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95" yWindow="660" windowWidth="15195" windowHeight="14265" tabRatio="797"/>
  </bookViews>
  <sheets>
    <sheet name="Содержание" sheetId="21" r:id="rId1"/>
    <sheet name="1) г.Курчатов" sheetId="1" r:id="rId2"/>
    <sheet name="2) г.Степногорск" sheetId="2" r:id="rId3"/>
    <sheet name="3) г.Хромтау" sheetId="3" r:id="rId4"/>
    <sheet name="4) г.Кульсары" sheetId="19" r:id="rId5"/>
    <sheet name="5) г.Аксай" sheetId="4" r:id="rId6"/>
    <sheet name="6) г.Абай" sheetId="5" r:id="rId7"/>
    <sheet name="7) г.Балхаш" sheetId="6" r:id="rId8"/>
    <sheet name="8) г.Темиртау" sheetId="7" r:id="rId9"/>
    <sheet name="9) г.Шахтинск" sheetId="8" r:id="rId10"/>
    <sheet name="10) г.Житикара" sheetId="15" r:id="rId11"/>
    <sheet name="11) г.Лисаковск" sheetId="16" r:id="rId12"/>
    <sheet name="12) г.Рудный" sheetId="17" r:id="rId13"/>
    <sheet name="13) г.Жанаозен" sheetId="18" r:id="rId14"/>
    <sheet name="14) г.Аксу" sheetId="9" r:id="rId15"/>
    <sheet name="15) г.Экибастуз" sheetId="10" r:id="rId16"/>
    <sheet name="16) г.Кентау" sheetId="20" r:id="rId17"/>
    <sheet name="17) г.Каражал" sheetId="11" r:id="rId18"/>
    <sheet name="18) г.Сатпаев" sheetId="12" r:id="rId19"/>
    <sheet name="19) г.Алтай" sheetId="13" r:id="rId20"/>
    <sheet name="20) г.Риддер" sheetId="14" r:id="rId21"/>
  </sheets>
  <externalReferences>
    <externalReference r:id="rId22"/>
    <externalReference r:id="rId23"/>
    <externalReference r:id="rId24"/>
    <externalReference r:id="rId25"/>
    <externalReference r:id="rId26"/>
  </externalReferenc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4" i="17" l="1"/>
  <c r="AH64" i="17"/>
  <c r="AJ63" i="17"/>
  <c r="AJ64" i="17" s="1"/>
  <c r="AI63" i="17"/>
  <c r="AH63" i="17"/>
  <c r="AG63" i="17"/>
  <c r="AF63" i="17"/>
  <c r="AJ62" i="17"/>
  <c r="AI62" i="17"/>
  <c r="AJ54" i="17"/>
  <c r="AI54" i="17"/>
  <c r="AH54" i="17"/>
  <c r="AJ51" i="17"/>
  <c r="AI51" i="17"/>
  <c r="AH51" i="17"/>
  <c r="AJ48" i="17"/>
  <c r="AI48" i="17"/>
  <c r="AH48" i="17"/>
  <c r="AJ45" i="17"/>
  <c r="AI45" i="17"/>
  <c r="AH45" i="17"/>
  <c r="AJ42" i="17"/>
  <c r="AI42" i="17"/>
  <c r="AH42" i="17"/>
  <c r="AJ63" i="16"/>
  <c r="AJ64" i="16" s="1"/>
  <c r="AI63" i="16"/>
  <c r="AI64" i="16" s="1"/>
  <c r="AH63" i="16"/>
  <c r="AH64" i="16" s="1"/>
  <c r="AF63" i="16"/>
  <c r="AE63" i="16"/>
  <c r="AJ62" i="16"/>
  <c r="AI62" i="16"/>
  <c r="AJ54" i="16"/>
  <c r="AI54" i="16"/>
  <c r="AH54" i="16"/>
  <c r="AG54" i="16"/>
  <c r="AF54" i="16"/>
  <c r="AE54" i="16"/>
  <c r="AD54" i="16"/>
  <c r="AC54" i="16"/>
  <c r="AB54" i="16"/>
  <c r="AA54" i="16"/>
  <c r="Z54" i="16"/>
  <c r="AJ51" i="16"/>
  <c r="AI51" i="16"/>
  <c r="AH51" i="16"/>
  <c r="AG51" i="16"/>
  <c r="AF51" i="16"/>
  <c r="AE51" i="16"/>
  <c r="AD51" i="16"/>
  <c r="AC51" i="16"/>
  <c r="AB51" i="16"/>
  <c r="AA51" i="16"/>
  <c r="Z51" i="16"/>
  <c r="AJ48" i="16"/>
  <c r="AI48" i="16"/>
  <c r="AH48" i="16"/>
  <c r="AG48" i="16"/>
  <c r="AF48" i="16"/>
  <c r="AE48" i="16"/>
  <c r="AD48" i="16"/>
  <c r="AC48" i="16"/>
  <c r="AB48" i="16"/>
  <c r="AA48" i="16"/>
  <c r="Z48" i="16"/>
  <c r="AJ45" i="16"/>
  <c r="AI45" i="16"/>
  <c r="AH45" i="16"/>
  <c r="AG45" i="16"/>
  <c r="AF45" i="16"/>
  <c r="AE45" i="16"/>
  <c r="AD45" i="16"/>
  <c r="AC45" i="16"/>
  <c r="AB45" i="16"/>
  <c r="AA45" i="16"/>
  <c r="Z45" i="16"/>
  <c r="AJ42" i="16"/>
  <c r="AI42" i="16"/>
  <c r="AH42" i="16"/>
  <c r="AG42" i="16"/>
  <c r="AF42" i="16"/>
  <c r="AE42" i="16"/>
  <c r="AD42" i="16"/>
  <c r="AC42" i="16"/>
  <c r="AB42" i="16"/>
  <c r="AA42" i="16"/>
  <c r="Z42" i="16"/>
  <c r="AJ63" i="15"/>
  <c r="AJ64" i="15" s="1"/>
  <c r="AI63" i="15"/>
  <c r="AI64" i="15" s="1"/>
  <c r="AJ62" i="15"/>
  <c r="AI62" i="15"/>
  <c r="AJ54" i="15"/>
  <c r="AI54" i="15"/>
  <c r="AG54" i="15"/>
  <c r="AF54" i="15"/>
  <c r="AE54" i="15"/>
  <c r="AD54" i="15"/>
  <c r="AC54" i="15"/>
  <c r="AB54" i="15"/>
  <c r="AA54" i="15"/>
  <c r="Z54" i="15"/>
  <c r="AJ51" i="15"/>
  <c r="AI51" i="15"/>
  <c r="AG51" i="15"/>
  <c r="AF51" i="15"/>
  <c r="AE51" i="15"/>
  <c r="AD51" i="15"/>
  <c r="AC51" i="15"/>
  <c r="AB51" i="15"/>
  <c r="AA51" i="15"/>
  <c r="Z51" i="15"/>
  <c r="AJ48" i="15"/>
  <c r="AI48" i="15"/>
  <c r="AG48" i="15"/>
  <c r="AF48" i="15"/>
  <c r="AE48" i="15"/>
  <c r="AD48" i="15"/>
  <c r="AC48" i="15"/>
  <c r="AB48" i="15"/>
  <c r="AA48" i="15"/>
  <c r="Z48" i="15"/>
  <c r="AJ45" i="15"/>
  <c r="AI45" i="15"/>
  <c r="AG45" i="15"/>
  <c r="AF45" i="15"/>
  <c r="AE45" i="15"/>
  <c r="AD45" i="15"/>
  <c r="AC45" i="15"/>
  <c r="AB45" i="15"/>
  <c r="AA45" i="15"/>
  <c r="Z45" i="15"/>
  <c r="AJ42" i="15"/>
  <c r="AI42" i="15"/>
  <c r="AG42" i="15"/>
  <c r="AF42" i="15"/>
  <c r="AE42" i="15"/>
  <c r="AD42" i="15"/>
  <c r="AC42" i="15"/>
  <c r="AB42" i="15"/>
  <c r="AA42" i="15"/>
  <c r="Z42" i="15"/>
  <c r="A169" i="12" l="1"/>
  <c r="Q158" i="12"/>
  <c r="C158" i="12"/>
  <c r="D158" i="12" s="1"/>
  <c r="E158" i="12" s="1"/>
  <c r="F158" i="12" s="1"/>
  <c r="G158" i="12" s="1"/>
  <c r="H158" i="12" s="1"/>
  <c r="I158" i="12" s="1"/>
  <c r="J158" i="12" s="1"/>
  <c r="K158" i="12" s="1"/>
  <c r="L158" i="12" s="1"/>
  <c r="M158" i="12" s="1"/>
  <c r="N158" i="12" s="1"/>
  <c r="Q154" i="12"/>
  <c r="C154" i="12"/>
  <c r="D154" i="12" s="1"/>
  <c r="E154" i="12" s="1"/>
  <c r="F154" i="12" s="1"/>
  <c r="G154" i="12" s="1"/>
  <c r="H154" i="12" s="1"/>
  <c r="I154" i="12" s="1"/>
  <c r="J154" i="12" s="1"/>
  <c r="K154" i="12" s="1"/>
  <c r="L154" i="12" s="1"/>
  <c r="M154" i="12" s="1"/>
  <c r="N154" i="12" s="1"/>
  <c r="Q78" i="12"/>
  <c r="C78" i="12"/>
  <c r="D78" i="12" s="1"/>
  <c r="E78" i="12" s="1"/>
  <c r="F78" i="12" s="1"/>
  <c r="G78" i="12" s="1"/>
  <c r="H78" i="12" s="1"/>
  <c r="I78" i="12" s="1"/>
  <c r="J78" i="12" s="1"/>
  <c r="K78" i="12" s="1"/>
  <c r="L78" i="12" s="1"/>
  <c r="M78" i="12" s="1"/>
  <c r="N78" i="12" s="1"/>
  <c r="K38" i="12"/>
  <c r="A168" i="11"/>
  <c r="J159" i="11"/>
  <c r="C157" i="11"/>
  <c r="D157" i="11" s="1"/>
  <c r="E157" i="11" s="1"/>
  <c r="F157" i="11" s="1"/>
  <c r="G157" i="11" s="1"/>
  <c r="H157" i="11" s="1"/>
  <c r="I157" i="11" s="1"/>
  <c r="J157" i="11" s="1"/>
  <c r="K157" i="11" s="1"/>
  <c r="L157" i="11" s="1"/>
  <c r="M157" i="11" s="1"/>
  <c r="N157" i="11" s="1"/>
  <c r="C153" i="11"/>
  <c r="D153" i="11" s="1"/>
  <c r="E153" i="11" s="1"/>
  <c r="F153" i="11" s="1"/>
  <c r="G153" i="11" s="1"/>
  <c r="H153" i="11" s="1"/>
  <c r="I153" i="11" s="1"/>
  <c r="J153" i="11" s="1"/>
  <c r="K153" i="11" s="1"/>
  <c r="L153" i="11" s="1"/>
  <c r="M153" i="11" s="1"/>
  <c r="N153" i="11" s="1"/>
  <c r="C78" i="11"/>
  <c r="D78" i="11" s="1"/>
  <c r="E78" i="11" s="1"/>
  <c r="F78" i="11" s="1"/>
  <c r="G78" i="11" s="1"/>
  <c r="H78" i="11" s="1"/>
  <c r="I78" i="11" s="1"/>
  <c r="J78" i="11" s="1"/>
  <c r="K78" i="11" s="1"/>
  <c r="L78" i="11" s="1"/>
  <c r="M78" i="11" s="1"/>
  <c r="N78" i="11" s="1"/>
  <c r="K38" i="11"/>
  <c r="A158" i="20" l="1"/>
  <c r="V73" i="1"/>
  <c r="W73" i="1"/>
  <c r="X73" i="1"/>
  <c r="Y73" i="1"/>
  <c r="Z73" i="1"/>
  <c r="AA73" i="1" s="1"/>
  <c r="AB73" i="1" s="1"/>
  <c r="AC73" i="1" s="1"/>
  <c r="AD73" i="1" s="1"/>
  <c r="AE73" i="1" s="1"/>
  <c r="AF73" i="1" s="1"/>
  <c r="I143" i="1"/>
  <c r="V156" i="1"/>
  <c r="W156" i="1" s="1"/>
  <c r="X156" i="1" s="1"/>
  <c r="Y156" i="1" s="1"/>
  <c r="Z156" i="1" s="1"/>
  <c r="AA156" i="1" s="1"/>
  <c r="AB156" i="1" s="1"/>
  <c r="AC156" i="1" s="1"/>
  <c r="AD156" i="1" s="1"/>
  <c r="AE156" i="1" s="1"/>
  <c r="AF156" i="1" s="1"/>
  <c r="K165" i="1"/>
  <c r="L165" i="1"/>
  <c r="M165" i="1"/>
  <c r="N165" i="1"/>
  <c r="O165" i="1"/>
  <c r="P165" i="1"/>
  <c r="Q165" i="1"/>
  <c r="R165" i="1"/>
  <c r="K168" i="1"/>
  <c r="L168" i="1"/>
  <c r="M168" i="1"/>
  <c r="N168" i="1"/>
  <c r="O168" i="1"/>
  <c r="P168" i="1"/>
  <c r="Q168" i="1"/>
  <c r="R168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V171" i="1"/>
  <c r="W171" i="1"/>
  <c r="X171" i="1"/>
  <c r="Y171" i="1"/>
  <c r="Z171" i="1"/>
  <c r="AA171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V174" i="1"/>
  <c r="W174" i="1"/>
  <c r="X174" i="1"/>
  <c r="Y174" i="1"/>
  <c r="Z174" i="1"/>
  <c r="AA174" i="1"/>
  <c r="Q71" i="14" l="1"/>
  <c r="Q73" i="13"/>
  <c r="Q71" i="13"/>
  <c r="N152" i="8" l="1"/>
  <c r="M152" i="8"/>
  <c r="L152" i="8"/>
  <c r="K152" i="8"/>
  <c r="J152" i="8"/>
  <c r="I152" i="8"/>
  <c r="H152" i="8"/>
  <c r="G152" i="8"/>
  <c r="F152" i="8"/>
  <c r="E152" i="8"/>
  <c r="D152" i="8"/>
  <c r="C152" i="8"/>
  <c r="C153" i="8" s="1"/>
  <c r="D153" i="8" s="1"/>
  <c r="E153" i="8" s="1"/>
  <c r="F153" i="8" s="1"/>
  <c r="G153" i="8" s="1"/>
  <c r="H153" i="8" s="1"/>
  <c r="I153" i="8" s="1"/>
  <c r="J153" i="8" s="1"/>
  <c r="K153" i="8" s="1"/>
  <c r="L153" i="8" s="1"/>
  <c r="M153" i="8" s="1"/>
  <c r="N153" i="8" s="1"/>
  <c r="O153" i="8" s="1"/>
  <c r="P153" i="8" s="1"/>
  <c r="Q153" i="8" s="1"/>
  <c r="O149" i="8"/>
  <c r="P149" i="8" s="1"/>
  <c r="Q149" i="8" s="1"/>
  <c r="O73" i="8"/>
  <c r="P73" i="8" s="1"/>
  <c r="Q73" i="8" s="1"/>
  <c r="N6" i="8"/>
  <c r="M6" i="8"/>
  <c r="L6" i="8"/>
  <c r="K6" i="8"/>
  <c r="J6" i="8"/>
  <c r="I6" i="8"/>
  <c r="H6" i="8"/>
  <c r="G6" i="8"/>
  <c r="F6" i="8"/>
  <c r="E6" i="8"/>
  <c r="D6" i="8"/>
  <c r="C6" i="8"/>
  <c r="N151" i="7"/>
  <c r="M151" i="7"/>
  <c r="L151" i="7"/>
  <c r="K151" i="7"/>
  <c r="J151" i="7"/>
  <c r="I151" i="7"/>
  <c r="H151" i="7"/>
  <c r="G151" i="7"/>
  <c r="F151" i="7"/>
  <c r="E151" i="7"/>
  <c r="D151" i="7"/>
  <c r="C151" i="7"/>
  <c r="C152" i="7" s="1"/>
  <c r="D152" i="7" s="1"/>
  <c r="E152" i="7" s="1"/>
  <c r="F152" i="7" s="1"/>
  <c r="G152" i="7" s="1"/>
  <c r="H152" i="7" s="1"/>
  <c r="I152" i="7" s="1"/>
  <c r="J152" i="7" s="1"/>
  <c r="K152" i="7" s="1"/>
  <c r="L152" i="7" s="1"/>
  <c r="M152" i="7" s="1"/>
  <c r="N152" i="7" s="1"/>
  <c r="O152" i="7" s="1"/>
  <c r="P152" i="7" s="1"/>
  <c r="Q152" i="7" s="1"/>
  <c r="P148" i="7"/>
  <c r="Q148" i="7" s="1"/>
  <c r="O148" i="7"/>
  <c r="O72" i="7"/>
  <c r="P72" i="7" s="1"/>
  <c r="Q72" i="7" s="1"/>
  <c r="N6" i="7"/>
  <c r="M6" i="7"/>
  <c r="L6" i="7"/>
  <c r="K6" i="7"/>
  <c r="J6" i="7"/>
  <c r="I6" i="7"/>
  <c r="H6" i="7"/>
  <c r="G6" i="7"/>
  <c r="F6" i="7"/>
  <c r="E6" i="7"/>
  <c r="D6" i="7"/>
  <c r="C6" i="7"/>
  <c r="N151" i="6"/>
  <c r="M151" i="6"/>
  <c r="L151" i="6"/>
  <c r="K151" i="6"/>
  <c r="J151" i="6"/>
  <c r="I151" i="6"/>
  <c r="H151" i="6"/>
  <c r="G151" i="6"/>
  <c r="F151" i="6"/>
  <c r="E151" i="6"/>
  <c r="D151" i="6"/>
  <c r="C151" i="6"/>
  <c r="C152" i="6" s="1"/>
  <c r="D152" i="6" s="1"/>
  <c r="E152" i="6" s="1"/>
  <c r="F152" i="6" s="1"/>
  <c r="G152" i="6" s="1"/>
  <c r="H152" i="6" s="1"/>
  <c r="I152" i="6" s="1"/>
  <c r="J152" i="6" s="1"/>
  <c r="K152" i="6" s="1"/>
  <c r="L152" i="6" s="1"/>
  <c r="M152" i="6" s="1"/>
  <c r="N152" i="6" s="1"/>
  <c r="O152" i="6" s="1"/>
  <c r="P152" i="6" s="1"/>
  <c r="Q152" i="6" s="1"/>
  <c r="C148" i="6"/>
  <c r="D148" i="6" s="1"/>
  <c r="E148" i="6" s="1"/>
  <c r="F148" i="6" s="1"/>
  <c r="G148" i="6" s="1"/>
  <c r="H148" i="6" s="1"/>
  <c r="I148" i="6" s="1"/>
  <c r="J148" i="6" s="1"/>
  <c r="K148" i="6" s="1"/>
  <c r="L148" i="6" s="1"/>
  <c r="M148" i="6" s="1"/>
  <c r="N148" i="6" s="1"/>
  <c r="O148" i="6" s="1"/>
  <c r="P148" i="6" s="1"/>
  <c r="Q148" i="6" s="1"/>
  <c r="I147" i="6"/>
  <c r="Q72" i="6"/>
  <c r="O72" i="6"/>
  <c r="N6" i="6"/>
  <c r="M6" i="6"/>
  <c r="L6" i="6"/>
  <c r="K6" i="6"/>
  <c r="J6" i="6"/>
  <c r="I6" i="6"/>
  <c r="H6" i="6"/>
  <c r="G6" i="6"/>
  <c r="F6" i="6"/>
  <c r="E6" i="6"/>
  <c r="D6" i="6"/>
  <c r="C6" i="6"/>
  <c r="P158" i="5"/>
  <c r="Q158" i="5" s="1"/>
  <c r="O158" i="5"/>
  <c r="O154" i="5"/>
  <c r="P154" i="5" s="1"/>
  <c r="Q154" i="5" s="1"/>
  <c r="Q72" i="5"/>
  <c r="P72" i="5"/>
  <c r="E72" i="5"/>
  <c r="F72" i="5" s="1"/>
  <c r="G72" i="5" s="1"/>
  <c r="H72" i="5" s="1"/>
  <c r="I72" i="5" s="1"/>
  <c r="J72" i="5" s="1"/>
  <c r="K72" i="5" s="1"/>
  <c r="L72" i="5" s="1"/>
  <c r="M72" i="5" s="1"/>
  <c r="N72" i="5" s="1"/>
  <c r="D72" i="5"/>
  <c r="C72" i="5"/>
  <c r="O6" i="5"/>
  <c r="N6" i="5"/>
  <c r="M6" i="5"/>
  <c r="L6" i="5"/>
  <c r="K6" i="5"/>
  <c r="J6" i="5"/>
  <c r="I6" i="5"/>
  <c r="H6" i="5"/>
  <c r="G6" i="5"/>
  <c r="A160" i="4" l="1"/>
  <c r="A159" i="10" l="1"/>
  <c r="AG86" i="10"/>
  <c r="AE86" i="10"/>
  <c r="AG85" i="10"/>
  <c r="AF85" i="10"/>
  <c r="AE85" i="10"/>
  <c r="AG84" i="10"/>
  <c r="AF84" i="10"/>
  <c r="AE84" i="10"/>
  <c r="AG83" i="10"/>
  <c r="AF83" i="10"/>
  <c r="AE83" i="10"/>
  <c r="AG81" i="10"/>
  <c r="AF81" i="10"/>
  <c r="AE81" i="10"/>
  <c r="AG80" i="10"/>
  <c r="AF80" i="10"/>
  <c r="AE80" i="10"/>
  <c r="AG78" i="10"/>
  <c r="AF78" i="10"/>
  <c r="AE78" i="10"/>
  <c r="AG77" i="10"/>
  <c r="AF77" i="10"/>
  <c r="AE77" i="10"/>
  <c r="AG62" i="9"/>
  <c r="AF62" i="9"/>
  <c r="AE62" i="9"/>
  <c r="AD62" i="9"/>
  <c r="AC62" i="9"/>
  <c r="AB62" i="9"/>
  <c r="AA62" i="9"/>
  <c r="Z62" i="9"/>
  <c r="Y62" i="9"/>
  <c r="X62" i="9"/>
  <c r="W62" i="9"/>
  <c r="P73" i="14" l="1"/>
  <c r="Q73" i="14" s="1"/>
  <c r="P71" i="14"/>
  <c r="P203" i="13"/>
  <c r="P71" i="13"/>
  <c r="H188" i="14" l="1"/>
  <c r="G188" i="14"/>
  <c r="F188" i="14"/>
  <c r="E188" i="14"/>
  <c r="D188" i="14"/>
  <c r="C188" i="14"/>
  <c r="H184" i="14"/>
  <c r="G184" i="14"/>
  <c r="F184" i="14"/>
  <c r="E184" i="14"/>
  <c r="D184" i="14"/>
  <c r="C184" i="14"/>
  <c r="H181" i="14"/>
  <c r="G181" i="14"/>
  <c r="F181" i="14"/>
  <c r="E181" i="14"/>
  <c r="D181" i="14"/>
  <c r="C181" i="14"/>
  <c r="H177" i="14"/>
  <c r="G177" i="14"/>
  <c r="F177" i="14"/>
  <c r="E177" i="14"/>
  <c r="D177" i="14"/>
  <c r="C177" i="14"/>
  <c r="H187" i="13" l="1"/>
  <c r="G187" i="13"/>
  <c r="F187" i="13"/>
  <c r="E187" i="13"/>
  <c r="D187" i="13"/>
  <c r="C187" i="13"/>
  <c r="H183" i="13"/>
  <c r="G183" i="13"/>
  <c r="F183" i="13"/>
  <c r="E183" i="13"/>
  <c r="D183" i="13"/>
  <c r="C183" i="13"/>
  <c r="H180" i="13"/>
  <c r="G180" i="13"/>
  <c r="F180" i="13"/>
  <c r="E180" i="13"/>
  <c r="D180" i="13"/>
  <c r="C180" i="13"/>
  <c r="C163" i="13"/>
  <c r="D163" i="13" s="1"/>
  <c r="E163" i="13" s="1"/>
  <c r="F163" i="13" s="1"/>
  <c r="G163" i="13" s="1"/>
  <c r="H163" i="13" s="1"/>
  <c r="I163" i="13" s="1"/>
  <c r="J163" i="13" s="1"/>
  <c r="K163" i="13" s="1"/>
  <c r="L163" i="13" s="1"/>
  <c r="M163" i="13" s="1"/>
  <c r="N163" i="13" s="1"/>
</calcChain>
</file>

<file path=xl/sharedStrings.xml><?xml version="1.0" encoding="utf-8"?>
<sst xmlns="http://schemas.openxmlformats.org/spreadsheetml/2006/main" count="42709" uniqueCount="938">
  <si>
    <t>Основные социально-экономические показатели по моногороду Курчатов области Абай</t>
  </si>
  <si>
    <t>Социально-демографические показатели</t>
  </si>
  <si>
    <t>Численность населения на конец периода (по текущему учету),</t>
  </si>
  <si>
    <t xml:space="preserve"> тыс. человек</t>
  </si>
  <si>
    <t>…</t>
  </si>
  <si>
    <t>в процентах к предыдущему году</t>
  </si>
  <si>
    <t>Рождаемость</t>
  </si>
  <si>
    <t>число родившихся, человек</t>
  </si>
  <si>
    <t>-</t>
  </si>
  <si>
    <t>Общий коэффициент рождаемости (на 1000 человек)</t>
  </si>
  <si>
    <t>Смертность</t>
  </si>
  <si>
    <t>число умерших, человек</t>
  </si>
  <si>
    <t>Общий коэффициент смертности (на 1000 человек)</t>
  </si>
  <si>
    <t>Коэффициент младенческой смертности (на 1000 родившихся)</t>
  </si>
  <si>
    <r>
      <t>Коэффициент материнской смертности (на 100 000 родившихся)</t>
    </r>
    <r>
      <rPr>
        <vertAlign val="superscript"/>
        <sz val="8"/>
        <rFont val="Roboto"/>
        <charset val="204"/>
      </rPr>
      <t>1)</t>
    </r>
  </si>
  <si>
    <t xml:space="preserve">Естественный прирост, </t>
  </si>
  <si>
    <t>человек</t>
  </si>
  <si>
    <t>на 1000 человек</t>
  </si>
  <si>
    <t>Коэффициент брачности (на 1000 человек)</t>
  </si>
  <si>
    <t>число браков</t>
  </si>
  <si>
    <t>Коэффициент разводимости (на 1000 человек)</t>
  </si>
  <si>
    <t>число разводов</t>
  </si>
  <si>
    <t>Миграция населения, человек</t>
  </si>
  <si>
    <t xml:space="preserve">  прибыло</t>
  </si>
  <si>
    <t>351</t>
  </si>
  <si>
    <t xml:space="preserve">  выбыло</t>
  </si>
  <si>
    <t>395</t>
  </si>
  <si>
    <t>Сальдо миграции по всем потокам,  человек</t>
  </si>
  <si>
    <t xml:space="preserve">-44 </t>
  </si>
  <si>
    <r>
      <t>Число больничных организаций, единиц</t>
    </r>
    <r>
      <rPr>
        <vertAlign val="superscript"/>
        <sz val="8"/>
        <color indexed="8"/>
        <rFont val="Roboto"/>
        <charset val="204"/>
      </rPr>
      <t>2)</t>
    </r>
  </si>
  <si>
    <r>
      <t>Число больничных коек, единиц</t>
    </r>
    <r>
      <rPr>
        <vertAlign val="superscript"/>
        <sz val="8"/>
        <color indexed="8"/>
        <rFont val="Roboto"/>
        <charset val="204"/>
      </rPr>
      <t>2)</t>
    </r>
  </si>
  <si>
    <r>
      <t xml:space="preserve">Число дошкольных организаций, единиц (с 2010г. включая мини-центры) </t>
    </r>
    <r>
      <rPr>
        <vertAlign val="superscript"/>
        <sz val="8"/>
        <color indexed="8"/>
        <rFont val="Roboto"/>
        <charset val="204"/>
      </rPr>
      <t>3)</t>
    </r>
  </si>
  <si>
    <r>
      <t>Численность детей  в дошкольных организациях, тыс. человек</t>
    </r>
    <r>
      <rPr>
        <vertAlign val="superscript"/>
        <sz val="8"/>
        <color indexed="8"/>
        <rFont val="Roboto"/>
        <charset val="204"/>
      </rPr>
      <t>3)</t>
    </r>
  </si>
  <si>
    <r>
      <t>Количество школ, единиц</t>
    </r>
    <r>
      <rPr>
        <vertAlign val="superscript"/>
        <sz val="8"/>
        <color indexed="8"/>
        <rFont val="Roboto"/>
        <charset val="204"/>
      </rPr>
      <t>3)</t>
    </r>
  </si>
  <si>
    <r>
      <t>Численность учащихся в школах, тыс. человек</t>
    </r>
    <r>
      <rPr>
        <vertAlign val="superscript"/>
        <sz val="8"/>
        <color indexed="8"/>
        <rFont val="Roboto"/>
        <charset val="204"/>
      </rPr>
      <t>3)</t>
    </r>
  </si>
  <si>
    <t>Количество колледжей, единиц</t>
  </si>
  <si>
    <t>Численность учащихся колледжей, тыс. человек</t>
  </si>
  <si>
    <t>Число высших учебных заведений, единиц</t>
  </si>
  <si>
    <t>Обучающиеся в высших учебных заведениях, тыс. человек</t>
  </si>
  <si>
    <r>
      <t>Число зарегистрированных преступлений, единиц</t>
    </r>
    <r>
      <rPr>
        <vertAlign val="superscript"/>
        <sz val="8"/>
        <color indexed="8"/>
        <rFont val="Roboto"/>
        <charset val="204"/>
      </rPr>
      <t>4)</t>
    </r>
  </si>
  <si>
    <t>Уровень жизни</t>
  </si>
  <si>
    <t>Величина прожиточного минимума,</t>
  </si>
  <si>
    <t xml:space="preserve"> тенге</t>
  </si>
  <si>
    <t>долларов США</t>
  </si>
  <si>
    <t>Рынок труда и оплата труда</t>
  </si>
  <si>
    <t>Рабочая сила (в возрасте 15 лет и старше)</t>
  </si>
  <si>
    <t>тыс. человек</t>
  </si>
  <si>
    <t>Занятое население</t>
  </si>
  <si>
    <t>Наемные работники,</t>
  </si>
  <si>
    <t xml:space="preserve"> тыс.человек</t>
  </si>
  <si>
    <t xml:space="preserve">Самостоятельно занятые работники, </t>
  </si>
  <si>
    <t>Безработное население</t>
  </si>
  <si>
    <t>Уровень безработицы, в %</t>
  </si>
  <si>
    <t>Уровень молодежной безработицы (15-24  лет), в %</t>
  </si>
  <si>
    <r>
      <t>Уровень молодежной безработицы
(15-28 лет), в процентах</t>
    </r>
    <r>
      <rPr>
        <vertAlign val="superscript"/>
        <sz val="8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</si>
  <si>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5)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</si>
  <si>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5)</t>
    </r>
  </si>
  <si>
    <r>
      <t>Индекс реальной зарабо</t>
    </r>
    <r>
      <rPr>
        <sz val="8"/>
        <rFont val="Roboto"/>
        <charset val="204"/>
      </rPr>
      <t>тной платы, в процентах к предыдущему году</t>
    </r>
    <r>
      <rPr>
        <vertAlign val="superscript"/>
        <sz val="8"/>
        <rFont val="Roboto"/>
        <charset val="204"/>
      </rPr>
      <t>5)</t>
    </r>
  </si>
  <si>
    <t xml:space="preserve">Индекс реальной заработной платы, в процентах к 1996г. </t>
  </si>
  <si>
    <t xml:space="preserve"> 1,6 есе</t>
  </si>
  <si>
    <t>1,7 есе</t>
  </si>
  <si>
    <t xml:space="preserve"> 1,7 есе</t>
  </si>
  <si>
    <t xml:space="preserve"> 1,9 есе</t>
  </si>
  <si>
    <t>2,1 есе</t>
  </si>
  <si>
    <t xml:space="preserve"> 2,2 есе</t>
  </si>
  <si>
    <t>2,5 есе</t>
  </si>
  <si>
    <t>в 2,7 раза</t>
  </si>
  <si>
    <t>в 2,8 раза</t>
  </si>
  <si>
    <t>в 3,1 раза</t>
  </si>
  <si>
    <t>в 2,9 раза</t>
  </si>
  <si>
    <t>в 3,0 раза</t>
  </si>
  <si>
    <r>
      <t>в 3,2 раза</t>
    </r>
    <r>
      <rPr>
        <vertAlign val="superscript"/>
        <sz val="10"/>
        <color indexed="10"/>
        <rFont val="Calibri"/>
        <family val="2"/>
        <charset val="204"/>
      </rPr>
      <t/>
    </r>
  </si>
  <si>
    <r>
      <t>в 3,4 раза</t>
    </r>
    <r>
      <rPr>
        <vertAlign val="superscript"/>
        <sz val="10"/>
        <color indexed="10"/>
        <rFont val="Calibri"/>
        <family val="2"/>
        <charset val="204"/>
      </rPr>
      <t/>
    </r>
  </si>
  <si>
    <t>в 3,4 раза</t>
  </si>
  <si>
    <t>Минимальная заработная плата, тенге</t>
  </si>
  <si>
    <t>1 қаңтардан - 7 000 теңге;
1 шілдеден - 9 200 теңге</t>
  </si>
  <si>
    <t>1 қаңтардан - 10 515 теңге;
1 шілдеден - 12 025 теңге</t>
  </si>
  <si>
    <t>1 қаңтардан - 13 470 теңге;
1 шілдеден - 13 717 теңге</t>
  </si>
  <si>
    <t>с 1 января - 14952 тенге</t>
  </si>
  <si>
    <t>Национальная экономика</t>
  </si>
  <si>
    <t>Инвестиции в основной капитал</t>
  </si>
  <si>
    <t>млн. тенге</t>
  </si>
  <si>
    <t xml:space="preserve">4 691,9 </t>
  </si>
  <si>
    <t>млн. долларов США</t>
  </si>
  <si>
    <t>Индекс физического объема инвестиций в основной капитал</t>
  </si>
  <si>
    <t>Индекс физического объема инвестиций в процентах к 2009г.</t>
  </si>
  <si>
    <t>Количество зарегистрированных юридических лиц</t>
  </si>
  <si>
    <t>Количество действующих юридических лиц</t>
  </si>
  <si>
    <t>Количество активных юридических лиц на конец года, единиц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</si>
  <si>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</si>
  <si>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</si>
  <si>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</si>
  <si>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</si>
  <si>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</si>
  <si>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</si>
  <si>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</si>
  <si>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</si>
  <si>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</si>
  <si>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</si>
  <si>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</si>
  <si>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х</t>
  </si>
  <si>
    <t>доктора по профилю</t>
  </si>
  <si>
    <t>доктора философии PhD</t>
  </si>
  <si>
    <t>кандидаты наук</t>
  </si>
  <si>
    <t>Реальный сектор экономики</t>
  </si>
  <si>
    <t>Объем производства промышленной продукции (товаров, услуг)</t>
  </si>
  <si>
    <t>Удельный вес региона в общем объеме промышленного производства области, %</t>
  </si>
  <si>
    <r>
      <t>0,5</t>
    </r>
    <r>
      <rPr>
        <vertAlign val="superscript"/>
        <sz val="8"/>
        <rFont val="Roboto"/>
        <charset val="204"/>
      </rPr>
      <t xml:space="preserve"> 8)</t>
    </r>
  </si>
  <si>
    <r>
      <t>0,4</t>
    </r>
    <r>
      <rPr>
        <vertAlign val="superscript"/>
        <sz val="8"/>
        <rFont val="Roboto"/>
        <charset val="204"/>
      </rPr>
      <t xml:space="preserve"> 8)</t>
    </r>
  </si>
  <si>
    <r>
      <t>0,2</t>
    </r>
    <r>
      <rPr>
        <vertAlign val="superscript"/>
        <sz val="8"/>
        <rFont val="Roboto"/>
        <charset val="204"/>
      </rPr>
      <t xml:space="preserve"> 8)</t>
    </r>
  </si>
  <si>
    <r>
      <t>0,1</t>
    </r>
    <r>
      <rPr>
        <vertAlign val="superscript"/>
        <sz val="8"/>
        <rFont val="Roboto"/>
        <charset val="204"/>
      </rPr>
      <t>8)</t>
    </r>
  </si>
  <si>
    <r>
      <t>0,2</t>
    </r>
    <r>
      <rPr>
        <vertAlign val="superscript"/>
        <sz val="8"/>
        <rFont val="Roboto"/>
        <charset val="204"/>
      </rPr>
      <t>8)</t>
    </r>
  </si>
  <si>
    <t>индексы физического объема промышленной продукции, в процентах к предыдущему году</t>
  </si>
  <si>
    <t>горнодобывающая промышленность и разработка карьеров</t>
  </si>
  <si>
    <t>x</t>
  </si>
  <si>
    <t>индексы физического объема, в процентах к предыдущему году</t>
  </si>
  <si>
    <t>обрабатывающая промышленность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</si>
  <si>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</si>
  <si>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</si>
  <si>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</si>
  <si>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</si>
  <si>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</si>
  <si>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 металлической минеральной продукции, млн. тенге</t>
  </si>
  <si>
    <t>металлургическое производство, млн. тенге</t>
  </si>
  <si>
    <t>производство готовых металлических изделий, кроме машин и оборудования, млн. тенге</t>
  </si>
  <si>
    <t>производство компьютеров, электронного и оптического оборудования, млн. тенге</t>
  </si>
  <si>
    <t>производство машин и оборудования, не включенных в другие группировки, млн. тенге</t>
  </si>
  <si>
    <t>производство автомобилей, прицепов и полуприцепов, млн. тенге</t>
  </si>
  <si>
    <t>производство прочих транспортных средств, млн. тенге</t>
  </si>
  <si>
    <t>производство мебели,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</si>
  <si>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</si>
  <si>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</si>
  <si>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Валовый выпуск продукции (услуг) сельского хозяйства</t>
  </si>
  <si>
    <t xml:space="preserve">млн. тенге </t>
  </si>
  <si>
    <t>Индекс физического объема валовой продукции (услуг) сельского хозяйства, в %</t>
  </si>
  <si>
    <t>из него: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</si>
  <si>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</si>
  <si>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</si>
  <si>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</si>
  <si>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</si>
  <si>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</si>
  <si>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t xml:space="preserve">Уточненная посевная площадь сельскохозяйственных культур,  </t>
  </si>
  <si>
    <t>картофель</t>
  </si>
  <si>
    <t xml:space="preserve">овощи </t>
  </si>
  <si>
    <t>Валовой сбор основных сельскохозяйственных культур:</t>
  </si>
  <si>
    <t>Урожайность основных сельскохозяйственных культур, центнеров с одного гектара</t>
  </si>
  <si>
    <t>овощи открытого грунта</t>
  </si>
  <si>
    <t>Производство продукции животноводства:</t>
  </si>
  <si>
    <t xml:space="preserve">  мясо (в живом весе), тыс. тонн</t>
  </si>
  <si>
    <t xml:space="preserve">  молоко, тыс. тонн</t>
  </si>
  <si>
    <t xml:space="preserve">  яйца, тыс. штук</t>
  </si>
  <si>
    <t xml:space="preserve">  шерсть, тонн</t>
  </si>
  <si>
    <t>Численность скота и птицы, на конец года, тыс. голов</t>
  </si>
  <si>
    <t>крупный рогатый скот</t>
  </si>
  <si>
    <t xml:space="preserve">         из него коровы</t>
  </si>
  <si>
    <t>овцы и козы</t>
  </si>
  <si>
    <t>свиньи</t>
  </si>
  <si>
    <t>лошади</t>
  </si>
  <si>
    <t>птица, млн. голов</t>
  </si>
  <si>
    <t>Объем выполненных строительных работ (услуг)</t>
  </si>
  <si>
    <t>Индекс физического объема строительных работ</t>
  </si>
  <si>
    <t>Индекс физического объема строительных работ в процентах к 1991г.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</si>
  <si>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</si>
  <si>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</si>
  <si>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</si>
  <si>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</si>
  <si>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</si>
  <si>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</si>
  <si>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Перевезено пассажиров</t>
  </si>
  <si>
    <t xml:space="preserve">Пассажирооборот   </t>
  </si>
  <si>
    <t>тыс. п-км</t>
  </si>
  <si>
    <t xml:space="preserve">Перевезено (транспортировано) грузов, багажа, грузобагажа </t>
  </si>
  <si>
    <t>тыс. тонн</t>
  </si>
  <si>
    <t>Грузооборот</t>
  </si>
  <si>
    <t>тыс. т-км</t>
  </si>
  <si>
    <t>в % к соответствующему периоду предыдущего года</t>
  </si>
  <si>
    <t>Количество зарегистрированных субъектов малого и среднего предпринимательства, на конец года единиц</t>
  </si>
  <si>
    <t>Количество действующих субъектов МСП, единиц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</si>
  <si>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</si>
  <si>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</si>
  <si>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Основные средства в экономике по первоначальной стоимости (на конец года), млн. тенге</t>
  </si>
  <si>
    <t>Торговля</t>
  </si>
  <si>
    <t xml:space="preserve">Объем розничной торговли в стоимостном выражении                                </t>
  </si>
  <si>
    <r>
      <t>0,5</t>
    </r>
    <r>
      <rPr>
        <vertAlign val="superscript"/>
        <sz val="8"/>
        <rFont val="Roboto"/>
        <charset val="204"/>
      </rPr>
      <t>7)</t>
    </r>
  </si>
  <si>
    <r>
      <t>202,9</t>
    </r>
    <r>
      <rPr>
        <vertAlign val="superscript"/>
        <sz val="8"/>
        <rFont val="Roboto"/>
        <charset val="204"/>
      </rPr>
      <t>7)</t>
    </r>
  </si>
  <si>
    <r>
      <t>3,7</t>
    </r>
    <r>
      <rPr>
        <vertAlign val="superscript"/>
        <sz val="8"/>
        <rFont val="Roboto"/>
        <charset val="204"/>
      </rPr>
      <t>7)</t>
    </r>
  </si>
  <si>
    <r>
      <t>6,9</t>
    </r>
    <r>
      <rPr>
        <vertAlign val="superscript"/>
        <sz val="8"/>
        <rFont val="Roboto"/>
        <charset val="204"/>
      </rPr>
      <t>7)</t>
    </r>
  </si>
  <si>
    <r>
      <t>16,7</t>
    </r>
    <r>
      <rPr>
        <vertAlign val="superscript"/>
        <sz val="8"/>
        <rFont val="Roboto"/>
        <charset val="204"/>
      </rPr>
      <t>7)</t>
    </r>
  </si>
  <si>
    <r>
      <t>116,6</t>
    </r>
    <r>
      <rPr>
        <vertAlign val="superscript"/>
        <sz val="8"/>
        <rFont val="Roboto"/>
        <charset val="204"/>
      </rPr>
      <t>7)</t>
    </r>
  </si>
  <si>
    <r>
      <t>234,1</t>
    </r>
    <r>
      <rPr>
        <vertAlign val="superscript"/>
        <sz val="8"/>
        <rFont val="Roboto"/>
        <charset val="204"/>
      </rPr>
      <t>7)</t>
    </r>
  </si>
  <si>
    <r>
      <t>245,2</t>
    </r>
    <r>
      <rPr>
        <vertAlign val="superscript"/>
        <sz val="8"/>
        <rFont val="Roboto"/>
        <charset val="204"/>
      </rPr>
      <t>7)</t>
    </r>
  </si>
  <si>
    <t>Индекс физического объема розничной торговли</t>
  </si>
  <si>
    <t>Оптовый товарооборот</t>
  </si>
  <si>
    <r>
      <t>1)</t>
    </r>
    <r>
      <rPr>
        <i/>
        <sz val="8"/>
        <rFont val="Roboto"/>
        <charset val="204"/>
      </rPr>
      <t xml:space="preserve"> - по данным областного филиала «Республиканский центр электронного здравоохранения» МЗ РК.</t>
    </r>
  </si>
  <si>
    <r>
      <t>2)</t>
    </r>
    <r>
      <rPr>
        <i/>
        <sz val="8"/>
        <rFont val="Roboto"/>
        <charset val="204"/>
      </rPr>
      <t xml:space="preserve"> - 2008-2010, 2014-2022 года по данным областного филиала «Республиканский центр электронного здравоохранения» МЗ РК, в связи с отменой статистической отчетности.</t>
    </r>
  </si>
  <si>
    <r>
      <t>3)</t>
    </r>
    <r>
      <rPr>
        <i/>
        <sz val="8"/>
        <rFont val="Roboto"/>
        <charset val="204"/>
      </rPr>
      <t xml:space="preserve"> - данные за 2014-2022 годы по данным МОН РК.</t>
    </r>
  </si>
  <si>
    <r>
      <t>4)</t>
    </r>
    <r>
      <rPr>
        <i/>
        <sz val="8"/>
        <rFont val="Roboto"/>
        <charset val="204"/>
      </rPr>
      <t xml:space="preserve"> - данные Управления комитета по правовой статистике и специальным учетам генеральной прокуратуры РК </t>
    </r>
  </si>
  <si>
    <r>
      <t xml:space="preserve">5) </t>
    </r>
    <r>
      <rPr>
        <i/>
        <sz val="8"/>
        <rFont val="Roboto"/>
        <charset val="204"/>
      </rPr>
      <t>- без учета малых предприятий, занимающихся предпринимательской деятельностью.</t>
    </r>
  </si>
  <si>
    <r>
      <t>6)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.</t>
    </r>
  </si>
  <si>
    <r>
      <t>7)</t>
    </r>
    <r>
      <rPr>
        <i/>
        <sz val="8"/>
        <rFont val="Roboto"/>
        <charset val="204"/>
      </rPr>
      <t>Включая объем услуг общественного питания.</t>
    </r>
  </si>
  <si>
    <r>
      <t xml:space="preserve">9) - </t>
    </r>
    <r>
      <rPr>
        <i/>
        <sz val="8"/>
        <rFont val="Roboto"/>
        <charset val="204"/>
      </rPr>
      <t>Предварительные данные</t>
    </r>
  </si>
  <si>
    <t>"-"  –  явление отсутствует</t>
  </si>
  <si>
    <t>"…" – данные отсутствуют</t>
  </si>
  <si>
    <t>Основные социально-экономические показатели по моногороду Степногорск Акмолинской области</t>
  </si>
  <si>
    <t>Численность населения на конец периода (года)</t>
  </si>
  <si>
    <t>...</t>
  </si>
  <si>
    <t>Естественный прирост населения</t>
  </si>
  <si>
    <t>Общий коэффициент брачности</t>
  </si>
  <si>
    <t>Общий коэффициент разводимости</t>
  </si>
  <si>
    <t xml:space="preserve">  сальдо миграции по всем потокам,  человек</t>
  </si>
  <si>
    <t xml:space="preserve">Число больничных организаций, единиц </t>
  </si>
  <si>
    <t xml:space="preserve">Число больничных коек, единиц </t>
  </si>
  <si>
    <t>Число дошкольных организаций, единиц (с 2010г. включая мини-центры)</t>
  </si>
  <si>
    <t>Численность детей  в дошкольных организациях, тыс. человек</t>
  </si>
  <si>
    <t xml:space="preserve">Количество школ, единиц </t>
  </si>
  <si>
    <t xml:space="preserve">Численность учащихся в школах, тыс. человек </t>
  </si>
  <si>
    <r>
      <t>Количество колледжей, единиц</t>
    </r>
    <r>
      <rPr>
        <vertAlign val="superscript"/>
        <sz val="8"/>
        <rFont val="Roboto"/>
        <charset val="204"/>
      </rPr>
      <t>5)</t>
    </r>
  </si>
  <si>
    <r>
      <t>Численность учащихся колледжей, человек</t>
    </r>
    <r>
      <rPr>
        <vertAlign val="superscript"/>
        <sz val="8"/>
        <rFont val="Roboto"/>
        <charset val="204"/>
      </rPr>
      <t>5)</t>
    </r>
  </si>
  <si>
    <t xml:space="preserve">Число зарегистрированных преступлений, единиц </t>
  </si>
  <si>
    <r>
      <t>Рынок труда и оплата труда</t>
    </r>
    <r>
      <rPr>
        <b/>
        <vertAlign val="superscript"/>
        <sz val="8"/>
        <rFont val="Roboto"/>
        <charset val="204"/>
      </rPr>
      <t>1)</t>
    </r>
  </si>
  <si>
    <t xml:space="preserve">Занятое население </t>
  </si>
  <si>
    <t>Наемные работники</t>
  </si>
  <si>
    <t>Самостоятельно занятые работники</t>
  </si>
  <si>
    <t xml:space="preserve">Безработное население </t>
  </si>
  <si>
    <t xml:space="preserve">Доля зарегистрированных безработных в численности рабочей силы, в процентах </t>
  </si>
  <si>
    <t xml:space="preserve">Число лиц, зарегистрированных в органах занятости в качестве безработных, тыс. человек </t>
  </si>
  <si>
    <t xml:space="preserve">Уровень безработицы, в процентах </t>
  </si>
  <si>
    <r>
      <t xml:space="preserve">Уровень молодежной безработицы (15-24  лет), в процентах </t>
    </r>
    <r>
      <rPr>
        <vertAlign val="superscript"/>
        <sz val="8"/>
        <rFont val="Roboto"/>
        <charset val="204"/>
      </rPr>
      <t>2)</t>
    </r>
  </si>
  <si>
    <r>
      <t xml:space="preserve">Уровень молодежной безработицы (15-28 лет), в процентах </t>
    </r>
    <r>
      <rPr>
        <vertAlign val="superscript"/>
        <sz val="8"/>
        <rFont val="Roboto"/>
        <charset val="204"/>
      </rPr>
      <t xml:space="preserve"> 3)</t>
    </r>
  </si>
  <si>
    <t>Среднемесячная номинальная заработная плата одного работника</t>
  </si>
  <si>
    <t xml:space="preserve"> тенге </t>
  </si>
  <si>
    <t xml:space="preserve">Индекс номинальной заработной платы, в процентах к предыдущему году </t>
  </si>
  <si>
    <t xml:space="preserve">Индекс реальной заработной платы, в процентах к предыдущему году </t>
  </si>
  <si>
    <t>Удельный вес региона в общем объеме промышленного производства области, процентов</t>
  </si>
  <si>
    <t>индексы промышленного производства, в процентах к предыдущему году</t>
  </si>
  <si>
    <t>тыс. тенге</t>
  </si>
  <si>
    <t>производство продуктов питания, млн. тенге</t>
  </si>
  <si>
    <t>Индекс физического объема валовой продукции (услуг) сельского хозяйства, в процентах</t>
  </si>
  <si>
    <t>индекс физического объема валовой продукции растениеводства, в процентах</t>
  </si>
  <si>
    <t>индекс физического объема валовой продукции животноводства, в процентах</t>
  </si>
  <si>
    <t>зерновые (включая рис) и бобовые культуры</t>
  </si>
  <si>
    <t>семена подсолнечника</t>
  </si>
  <si>
    <t>зерновые (включая рис) и бобовые культуры, тонн</t>
  </si>
  <si>
    <t xml:space="preserve">  семена подсолнечника (в весе после доработки), тонн</t>
  </si>
  <si>
    <t xml:space="preserve">  картофель, тыс. тонн</t>
  </si>
  <si>
    <t xml:space="preserve"> овощи открытого грунта, тыс. тонн</t>
  </si>
  <si>
    <t>Ввод в эксплуатацию объектов здравоохранения: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</si>
  <si>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</si>
  <si>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</si>
  <si>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 xml:space="preserve">Количество зарегистрированных субъектов малого и среднего предпринимательства, на конец года единиц </t>
  </si>
  <si>
    <r>
      <t xml:space="preserve">Количество активных субъектов малого и среднего предпринимательства,  на конец года единиц </t>
    </r>
    <r>
      <rPr>
        <vertAlign val="superscript"/>
        <sz val="8"/>
        <rFont val="Roboto"/>
        <charset val="204"/>
      </rPr>
      <t>4)</t>
    </r>
  </si>
  <si>
    <t xml:space="preserve">Объем розничной торговли в стоимостном выражении, тыс. тенге                                </t>
  </si>
  <si>
    <t xml:space="preserve">  в процентах к соответствующему периоду предыдущего года</t>
  </si>
  <si>
    <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</si>
  <si>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2)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</si>
  <si>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3)</t>
    </r>
    <r>
      <rPr>
        <i/>
        <sz val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</si>
  <si>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</si>
  <si>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</si>
  <si>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t>… - данные отсутствуют.</t>
  </si>
  <si>
    <t>"-" - показатели на уровне моногородов не формируются.</t>
  </si>
  <si>
    <t>Основные социально-экономические показатели по моногороду Хромтау Хромтауского района Актюбинской области</t>
  </si>
  <si>
    <t>Численность населения на конец года, человек</t>
  </si>
  <si>
    <t>Число родившихся, человек</t>
  </si>
  <si>
    <t>Число умерших, человек</t>
  </si>
  <si>
    <t>Число браков</t>
  </si>
  <si>
    <t>Число разводов</t>
  </si>
  <si>
    <t>Сальдо миграции по всем потокам, человек</t>
  </si>
  <si>
    <t>Число больничных организаций, единиц</t>
  </si>
  <si>
    <t>Количество больничных коек,  единиц</t>
  </si>
  <si>
    <t>Численность детей  в дошкольных организациях,  человек</t>
  </si>
  <si>
    <t>Число школ, единиц</t>
  </si>
  <si>
    <t>Численность учащихся в школах,  человек</t>
  </si>
  <si>
    <r>
      <t>Количество колледжей, единиц</t>
    </r>
    <r>
      <rPr>
        <vertAlign val="superscript"/>
        <sz val="8"/>
        <color indexed="8"/>
        <rFont val="Roboto"/>
        <charset val="204"/>
      </rPr>
      <t>5)</t>
    </r>
  </si>
  <si>
    <r>
      <t>Численность учащихся колледжей, человек</t>
    </r>
    <r>
      <rPr>
        <vertAlign val="superscript"/>
        <sz val="8"/>
        <color indexed="8"/>
        <rFont val="Roboto"/>
        <charset val="204"/>
      </rPr>
      <t>5)</t>
    </r>
  </si>
  <si>
    <t>Обучающиеся в высших учебных заведениях</t>
  </si>
  <si>
    <t>Число зарегистрированных преступлений</t>
  </si>
  <si>
    <t>тенге</t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</si>
  <si>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1)</t>
    </r>
  </si>
  <si>
    <t>Доля зарегистрированных безработных в численности рабочей силы, в процентах</t>
  </si>
  <si>
    <t>Число лиц, зарегистрированных в органах занятости в качестве безработных, тыс. человек</t>
  </si>
  <si>
    <r>
      <t>Уровень молодежной безработицы (15-24  лет), в %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</si>
  <si>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t>Уровень молодежной безработицы
(15-28 лет), в процентах</t>
    </r>
    <r>
      <rPr>
        <vertAlign val="superscript"/>
        <sz val="8"/>
        <rFont val="Roboto"/>
        <charset val="204"/>
      </rPr>
      <t>3)</t>
    </r>
  </si>
  <si>
    <t>Уровень долгосрочной безработицы, в процентах</t>
  </si>
  <si>
    <t>Индекс номинальной заработной платы, в процентах к предыдущему году</t>
  </si>
  <si>
    <r>
      <t>Индекс реальной зарабо</t>
    </r>
    <r>
      <rPr>
        <sz val="8"/>
        <rFont val="Roboto"/>
        <charset val="204"/>
      </rPr>
      <t>тной платы, в процентах к предыдущему году</t>
    </r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</si>
  <si>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</si>
  <si>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</si>
  <si>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</si>
  <si>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 xml:space="preserve"> млн. тенге</t>
  </si>
  <si>
    <t>Индекс физического объема инвестиций в основной капитал, в процентах к предыдущему году</t>
  </si>
  <si>
    <t xml:space="preserve">Количество зарегистрированных юридических лиц </t>
  </si>
  <si>
    <t xml:space="preserve">Количество действующих юридических лиц                                                               </t>
  </si>
  <si>
    <t>индексы физического объема промышленной продукции, в процентах к 1991г.</t>
  </si>
  <si>
    <t xml:space="preserve"> в % к соответствующему периоду предыдущего года</t>
  </si>
  <si>
    <t>индексы физического объема, в процентах к 1991г.</t>
  </si>
  <si>
    <t xml:space="preserve">  продукция растениеводства</t>
  </si>
  <si>
    <t xml:space="preserve">  продукция животноводства</t>
  </si>
  <si>
    <t>Индекс физического объема строительных работ в процентах к 2011 году</t>
  </si>
  <si>
    <t>Индекс физического объема общей площади введенных в эксплуатацию жилых зданий в процентах к 2009 году</t>
  </si>
  <si>
    <t xml:space="preserve">Ввод в эксплуатацию объектов образования: </t>
  </si>
  <si>
    <t>Количество посещений в смену во введенных в эксплуатацию амбулаторно- поликлинических организаций</t>
  </si>
  <si>
    <t>Количество зарегистрированных субъектов МСП, единиц</t>
  </si>
  <si>
    <r>
      <t>Количество действующих субъектов МСП, единиц</t>
    </r>
    <r>
      <rPr>
        <vertAlign val="superscript"/>
        <sz val="8"/>
        <rFont val="Roboto"/>
        <charset val="204"/>
      </rPr>
      <t>4)</t>
    </r>
  </si>
  <si>
    <t xml:space="preserve">  в % к соответствующему периоду предыдущего года</t>
  </si>
  <si>
    <r>
      <t>1)</t>
    </r>
    <r>
      <rPr>
        <i/>
        <sz val="8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</si>
  <si>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2)</t>
    </r>
    <r>
      <rPr>
        <i/>
        <sz val="8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</si>
  <si>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</si>
  <si>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</si>
  <si>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Согласно Закона Республики Казахстан «Об образовании» начиная с 2013/14 учебного года профессиональные лицеи преобразованы в колледжи.</t>
    </r>
  </si>
  <si>
    <t>… - данные отсутствуют</t>
  </si>
  <si>
    <t>"-" - показатели на уровне моногородов не формируются</t>
  </si>
  <si>
    <t>Показатели</t>
  </si>
  <si>
    <t xml:space="preserve">Численность населения на конец периода (года) </t>
  </si>
  <si>
    <t>прибыло</t>
  </si>
  <si>
    <t>выбыло</t>
  </si>
  <si>
    <r>
      <t xml:space="preserve">Количество колледжей, единиц </t>
    </r>
    <r>
      <rPr>
        <vertAlign val="superscript"/>
        <sz val="8"/>
        <color indexed="8"/>
        <rFont val="Roboto"/>
        <charset val="204"/>
      </rPr>
      <t>1)</t>
    </r>
  </si>
  <si>
    <r>
      <t xml:space="preserve">Численность учащихся колледжей, человек </t>
    </r>
    <r>
      <rPr>
        <vertAlign val="superscript"/>
        <sz val="8"/>
        <color indexed="8"/>
        <rFont val="Roboto"/>
        <charset val="204"/>
      </rPr>
      <t>1)</t>
    </r>
  </si>
  <si>
    <t>Величина прожиточного минимума</t>
  </si>
  <si>
    <r>
      <t xml:space="preserve">Рабочая сила (в возрасте 15 лет и старше) </t>
    </r>
    <r>
      <rPr>
        <vertAlign val="superscript"/>
        <sz val="8"/>
        <color indexed="8"/>
        <rFont val="Roboto"/>
        <charset val="204"/>
      </rPr>
      <t>2)</t>
    </r>
  </si>
  <si>
    <r>
      <t xml:space="preserve">Занятое население </t>
    </r>
    <r>
      <rPr>
        <vertAlign val="superscript"/>
        <sz val="8"/>
        <color indexed="8"/>
        <rFont val="Roboto"/>
        <charset val="204"/>
      </rPr>
      <t>2)</t>
    </r>
  </si>
  <si>
    <r>
      <t xml:space="preserve">Наемные работники </t>
    </r>
    <r>
      <rPr>
        <vertAlign val="superscript"/>
        <sz val="8"/>
        <color indexed="8"/>
        <rFont val="Roboto"/>
        <charset val="204"/>
      </rPr>
      <t>2)</t>
    </r>
  </si>
  <si>
    <r>
      <t xml:space="preserve">Самостоятельно занятые работники </t>
    </r>
    <r>
      <rPr>
        <vertAlign val="superscript"/>
        <sz val="8"/>
        <color indexed="8"/>
        <rFont val="Roboto"/>
        <charset val="204"/>
      </rPr>
      <t>2)</t>
    </r>
  </si>
  <si>
    <r>
      <t xml:space="preserve">Безработное население </t>
    </r>
    <r>
      <rPr>
        <vertAlign val="superscript"/>
        <sz val="8"/>
        <color indexed="8"/>
        <rFont val="Roboto"/>
        <charset val="204"/>
      </rPr>
      <t>2)</t>
    </r>
  </si>
  <si>
    <r>
      <t>Доля зарегистрированных безработных в численности рабочей силы, в процентах</t>
    </r>
    <r>
      <rPr>
        <vertAlign val="superscript"/>
        <sz val="8"/>
        <color indexed="8"/>
        <rFont val="Roboto"/>
        <charset val="204"/>
      </rPr>
      <t xml:space="preserve"> 2)</t>
    </r>
  </si>
  <si>
    <r>
      <t xml:space="preserve">Число лиц, зарегистрированных в органах занятости в качестве безработных, тыс. человек </t>
    </r>
    <r>
      <rPr>
        <vertAlign val="superscript"/>
        <sz val="8"/>
        <color indexed="8"/>
        <rFont val="Roboto"/>
        <charset val="204"/>
      </rPr>
      <t>2)</t>
    </r>
  </si>
  <si>
    <t>Уровень безработицы, в процентах</t>
  </si>
  <si>
    <r>
      <t xml:space="preserve">Уровень молодежной безработицы (15-24  лет), в процентах </t>
    </r>
    <r>
      <rPr>
        <vertAlign val="superscript"/>
        <sz val="8"/>
        <color indexed="8"/>
        <rFont val="Roboto"/>
        <charset val="204"/>
      </rPr>
      <t>2) 3)</t>
    </r>
  </si>
  <si>
    <r>
      <t xml:space="preserve">Уровень молодежной безработицы (15-28 лет), в процентах </t>
    </r>
    <r>
      <rPr>
        <vertAlign val="superscript"/>
        <sz val="8"/>
        <color indexed="8"/>
        <rFont val="Roboto"/>
        <charset val="204"/>
      </rPr>
      <t>2) 4)</t>
    </r>
  </si>
  <si>
    <t xml:space="preserve">Среднемесячная номинальная заработная плата одного работника </t>
  </si>
  <si>
    <t>Индекс реальной заработной платы, в процентах к предыдущему году</t>
  </si>
  <si>
    <t>Индекс реальной заработной платы, в процентах к 1996г.</t>
  </si>
  <si>
    <t>с 1 января - 14 952 тенге</t>
  </si>
  <si>
    <t>Индекс физического объема инвестиций в процентах к 2001г.</t>
  </si>
  <si>
    <t>производство машин и оборудования, не включенных в другие группировки,   млн. тенге</t>
  </si>
  <si>
    <t>производство автомобилей, прицепов и полуприцепов,  млн. тенге</t>
  </si>
  <si>
    <t xml:space="preserve">зерновые (включая рис) и бобовые культуры </t>
  </si>
  <si>
    <t>птица, тыс. голов</t>
  </si>
  <si>
    <t>Индекс физического объема общей площади введенных в эксплуатацию жилых зданий в процентах к 1991г.</t>
  </si>
  <si>
    <r>
      <t xml:space="preserve">Количество действующих субъектов малого и среднего предпринимательства,  на конец года единиц </t>
    </r>
    <r>
      <rPr>
        <vertAlign val="superscript"/>
        <sz val="8"/>
        <color indexed="8"/>
        <rFont val="Roboto"/>
        <charset val="204"/>
      </rPr>
      <t>5)</t>
    </r>
  </si>
  <si>
    <t>Объем розничной торговли в стоимостном выражении, млн. тенге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</si>
  <si>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</si>
  <si>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t>2)</t>
    </r>
    <r>
      <rPr>
        <i/>
        <sz val="8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</si>
  <si>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</si>
  <si>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4)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</si>
  <si>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</si>
  <si>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t>… данные отсутствуют.</t>
  </si>
  <si>
    <t>"-" показатели на уровне моногородов не формируются.</t>
  </si>
  <si>
    <t>Миграция населения,человек</t>
  </si>
  <si>
    <t xml:space="preserve">  Сальдо миграции по всем потокам, человек</t>
  </si>
  <si>
    <t>Количество больничных коек, единиц</t>
  </si>
  <si>
    <r>
      <t>Число дошкольных организаций, единиц (с 2010г. включая мини-центры)</t>
    </r>
    <r>
      <rPr>
        <vertAlign val="superscript"/>
        <sz val="8"/>
        <rFont val="Roboto"/>
        <charset val="204"/>
      </rPr>
      <t>1)</t>
    </r>
  </si>
  <si>
    <r>
      <t>Численность детей  в дошкольных организациях, человек</t>
    </r>
    <r>
      <rPr>
        <vertAlign val="superscript"/>
        <sz val="8"/>
        <rFont val="Roboto"/>
        <charset val="204"/>
      </rPr>
      <t>2)</t>
    </r>
  </si>
  <si>
    <r>
      <t>Число школ, единиц</t>
    </r>
    <r>
      <rPr>
        <vertAlign val="superscript"/>
        <sz val="8"/>
        <rFont val="Roboto"/>
        <charset val="204"/>
      </rPr>
      <t>1)</t>
    </r>
  </si>
  <si>
    <r>
      <t>Численность учащихся в школах, человек</t>
    </r>
    <r>
      <rPr>
        <vertAlign val="superscript"/>
        <sz val="8"/>
        <rFont val="Roboto"/>
        <charset val="204"/>
      </rPr>
      <t>1)</t>
    </r>
  </si>
  <si>
    <r>
      <t>Количество колледжей, единиц</t>
    </r>
    <r>
      <rPr>
        <vertAlign val="superscript"/>
        <sz val="8"/>
        <rFont val="Roboto"/>
        <charset val="204"/>
      </rPr>
      <t>2)</t>
    </r>
  </si>
  <si>
    <t>Численность учащихся колледжей,  человек</t>
  </si>
  <si>
    <r>
      <t>Число зарегистрированных преступлений</t>
    </r>
    <r>
      <rPr>
        <vertAlign val="superscript"/>
        <sz val="8"/>
        <rFont val="Roboto"/>
        <charset val="204"/>
      </rPr>
      <t>3)</t>
    </r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</si>
  <si>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5)</t>
    </r>
  </si>
  <si>
    <r>
      <t>Занятое население</t>
    </r>
    <r>
      <rPr>
        <vertAlign val="superscript"/>
        <sz val="8"/>
        <rFont val="Roboto"/>
        <charset val="204"/>
      </rPr>
      <t>5)</t>
    </r>
  </si>
  <si>
    <r>
      <t>Наемные работники,</t>
    </r>
    <r>
      <rPr>
        <vertAlign val="superscript"/>
        <sz val="8"/>
        <rFont val="Roboto"/>
        <charset val="204"/>
      </rPr>
      <t>5)</t>
    </r>
  </si>
  <si>
    <r>
      <t>Самостоятельно занятые работники,</t>
    </r>
    <r>
      <rPr>
        <vertAlign val="superscript"/>
        <sz val="8"/>
        <rFont val="Roboto"/>
        <charset val="204"/>
      </rPr>
      <t xml:space="preserve"> 5)</t>
    </r>
  </si>
  <si>
    <r>
      <t xml:space="preserve">Безработное население </t>
    </r>
    <r>
      <rPr>
        <vertAlign val="superscript"/>
        <sz val="8"/>
        <rFont val="Roboto"/>
        <charset val="204"/>
      </rPr>
      <t>5)</t>
    </r>
  </si>
  <si>
    <r>
      <t>Доля зарегистрированных безработных в численности рабочей силы, в процентах</t>
    </r>
    <r>
      <rPr>
        <vertAlign val="superscript"/>
        <sz val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</si>
  <si>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8"/>
        <rFont val="Roboto"/>
        <charset val="204"/>
      </rPr>
      <t>6)</t>
    </r>
  </si>
  <si>
    <r>
      <t>Уровень безработицы, в процентах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</si>
  <si>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(15-24  лет), в процентах  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</si>
  <si>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</t>
    </r>
    <r>
      <rPr>
        <vertAlign val="superscript"/>
        <sz val="8"/>
        <rFont val="Roboto"/>
        <charset val="204"/>
      </rPr>
      <t>5)</t>
    </r>
    <r>
      <rPr>
        <sz val="8"/>
        <rFont val="Roboto"/>
        <charset val="204"/>
      </rPr>
      <t xml:space="preserve"> </t>
    </r>
    <r>
      <rPr>
        <vertAlign val="superscript"/>
        <sz val="8"/>
        <rFont val="Roboto"/>
        <charset val="204"/>
      </rPr>
      <t>7)</t>
    </r>
    <r>
      <rPr>
        <sz val="8"/>
        <rFont val="Roboto"/>
        <charset val="204"/>
      </rPr>
      <t xml:space="preserve">
(15-28 лет), в процентах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</si>
  <si>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4)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</si>
  <si>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4)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</si>
  <si>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4)</t>
    </r>
  </si>
  <si>
    <t xml:space="preserve"> -</t>
  </si>
  <si>
    <t>млн.тенге</t>
  </si>
  <si>
    <t>Индекс физического объема инвестиций в процентах к 2016г.</t>
  </si>
  <si>
    <t xml:space="preserve">Количество действующих юридических лиц </t>
  </si>
  <si>
    <t xml:space="preserve"> </t>
  </si>
  <si>
    <r>
      <t>индексы 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</si>
  <si>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r>
      <t xml:space="preserve">Валовый выпуск продукции (услуг) сельского хозяйства, </t>
    </r>
    <r>
      <rPr>
        <vertAlign val="superscript"/>
        <sz val="8"/>
        <rFont val="Roboto"/>
        <charset val="204"/>
      </rPr>
      <t>10)</t>
    </r>
  </si>
  <si>
    <r>
      <t>индексы  физического объема валовой продукции (услуг) сельского хозяйства, в %</t>
    </r>
    <r>
      <rPr>
        <vertAlign val="superscript"/>
        <sz val="8"/>
        <rFont val="Roboto"/>
        <charset val="204"/>
      </rPr>
      <t xml:space="preserve"> 9)</t>
    </r>
  </si>
  <si>
    <t xml:space="preserve">  из него:</t>
  </si>
  <si>
    <r>
      <t>индексы  физического объема валовой продукции растениеводства, в %</t>
    </r>
    <r>
      <rPr>
        <vertAlign val="superscript"/>
        <sz val="8"/>
        <rFont val="Roboto"/>
        <charset val="204"/>
      </rPr>
      <t xml:space="preserve"> 9)</t>
    </r>
  </si>
  <si>
    <r>
      <t>индексы  физического объема валовой продукции животноводства, в %</t>
    </r>
    <r>
      <rPr>
        <vertAlign val="superscript"/>
        <sz val="8"/>
        <rFont val="Roboto"/>
        <charset val="204"/>
      </rPr>
      <t xml:space="preserve"> 9)</t>
    </r>
  </si>
  <si>
    <t>Валовой сбор основных сельскохозяйственных культур,тыс.</t>
  </si>
  <si>
    <t xml:space="preserve">  зерновые и бобовые культуры (в весе после доработки), тыс. тонн</t>
  </si>
  <si>
    <t xml:space="preserve">  пшеница, тыс. тонн</t>
  </si>
  <si>
    <t xml:space="preserve">  овощи, тыс. тонн</t>
  </si>
  <si>
    <t>Урожайность основных сельскохозяйственных культур, центнеров с одного гектара:</t>
  </si>
  <si>
    <t xml:space="preserve">  зерновые(включая рия) и бобовые культуры </t>
  </si>
  <si>
    <t xml:space="preserve">  семена подсолнечника</t>
  </si>
  <si>
    <t xml:space="preserve">  картофель</t>
  </si>
  <si>
    <t xml:space="preserve">  овощи </t>
  </si>
  <si>
    <t xml:space="preserve">  овощи открытого грунта</t>
  </si>
  <si>
    <t>Численность скота и птицы на конец года , тыс голов</t>
  </si>
  <si>
    <t xml:space="preserve">  крупный рогатый скот</t>
  </si>
  <si>
    <t xml:space="preserve">  овцы и козы</t>
  </si>
  <si>
    <t xml:space="preserve">  свиньи</t>
  </si>
  <si>
    <t xml:space="preserve">  лошади</t>
  </si>
  <si>
    <t xml:space="preserve">  птица, тыс.голов</t>
  </si>
  <si>
    <t>Индекс физического объема строительных работ в процентах к 2017г.</t>
  </si>
  <si>
    <t>тыс.кв. метров общей площади</t>
  </si>
  <si>
    <t>Индекс физического объема общей площади введенных в эксплуатацию жилых зданий в процентах к 2017г.</t>
  </si>
  <si>
    <t xml:space="preserve">  -</t>
  </si>
  <si>
    <t>Количество зарегистрированных субъектов малого и среднего предпринимательства, на конец года, единиц</t>
  </si>
  <si>
    <r>
      <t>Количество действующих субъектов малого и среднего предпринимательства,  на конец года, единиц</t>
    </r>
    <r>
      <rPr>
        <vertAlign val="superscript"/>
        <sz val="8"/>
        <rFont val="Roboto"/>
        <charset val="204"/>
      </rPr>
      <t>12)</t>
    </r>
  </si>
  <si>
    <r>
      <t>Численность занятых в малом и среднем предпринимательстве, в среднем за год, человек</t>
    </r>
    <r>
      <rPr>
        <vertAlign val="superscript"/>
        <sz val="8"/>
        <rFont val="Roboto"/>
        <charset val="204"/>
      </rPr>
      <t>13)</t>
    </r>
  </si>
  <si>
    <r>
      <t>Выпуск продукции (товаров и услуг) субъектами малого и среднего предпринимательства, млн. тенге</t>
    </r>
    <r>
      <rPr>
        <vertAlign val="superscript"/>
        <sz val="8"/>
        <rFont val="Roboto"/>
        <charset val="204"/>
      </rPr>
      <t>13)</t>
    </r>
  </si>
  <si>
    <t xml:space="preserve">Основные средства в экономике по первоначальной стоимости (на конец года), млн. тенге </t>
  </si>
  <si>
    <t>Индекс физического объема розничной торговли, %</t>
  </si>
  <si>
    <t xml:space="preserve">в % к соответствующему периоду предыдущего года </t>
  </si>
  <si>
    <r>
      <rPr>
        <i/>
        <vertAlign val="superscript"/>
        <sz val="8"/>
        <rFont val="Roboto"/>
        <charset val="204"/>
      </rPr>
      <t xml:space="preserve">     1) </t>
    </r>
    <r>
      <rPr>
        <i/>
        <sz val="8"/>
        <rFont val="Roboto"/>
        <charset val="204"/>
      </rPr>
      <t>С 2014г. по данным Министерство образования и науки РК.</t>
    </r>
  </si>
  <si>
    <r>
      <rPr>
        <i/>
        <vertAlign val="superscript"/>
        <sz val="8"/>
        <rFont val="Roboto"/>
        <charset val="204"/>
      </rPr>
      <t xml:space="preserve">     2)</t>
    </r>
    <r>
      <rPr>
        <i/>
        <sz val="8"/>
        <rFont val="Roboto"/>
        <charset val="204"/>
      </rPr>
      <t xml:space="preserve"> 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</si>
  <si>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rFont val="Roboto"/>
        <charset val="204"/>
      </rPr>
      <t xml:space="preserve">     3)</t>
    </r>
    <r>
      <rPr>
        <i/>
        <sz val="8"/>
        <rFont val="Roboto"/>
        <charset val="204"/>
      </rPr>
      <t xml:space="preserve"> По данным Управления Комитета по правовой статистике и специальным учетам Генеральной прокуратуры Республики Казахстан по Карагандинской области.</t>
    </r>
  </si>
  <si>
    <r>
      <rPr>
        <i/>
        <vertAlign val="superscript"/>
        <sz val="8"/>
        <rFont val="Roboto"/>
        <charset val="204"/>
      </rPr>
      <t xml:space="preserve">    4)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</si>
  <si>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     5)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</si>
  <si>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>Данные Министерства труда и социальной защиты населения.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</si>
  <si>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Возраст отнесения к молодежи согласно Закону РК "О государственной молодежной политике в РК" .</t>
    </r>
  </si>
  <si>
    <r>
      <rPr>
        <i/>
        <vertAlign val="superscript"/>
        <sz val="8"/>
        <rFont val="Roboto"/>
        <charset val="204"/>
      </rPr>
      <t xml:space="preserve">    8) </t>
    </r>
    <r>
      <rPr>
        <i/>
        <sz val="8"/>
        <rFont val="Roboto"/>
        <charset val="204"/>
      </rPr>
      <t xml:space="preserve">Уровень долгосрочной безработицы не формируется в разрезе моногородов, так как размер выборочной совокупности обследования занятости населения не позволяет получить репрезентативные данные. </t>
    </r>
  </si>
  <si>
    <r>
      <t xml:space="preserve">  </t>
    </r>
    <r>
      <rPr>
        <i/>
        <vertAlign val="superscript"/>
        <sz val="8"/>
        <rFont val="Roboto"/>
        <charset val="204"/>
      </rPr>
      <t>10)</t>
    </r>
    <r>
      <rPr>
        <i/>
        <sz val="8"/>
        <rFont val="Roboto"/>
        <charset val="204"/>
      </rPr>
      <t>Данные с 2010 года рассчитаны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№175.национальной экономики Республики Казахстан от 9 ноября 2015 г. №175.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</si>
  <si>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> Данные с 1998г. представлены в соответствии с Общим классификатором видов экономической деятельности ОКЭД 2008г. ВСТ 01 ред.2.</t>
    </r>
  </si>
  <si>
    <t>- - явление отсутствует</t>
  </si>
  <si>
    <t xml:space="preserve"> Сальдо миграции по всем потокам, человек</t>
  </si>
  <si>
    <r>
      <t>Численность детей  в дошкольных организациях, человек</t>
    </r>
    <r>
      <rPr>
        <vertAlign val="superscript"/>
        <sz val="8"/>
        <rFont val="Roboto"/>
        <charset val="204"/>
      </rPr>
      <t>1)</t>
    </r>
  </si>
  <si>
    <r>
      <t>Численность учащихся в школах,  человек</t>
    </r>
    <r>
      <rPr>
        <vertAlign val="superscript"/>
        <sz val="8"/>
        <rFont val="Roboto"/>
        <charset val="204"/>
      </rPr>
      <t>1)</t>
    </r>
  </si>
  <si>
    <t>Численность учащихся колледжей, человек</t>
  </si>
  <si>
    <t>Рынок труда и занятости</t>
  </si>
  <si>
    <r>
      <t xml:space="preserve">Наемные работники 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</si>
  <si>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(15-24  лет), в процентах </t>
    </r>
    <r>
      <rPr>
        <vertAlign val="superscript"/>
        <sz val="8"/>
        <rFont val="Roboto"/>
        <charset val="204"/>
      </rPr>
      <t>5)</t>
    </r>
  </si>
  <si>
    <r>
      <t>индексы промышленного прозводства,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</si>
  <si>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t>Индексы физического объема валовой  продукции (услуг) сельского хозяйства, в %</t>
  </si>
  <si>
    <t xml:space="preserve">  валова продукция растениеводства</t>
  </si>
  <si>
    <t>Индексы физического объема валовой продукции растениеводства, в %</t>
  </si>
  <si>
    <t>Индексы физического объема валовой продукции животноводства, в %</t>
  </si>
  <si>
    <t xml:space="preserve">  зерновые(включая рис) и бобовые культуры</t>
  </si>
  <si>
    <t xml:space="preserve">  овощи</t>
  </si>
  <si>
    <t>Численность скота и птицы на конец года, тыс.голов:</t>
  </si>
  <si>
    <t xml:space="preserve">  птица,тыс.голов</t>
  </si>
  <si>
    <t>Миграция населения.человек</t>
  </si>
  <si>
    <t>Обучающиеся в высших учебных заведениях, человек</t>
  </si>
  <si>
    <t xml:space="preserve">Величина прожиточного минимума, </t>
  </si>
  <si>
    <r>
      <t>Уровень безработицы, в %</t>
    </r>
    <r>
      <rPr>
        <vertAlign val="superscript"/>
        <sz val="8"/>
        <rFont val="Roboto"/>
        <charset val="204"/>
      </rPr>
      <t>5)</t>
    </r>
  </si>
  <si>
    <r>
      <t>индексы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</si>
  <si>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t>Индексы физического объема валовой продукции (услуг) сельского хозяйства, в %</t>
  </si>
  <si>
    <t xml:space="preserve">  валовая продукция растениеводства</t>
  </si>
  <si>
    <t xml:space="preserve">  валовая продукция животноводства</t>
  </si>
  <si>
    <t xml:space="preserve">  семена подсолнечника </t>
  </si>
  <si>
    <t xml:space="preserve">  зерновые(включая рис) и бобовые культуры </t>
  </si>
  <si>
    <t>Численность скота и птицы на конец года,  тыс.голов:</t>
  </si>
  <si>
    <t>Миграция населения:,человек</t>
  </si>
  <si>
    <r>
      <t>Занятое население</t>
    </r>
    <r>
      <rPr>
        <vertAlign val="superscript"/>
        <sz val="8"/>
        <rFont val="Roboto"/>
        <charset val="204"/>
      </rPr>
      <t>5</t>
    </r>
  </si>
  <si>
    <r>
      <t xml:space="preserve">Уровень безработицы, в процентах </t>
    </r>
    <r>
      <rPr>
        <vertAlign val="superscript"/>
        <sz val="8"/>
        <rFont val="Roboto"/>
        <charset val="204"/>
      </rPr>
      <t>5)</t>
    </r>
  </si>
  <si>
    <r>
      <t xml:space="preserve">Уровень долгосрочной безработицы, в процентах </t>
    </r>
    <r>
      <rPr>
        <vertAlign val="superscript"/>
        <sz val="8"/>
        <rFont val="Roboto"/>
        <charset val="204"/>
      </rPr>
      <t>8)</t>
    </r>
  </si>
  <si>
    <t xml:space="preserve"> валовая  продукция растениеводства</t>
  </si>
  <si>
    <t>Индексы физического объема валовой  продукции растениеводства, в %</t>
  </si>
  <si>
    <t>Индексы физического объема валовой  продукции животноводства, в %</t>
  </si>
  <si>
    <t>Численность скота и птицы на конец года,  тыс.голов</t>
  </si>
  <si>
    <t>Основные социально-экономические показатели по моногороду Аксу Павлодарской области</t>
  </si>
  <si>
    <t>2020</t>
  </si>
  <si>
    <t xml:space="preserve"> - </t>
  </si>
  <si>
    <r>
      <t>26,4</t>
    </r>
    <r>
      <rPr>
        <vertAlign val="superscript"/>
        <sz val="8"/>
        <rFont val="Roboto"/>
        <charset val="204"/>
      </rPr>
      <t>1)</t>
    </r>
  </si>
  <si>
    <r>
      <t>97,1</t>
    </r>
    <r>
      <rPr>
        <vertAlign val="superscript"/>
        <sz val="8"/>
        <rFont val="Roboto"/>
        <charset val="204"/>
      </rPr>
      <t>1)</t>
    </r>
  </si>
  <si>
    <r>
      <t>25,0</t>
    </r>
    <r>
      <rPr>
        <vertAlign val="superscript"/>
        <sz val="8"/>
        <rFont val="Roboto"/>
        <charset val="204"/>
      </rPr>
      <t>1)</t>
    </r>
  </si>
  <si>
    <r>
      <t>97,3</t>
    </r>
    <r>
      <rPr>
        <vertAlign val="superscript"/>
        <sz val="8"/>
        <rFont val="Roboto"/>
        <charset val="204"/>
      </rPr>
      <t>1)</t>
    </r>
  </si>
  <si>
    <r>
      <t>22,7</t>
    </r>
    <r>
      <rPr>
        <vertAlign val="superscript"/>
        <sz val="8"/>
        <rFont val="Roboto"/>
        <charset val="204"/>
      </rPr>
      <t>1)</t>
    </r>
  </si>
  <si>
    <r>
      <t>100,0</t>
    </r>
    <r>
      <rPr>
        <vertAlign val="superscript"/>
        <sz val="8"/>
        <rFont val="Roboto"/>
        <charset val="204"/>
      </rPr>
      <t>1)</t>
    </r>
  </si>
  <si>
    <r>
      <t>2,3</t>
    </r>
    <r>
      <rPr>
        <vertAlign val="superscript"/>
        <sz val="8"/>
        <rFont val="Roboto"/>
        <charset val="204"/>
      </rPr>
      <t>1)</t>
    </r>
  </si>
  <si>
    <r>
      <t>76,7</t>
    </r>
    <r>
      <rPr>
        <vertAlign val="superscript"/>
        <sz val="8"/>
        <rFont val="Roboto"/>
        <charset val="204"/>
      </rPr>
      <t>1)</t>
    </r>
  </si>
  <si>
    <r>
      <t>1,4</t>
    </r>
    <r>
      <rPr>
        <vertAlign val="superscript"/>
        <sz val="8"/>
        <rFont val="Roboto"/>
        <charset val="204"/>
      </rPr>
      <t>1)</t>
    </r>
  </si>
  <si>
    <r>
      <t>93,3</t>
    </r>
    <r>
      <rPr>
        <vertAlign val="superscript"/>
        <sz val="8"/>
        <rFont val="Roboto"/>
        <charset val="204"/>
      </rPr>
      <t>1)</t>
    </r>
  </si>
  <si>
    <r>
      <t>5,3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</si>
  <si>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
(15-24  лет), в процентах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</si>
  <si>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1)</t>
    </r>
  </si>
  <si>
    <r>
      <t>3,1</t>
    </r>
    <r>
      <rPr>
        <vertAlign val="superscript"/>
        <sz val="8"/>
        <rFont val="Roboto"/>
        <charset val="204"/>
      </rPr>
      <t>1)</t>
    </r>
  </si>
  <si>
    <t xml:space="preserve"> государственный сектор</t>
  </si>
  <si>
    <t xml:space="preserve"> сектор высшего профессионального образования</t>
  </si>
  <si>
    <t xml:space="preserve"> некоммерческий сектор</t>
  </si>
  <si>
    <t>металлургическое производство, 
млн. тенге</t>
  </si>
  <si>
    <t>снабжение электроэнергией, газом, паром, горячей водой и  кондиционированным воздухом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</si>
  <si>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8"/>
        <rFont val="Roboto"/>
        <charset val="204"/>
      </rPr>
      <t>4)</t>
    </r>
  </si>
  <si>
    <t xml:space="preserve">Объем розничной торговли в стоимостном выражении, млн. тенге                                </t>
  </si>
  <si>
    <r>
      <t>4)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</si>
  <si>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5)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</si>
  <si>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t>Основные социально-экономические показатели по моногороду Экибастуз Павлодарской области</t>
  </si>
  <si>
    <t>Число лиц, зарегистрированных в органах занятости в качестве безработных,               тыс. человек</t>
  </si>
  <si>
    <t>Уровень молодежной безработицы
(15-28 лет), в процентах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</si>
  <si>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4)</t>
    </r>
  </si>
  <si>
    <t xml:space="preserve">Основные социально-экономические показатели по моногороду Каражал области Ұлытау </t>
  </si>
  <si>
    <t>3 252</t>
  </si>
  <si>
    <t>3 137</t>
  </si>
  <si>
    <t>3 048</t>
  </si>
  <si>
    <t>2 922</t>
  </si>
  <si>
    <t>Средний размер назначенной месячной пенсии</t>
  </si>
  <si>
    <t>Минимальный размер пенсии</t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</si>
  <si>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4)</t>
    </r>
  </si>
  <si>
    <r>
      <t>Занятое население</t>
    </r>
    <r>
      <rPr>
        <vertAlign val="superscript"/>
        <sz val="8"/>
        <rFont val="Roboto"/>
        <charset val="204"/>
      </rPr>
      <t>4)</t>
    </r>
  </si>
  <si>
    <r>
      <t>Наемные работники</t>
    </r>
    <r>
      <rPr>
        <vertAlign val="superscript"/>
        <sz val="8"/>
        <rFont val="Roboto"/>
        <charset val="204"/>
      </rPr>
      <t>4)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</si>
  <si>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4)</t>
    </r>
  </si>
  <si>
    <r>
      <t>Безработное население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</si>
  <si>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 (15-24  лет), в процентах</t>
    </r>
    <r>
      <rPr>
        <vertAlign val="superscript"/>
        <sz val="8"/>
        <rFont val="Roboto"/>
        <charset val="204"/>
      </rPr>
      <t>5)</t>
    </r>
  </si>
  <si>
    <r>
      <t>Уровень молодежной безработицы (15-28 лет), в процентах</t>
    </r>
    <r>
      <rPr>
        <vertAlign val="superscript"/>
        <sz val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</si>
  <si>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7)</t>
    </r>
  </si>
  <si>
    <t>69 270</t>
  </si>
  <si>
    <t>80 253</t>
  </si>
  <si>
    <t>92 328</t>
  </si>
  <si>
    <t>96 466</t>
  </si>
  <si>
    <t>106 487</t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</si>
  <si>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</si>
  <si>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</si>
  <si>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t xml:space="preserve">Индекс реальной заработной платы, в процентах к 1997г. </t>
  </si>
  <si>
    <t>Индекс физического объема инвестиций в процентах к 1999г.</t>
  </si>
  <si>
    <t>Количество зарегистрированных юридических лиц на конец года, единиц</t>
  </si>
  <si>
    <t>Количество действующих юридических лиц на конец года, единиц</t>
  </si>
  <si>
    <r>
      <t>Объем производства промышленной продукции (товаров, услуг)</t>
    </r>
    <r>
      <rPr>
        <b/>
        <vertAlign val="superscript"/>
        <sz val="8"/>
        <rFont val="Roboto"/>
        <charset val="204"/>
      </rPr>
      <t>7)</t>
    </r>
  </si>
  <si>
    <r>
      <t>млн. тенге</t>
    </r>
    <r>
      <rPr>
        <vertAlign val="superscript"/>
        <sz val="8"/>
        <rFont val="Roboto"/>
        <charset val="204"/>
      </rPr>
      <t>8)</t>
    </r>
  </si>
  <si>
    <r>
      <t>Валовый выпуск продукции (услуг) сельского хозяйства, млн. тенге</t>
    </r>
    <r>
      <rPr>
        <vertAlign val="superscript"/>
        <sz val="8"/>
        <rFont val="Roboto"/>
        <charset val="204"/>
      </rPr>
      <t>8)</t>
    </r>
  </si>
  <si>
    <r>
      <t>Объем выполненных строительных работ (услуг)</t>
    </r>
    <r>
      <rPr>
        <vertAlign val="superscript"/>
        <sz val="8"/>
        <rFont val="Roboto"/>
        <charset val="204"/>
      </rPr>
      <t>9)</t>
    </r>
  </si>
  <si>
    <t>Индекс физического объема строительных работ в процентах к 2001г.</t>
  </si>
  <si>
    <r>
      <t>Количество зарегистрированных субъектов малого и среднего предпринимательства, на конец года, единиц</t>
    </r>
    <r>
      <rPr>
        <vertAlign val="superscript"/>
        <sz val="8"/>
        <rFont val="Roboto"/>
        <charset val="204"/>
      </rPr>
      <t>12)</t>
    </r>
  </si>
  <si>
    <r>
      <t>Количество действующих субъектов малого и среднего предпринимательства,  на конец года, единиц</t>
    </r>
    <r>
      <rPr>
        <vertAlign val="superscript"/>
        <sz val="8"/>
        <rFont val="Roboto"/>
        <charset val="204"/>
      </rPr>
      <t>12)13)</t>
    </r>
  </si>
  <si>
    <t>Выпуск продукции (товаров и услуг) субъектами малого и среднего предпринимательства, млн. тенге</t>
  </si>
  <si>
    <r>
      <rPr>
        <i/>
        <vertAlign val="superscript"/>
        <sz val="8"/>
        <rFont val="Roboto"/>
        <charset val="204"/>
      </rPr>
      <t xml:space="preserve">     4)</t>
    </r>
    <r>
      <rPr>
        <i/>
        <sz val="8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</si>
  <si>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 xml:space="preserve">    5) 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</si>
  <si>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 xml:space="preserve">Возраст отнесения к молодежи согласно Закону РК "О государственной молодежной политике". 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</si>
  <si>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</si>
  <si>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  </t>
    </r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>Данные с 2010 года рассчитаны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№175.национальной экономики Республики Казахстан от 9 ноября 2015 г. №175.</t>
    </r>
  </si>
  <si>
    <r>
      <rPr>
        <i/>
        <vertAlign val="superscript"/>
        <sz val="8"/>
        <rFont val="Roboto"/>
        <charset val="204"/>
      </rPr>
      <t xml:space="preserve">    9)</t>
    </r>
    <r>
      <rPr>
        <i/>
        <sz val="8"/>
        <rFont val="Roboto"/>
        <charset val="204"/>
      </rPr>
      <t> Данные с 1998г. представлены в соответствии с Общим классификатором видов экономической деятельности ОКЭД 2008г. ВСТ 01 ред.2.</t>
    </r>
  </si>
  <si>
    <r>
      <rPr>
        <i/>
        <vertAlign val="superscript"/>
        <sz val="8"/>
        <rFont val="Roboto"/>
        <charset val="204"/>
      </rPr>
      <t xml:space="preserve">  10) </t>
    </r>
    <r>
      <rPr>
        <i/>
        <sz val="8"/>
        <rFont val="Roboto"/>
        <charset val="204"/>
      </rPr>
      <t>В млн. рублей.</t>
    </r>
  </si>
  <si>
    <r>
      <rPr>
        <i/>
        <vertAlign val="superscript"/>
        <sz val="8"/>
        <rFont val="Roboto"/>
        <charset val="204"/>
      </rPr>
      <t xml:space="preserve">   11) </t>
    </r>
    <r>
      <rPr>
        <i/>
        <sz val="8"/>
        <rFont val="Roboto"/>
        <charset val="204"/>
      </rPr>
      <t>Включая объем услуг общественного питания.</t>
    </r>
  </si>
  <si>
    <r>
      <rPr>
        <i/>
        <vertAlign val="superscript"/>
        <sz val="8"/>
        <rFont val="Roboto"/>
        <charset val="204"/>
      </rPr>
      <t xml:space="preserve">   12) </t>
    </r>
    <r>
      <rPr>
        <i/>
        <sz val="8"/>
        <rFont val="Roboto"/>
        <charset val="204"/>
      </rPr>
      <t>2005-2009 гг. - юридические лица малого предрпринимательства, 2010-2014 гг. - юридические лица малого и среднего предпринимательства.</t>
    </r>
  </si>
  <si>
    <r>
      <rPr>
        <i/>
        <vertAlign val="superscript"/>
        <sz val="8"/>
        <rFont val="Roboto"/>
        <charset val="204"/>
      </rPr>
      <t xml:space="preserve">   13)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 малого и среднего предпринимательства.</t>
    </r>
  </si>
  <si>
    <t xml:space="preserve">Основные социально-экономические показатели по моногороду Сатпаев области Ұлытау </t>
  </si>
  <si>
    <t>1 088</t>
  </si>
  <si>
    <t>1 177</t>
  </si>
  <si>
    <t>1 156</t>
  </si>
  <si>
    <t>1 152</t>
  </si>
  <si>
    <t>2 615</t>
  </si>
  <si>
    <t>2 830</t>
  </si>
  <si>
    <t>2 873</t>
  </si>
  <si>
    <t>3 022</t>
  </si>
  <si>
    <t>10 888</t>
  </si>
  <si>
    <t>10 448</t>
  </si>
  <si>
    <t>10 200</t>
  </si>
  <si>
    <t>10 019</t>
  </si>
  <si>
    <t>1 040</t>
  </si>
  <si>
    <t>1 050</t>
  </si>
  <si>
    <t>Минимальная размер пенсии</t>
  </si>
  <si>
    <t>30,,9</t>
  </si>
  <si>
    <t>77 748</t>
  </si>
  <si>
    <t>92 771</t>
  </si>
  <si>
    <t>132 343</t>
  </si>
  <si>
    <t>155 927</t>
  </si>
  <si>
    <t xml:space="preserve">Количество зарегистрированных юридических лиц на конец года, единиц </t>
  </si>
  <si>
    <t xml:space="preserve">Количество действующих юридических лиц на конец года, единиц </t>
  </si>
  <si>
    <t xml:space="preserve">Количество активных юридических лиц на конец года, единиц </t>
  </si>
  <si>
    <r>
      <t>тенге</t>
    </r>
    <r>
      <rPr>
        <vertAlign val="superscript"/>
        <sz val="8"/>
        <rFont val="Roboto"/>
        <charset val="204"/>
      </rPr>
      <t>8)</t>
    </r>
  </si>
  <si>
    <t>Численность скота и птицы на конец года (все категории хозяйств), голов:</t>
  </si>
  <si>
    <t>Основные социально-экономические показатели по моногороду Алтай  Восточно-Казахстанской области</t>
  </si>
  <si>
    <t>Численность населения на конец периода (года),</t>
  </si>
  <si>
    <t>Число родившихся,  человек</t>
  </si>
  <si>
    <t>Общий коэффициент брачности (на 1000 человек)</t>
  </si>
  <si>
    <t>Общий коэффициент разводимости (на 1000 человек)</t>
  </si>
  <si>
    <t>Миграция населения</t>
  </si>
  <si>
    <t>прибыло,  человек</t>
  </si>
  <si>
    <t>выбыло, человек</t>
  </si>
  <si>
    <t>Число больничных коек, единиц</t>
  </si>
  <si>
    <t xml:space="preserve">Число дошкольных организаций, единиц (с 2010г. включая мини-центры) </t>
  </si>
  <si>
    <r>
      <t xml:space="preserve">Численность детей  в дошкольных организациях, </t>
    </r>
    <r>
      <rPr>
        <sz val="8"/>
        <rFont val="Roboto"/>
        <charset val="204"/>
      </rPr>
      <t>человек</t>
    </r>
  </si>
  <si>
    <r>
      <t xml:space="preserve"> Число</t>
    </r>
    <r>
      <rPr>
        <sz val="8"/>
        <color indexed="10"/>
        <rFont val="Roboto"/>
        <charset val="204"/>
      </rPr>
      <t xml:space="preserve"> </t>
    </r>
    <r>
      <rPr>
        <sz val="8"/>
        <rFont val="Roboto"/>
        <charset val="204"/>
      </rPr>
      <t>школ, единиц</t>
    </r>
  </si>
  <si>
    <r>
      <t xml:space="preserve">Численность учащихся в школах, </t>
    </r>
    <r>
      <rPr>
        <sz val="8"/>
        <rFont val="Roboto"/>
        <charset val="204"/>
      </rPr>
      <t>человек</t>
    </r>
  </si>
  <si>
    <t>Обучающиеся в высших учебных заведениях,  человек</t>
  </si>
  <si>
    <t>Уровень молодежной безработицы (15-24  лет), в в процентах</t>
  </si>
  <si>
    <r>
      <t xml:space="preserve">Индекс реальной заработной платы, в процентах </t>
    </r>
    <r>
      <rPr>
        <sz val="8"/>
        <rFont val="Roboto"/>
        <charset val="204"/>
      </rPr>
      <t xml:space="preserve"> предыдущему году</t>
    </r>
  </si>
  <si>
    <t>в 2,5 раза</t>
  </si>
  <si>
    <t>в 3,2 раза</t>
  </si>
  <si>
    <t>в 3,6 раза</t>
  </si>
  <si>
    <t>в 4,1 раза</t>
  </si>
  <si>
    <t>в 4,4 раза</t>
  </si>
  <si>
    <t>в 5,0 раза</t>
  </si>
  <si>
    <t xml:space="preserve"> млн. долларов США</t>
  </si>
  <si>
    <t>Индекс физического объема инвестиций в основной капитал, в процентах</t>
  </si>
  <si>
    <t xml:space="preserve"> предпринимательский сектор</t>
  </si>
  <si>
    <t xml:space="preserve"> из них специалисты-исследователи</t>
  </si>
  <si>
    <t xml:space="preserve"> из них:</t>
  </si>
  <si>
    <t xml:space="preserve"> доктора наук</t>
  </si>
  <si>
    <t xml:space="preserve"> доктора по профилю</t>
  </si>
  <si>
    <t xml:space="preserve"> доктора философии PhD</t>
  </si>
  <si>
    <t xml:space="preserve"> кандидаты наук</t>
  </si>
  <si>
    <t xml:space="preserve">Реальный сектор экономики  </t>
  </si>
  <si>
    <t xml:space="preserve">производство деревянных и пробковых изделий, кроме мебели; производство изделий из соломки и материалов для плетения, млн. тенге </t>
  </si>
  <si>
    <t>индексы промышденного производства, в процентах к предыдущему году</t>
  </si>
  <si>
    <t>Уточненная посевная площадь сельскохозяйственных культур, тыс. га</t>
  </si>
  <si>
    <t>хлопок</t>
  </si>
  <si>
    <t>свекла сахарная</t>
  </si>
  <si>
    <t>табак</t>
  </si>
  <si>
    <t>Валовой сбор основных сельскохозяйственных культур, тыс.тонн</t>
  </si>
  <si>
    <t xml:space="preserve">  зерновые и бобовые культуры (в весе после доработки)</t>
  </si>
  <si>
    <t xml:space="preserve">  пшеница</t>
  </si>
  <si>
    <t xml:space="preserve">  яйца, млн. штук</t>
  </si>
  <si>
    <t xml:space="preserve">    из него коровы</t>
  </si>
  <si>
    <t>Индекс физического объема строительных работ в процентах к 2009г.</t>
  </si>
  <si>
    <t>Индекс физического объема общей площади введенных в эксплуатацию жилых зданий в процентах к 2009г.</t>
  </si>
  <si>
    <t>в процентах к 1991г.</t>
  </si>
  <si>
    <t>Валовый выпуск услуг транспорта</t>
  </si>
  <si>
    <t>индексы физического объема услуг транспорта</t>
  </si>
  <si>
    <t>в процентах к 2006г.</t>
  </si>
  <si>
    <t xml:space="preserve">Объем услуг связи </t>
  </si>
  <si>
    <t>Индекс физического объема услуг связи, в процентах</t>
  </si>
  <si>
    <t>в процентах к 2002г.</t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</si>
  <si>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4)</t>
    </r>
  </si>
  <si>
    <t>Индекс физического объема розничной торговли, в %</t>
  </si>
  <si>
    <t>в % к 1991г.</t>
  </si>
  <si>
    <t>Основные социально-экономические показатели по моногороду Риддер Восточно-Казахстанской области</t>
  </si>
  <si>
    <t>Численность учащихся в школах, тыс. человек</t>
  </si>
  <si>
    <t xml:space="preserve"> в процентах к предыдущему году</t>
  </si>
  <si>
    <r>
      <t>Уровень молодежной безработицы
(15-28 лет), в процентах</t>
    </r>
    <r>
      <rPr>
        <vertAlign val="superscript"/>
        <sz val="8"/>
        <rFont val="Roboto"/>
        <charset val="204"/>
      </rPr>
      <t>9)</t>
    </r>
  </si>
  <si>
    <t xml:space="preserve"> долларов США</t>
  </si>
  <si>
    <t xml:space="preserve">в 3,6 раза </t>
  </si>
  <si>
    <t xml:space="preserve">в 4,0 раза </t>
  </si>
  <si>
    <t>в 4,3 раза</t>
  </si>
  <si>
    <t>в 4,8 раза</t>
  </si>
  <si>
    <t xml:space="preserve">Индекс физического объема инвестиций в основной капитал, </t>
  </si>
  <si>
    <t>производство продуктов 
питания, млн. тенге</t>
  </si>
  <si>
    <t xml:space="preserve">  мясо (в живом весе),  тонн</t>
  </si>
  <si>
    <t xml:space="preserve">  молоко,  тонн</t>
  </si>
  <si>
    <t>Основные социально-экономические показатели по моногороду Аксай Бурлинского района  Западно-Казахстанской области</t>
  </si>
  <si>
    <t>Основные социально-экономические показатели по моногороду Абай Карагандинской области</t>
  </si>
  <si>
    <t>Основные социально-экономические показатели по моногороду Балхаш Карагандинской области</t>
  </si>
  <si>
    <t>Основные социально-экономические показатели по моногороду Темиртау Карагандинской области</t>
  </si>
  <si>
    <t>Основные социально-экономические показатели по моногороду Шахтинск Карагандинской области</t>
  </si>
  <si>
    <t>Основные социально-экономические показатели по моногороду Житикара Костанайской области</t>
  </si>
  <si>
    <t>Численность населения на конец периода (по текущему учету)</t>
  </si>
  <si>
    <t>Коэффициент рождаемости (на 1000 человек)</t>
  </si>
  <si>
    <t>Коэффициент смертности (на 1000 человек)</t>
  </si>
  <si>
    <t>Коэффициент естественного прироста (на 1000 человек)</t>
  </si>
  <si>
    <t>сальдо миграции</t>
  </si>
  <si>
    <r>
      <t>Численность учащихся в школах, на начало учебного года, человек (1991-1998 года - тыс. человек)</t>
    </r>
    <r>
      <rPr>
        <vertAlign val="superscript"/>
        <sz val="8"/>
        <color indexed="8"/>
        <rFont val="Roboto"/>
        <charset val="204"/>
      </rPr>
      <t xml:space="preserve">2) </t>
    </r>
  </si>
  <si>
    <t>Количество колледжей,  на начало учебного года, единиц</t>
  </si>
  <si>
    <t>Численность учащихся колледжей,  на начало учебного года, человек</t>
  </si>
  <si>
    <t>Количество высших учебных заведений, единиц</t>
  </si>
  <si>
    <r>
      <t>Рабочая сила (экономически активное население)</t>
    </r>
    <r>
      <rPr>
        <vertAlign val="superscript"/>
        <sz val="8"/>
        <rFont val="Roboto"/>
        <charset val="204"/>
      </rPr>
      <t>4)</t>
    </r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</si>
  <si>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</si>
  <si>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</si>
  <si>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машин и оборудования, не включенных в другие категории, млн. тенге</t>
  </si>
  <si>
    <r>
      <t>Валовый выпуск продукции (услуг) сельского хозяйства</t>
    </r>
    <r>
      <rPr>
        <i/>
        <vertAlign val="superscript"/>
        <sz val="8"/>
        <rFont val="Roboto"/>
        <charset val="204"/>
      </rPr>
      <t>8)</t>
    </r>
  </si>
  <si>
    <t xml:space="preserve">   в % к соответствующему периоду предыдущего года</t>
  </si>
  <si>
    <t xml:space="preserve">      зерновые и бобовые культуры </t>
  </si>
  <si>
    <t xml:space="preserve">      семена подсолнечника</t>
  </si>
  <si>
    <t xml:space="preserve">      картофель</t>
  </si>
  <si>
    <t xml:space="preserve">      овощи открытого грунта</t>
  </si>
  <si>
    <t>домашняя птица</t>
  </si>
  <si>
    <t>Объем выполненных строительных работ</t>
  </si>
  <si>
    <t>Индекс физического объема строительных работ, в процентах к предыдущему году</t>
  </si>
  <si>
    <t>кв. метров общей площади</t>
  </si>
  <si>
    <r>
      <t>Количество активных субъектов малого и среднего предпринимательства,  на конец года единиц</t>
    </r>
    <r>
      <rPr>
        <i/>
        <vertAlign val="superscript"/>
        <sz val="8"/>
        <color indexed="8"/>
        <rFont val="Roboto"/>
        <charset val="204"/>
      </rPr>
      <t>9)</t>
    </r>
  </si>
  <si>
    <t>Розничный товарооборот, млн. тенге</t>
  </si>
  <si>
    <t>«...» – данные отсутствуют</t>
  </si>
  <si>
    <t>«-» явление отсутствует</t>
  </si>
  <si>
    <t>Основные социально-экономические показатели по моногороду Лисаковск Костанайской области</t>
  </si>
  <si>
    <t>Основные социально-экономические показатели по моногороду Рудный Костанайской области</t>
  </si>
  <si>
    <t>горнодобывающая промышленность</t>
  </si>
  <si>
    <t>Валовый выпуск продукции (услуг) сельского хозяйства)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</si>
  <si>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</si>
  <si>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Основные социально-экономические показатели по моногороду Жанаозен Мангистауской области </t>
  </si>
  <si>
    <t>Естественный прирост</t>
  </si>
  <si>
    <t>Уровень молодежной безработицы (15-24  лет), в процентах</t>
  </si>
  <si>
    <t>Уровень молодежной безработицы (15-28 лет), в процентах</t>
  </si>
  <si>
    <t xml:space="preserve">Инвестиции в основной капитал </t>
  </si>
  <si>
    <t>Удельный вес региона в общем объеме промышленного производства, в процентах к предыдущему году</t>
  </si>
  <si>
    <t xml:space="preserve">индексы промышленного производства, а процентах к предыдущему году 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</si>
  <si>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</si>
  <si>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</si>
  <si>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питания, млн.тенге</t>
  </si>
  <si>
    <t>производство напитков, млн.тенге</t>
  </si>
  <si>
    <t>легкая промышленность, млн.тенге</t>
  </si>
  <si>
    <t>производство деревянных и пробковых изделий, кроме мебели; производство изделий  из соломки и материалов для плетения,млн.тенге</t>
  </si>
  <si>
    <t>Производство продуктов химической промышленности, млн. тенге</t>
  </si>
  <si>
    <t>Производство прочей не металлической минеральной продукции, млн.тенге</t>
  </si>
  <si>
    <t>Металлургическое производство,млн.тенге</t>
  </si>
  <si>
    <t>Производство готовых металлических изделий, кроме машин и оборудования, млн.тенге</t>
  </si>
  <si>
    <t>Производство машин и оборудования, не включенных в другие группировки, млн.тенге</t>
  </si>
  <si>
    <t>Производство автомобилей, прицепов и полуприцепов, млн.тенге</t>
  </si>
  <si>
    <t>Производство прочих транспортных средств, млн.тенге</t>
  </si>
  <si>
    <t>производство мебели, млн.тенге</t>
  </si>
  <si>
    <t>Снабжение электроэнергией, газом, паром, горячей водой и кондиционированным воздухом</t>
  </si>
  <si>
    <t>индексы промышленного производства, в процентах  предыдущему году</t>
  </si>
  <si>
    <t>Уточненная посевная площадь сельскохозяйственных культур, га</t>
  </si>
  <si>
    <t>Валовой сбор основных сельскохозяйственных культур, тонн</t>
  </si>
  <si>
    <t>1 015,1</t>
  </si>
  <si>
    <t>Объем промышленного производства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</si>
  <si>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</si>
  <si>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</si>
  <si>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1)</t>
  </si>
  <si>
    <t>в 8,5 раз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</si>
  <si>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До 2017г. данные в разрезе городских администраций и районов области не формировались.</t>
    </r>
  </si>
  <si>
    <t>Основные социально-экономические показатели по моногороду Кульсары Атырауской области</t>
  </si>
  <si>
    <t>Число родившихся, тыс. человек</t>
  </si>
  <si>
    <t>Число умерших, тыс. человек</t>
  </si>
  <si>
    <t xml:space="preserve"> человек</t>
  </si>
  <si>
    <t xml:space="preserve"> на 1000 человек</t>
  </si>
  <si>
    <t xml:space="preserve">Коэффициент брачности </t>
  </si>
  <si>
    <t xml:space="preserve">Коэффициент разводимости </t>
  </si>
  <si>
    <t xml:space="preserve"> прибыло, тыс. человек</t>
  </si>
  <si>
    <t xml:space="preserve"> выбыло, тыс. человек</t>
  </si>
  <si>
    <t>Численность учащихся в школах, человек</t>
  </si>
  <si>
    <r>
      <t>Доля зарегистрированных безработных в численности рабочей силы, в процентах</t>
    </r>
    <r>
      <rPr>
        <vertAlign val="superscript"/>
        <sz val="8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</si>
  <si>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8"/>
        <color indexed="8"/>
        <rFont val="Roboto"/>
        <charset val="204"/>
      </rPr>
      <t>6)</t>
    </r>
  </si>
  <si>
    <r>
      <t>Уровень молодежной безработицы
(15-28 лет), в процентах</t>
    </r>
    <r>
      <rPr>
        <vertAlign val="superscript"/>
        <sz val="8"/>
        <color indexed="8"/>
        <rFont val="Roboto"/>
        <charset val="204"/>
      </rPr>
      <t>7)</t>
    </r>
  </si>
  <si>
    <t>индекс номинальных денежных доходов, в процентах к предыдущему году</t>
  </si>
  <si>
    <t>Индекс реальных денежных доходов, в процентах к предыдущему году5)</t>
  </si>
  <si>
    <t>46 527,2</t>
  </si>
  <si>
    <t>Индекс физического объема инвестиций в процентах к 2014г.</t>
  </si>
  <si>
    <t xml:space="preserve">Количество зарегистрированных юридических лиц, филиалов и представительств </t>
  </si>
  <si>
    <t>Количество действующих юридических лиц, филиалов и представительств</t>
  </si>
  <si>
    <t>машиностроение, млн.тенге</t>
  </si>
  <si>
    <t>Валовая продукция растениводства</t>
  </si>
  <si>
    <t>млн тенге</t>
  </si>
  <si>
    <t>индексы физического объема валовой продукции растениводства в процентах</t>
  </si>
  <si>
    <t>Валовая продукция животноводства</t>
  </si>
  <si>
    <t>индексы физического объема валовой продукции животноводства в процентах</t>
  </si>
  <si>
    <t>Валовой сбор основных сельскохозяйственных культур</t>
  </si>
  <si>
    <t>овощи</t>
  </si>
  <si>
    <t xml:space="preserve"> кв. метров общей площади</t>
  </si>
  <si>
    <t xml:space="preserve"> Количество зарегистрированных субъектов МСП, единиц </t>
  </si>
  <si>
    <r>
      <t xml:space="preserve"> Количество действующих субъектов МСП</t>
    </r>
    <r>
      <rPr>
        <sz val="8"/>
        <color theme="1"/>
        <rFont val="Calibri"/>
        <family val="2"/>
        <charset val="204"/>
      </rPr>
      <t>⁵⁾</t>
    </r>
    <r>
      <rPr>
        <sz val="8"/>
        <color theme="1"/>
        <rFont val="Roboto"/>
        <charset val="204"/>
      </rPr>
      <t xml:space="preserve">, единиц </t>
    </r>
  </si>
  <si>
    <t xml:space="preserve"> Основные средства в экономике по первоначальной стоимости (на конец года), млн. тенге</t>
  </si>
  <si>
    <r>
      <rPr>
        <sz val="8"/>
        <color theme="1"/>
        <rFont val="Calibri"/>
        <family val="2"/>
        <charset val="204"/>
      </rPr>
      <t>¹⁾</t>
    </r>
    <r>
      <rPr>
        <i/>
        <sz val="8"/>
        <color theme="1"/>
        <rFont val="Roboto"/>
        <charset val="204"/>
      </rPr>
      <t>Данные Атырауского областного филиала «Республиканский центр электронного здравоохранения» МЗ РК.</t>
    </r>
  </si>
  <si>
    <r>
      <rPr>
        <sz val="8"/>
        <color theme="1"/>
        <rFont val="Calibri"/>
        <family val="2"/>
        <charset val="204"/>
      </rPr>
      <t>²⁾</t>
    </r>
    <r>
      <rPr>
        <i/>
        <sz val="8"/>
        <color theme="1"/>
        <rFont val="Roboto"/>
        <charset val="204"/>
      </rPr>
      <t>2008-2010, 2014-2020 года по данным Атырауского областного филиала «Республиканский центр электронного здравоохранения» МЗ РК, в связи с отменой статистической отчетности.</t>
    </r>
  </si>
  <si>
    <r>
      <rPr>
        <sz val="8"/>
        <color theme="1"/>
        <rFont val="Calibri"/>
        <family val="2"/>
        <charset val="204"/>
      </rPr>
      <t>³⁾</t>
    </r>
    <r>
      <rPr>
        <i/>
        <sz val="8"/>
        <color theme="1"/>
        <rFont val="Roboto"/>
        <charset val="204"/>
      </rPr>
      <t>данные за 2014-2020 годы по данным МОН РК.</t>
    </r>
  </si>
  <si>
    <r>
      <rPr>
        <sz val="8"/>
        <color theme="1"/>
        <rFont val="Calibri"/>
        <family val="2"/>
        <charset val="204"/>
      </rPr>
      <t>⁴⁾</t>
    </r>
    <r>
      <rPr>
        <i/>
        <sz val="8"/>
        <color theme="1"/>
        <rFont val="Roboto"/>
        <charset val="204"/>
      </rPr>
      <t>данные Управления комитета по правовой статистике и специальным учетам генеральной прокуратуры РК по Атырауской области</t>
    </r>
  </si>
  <si>
    <r>
      <rPr>
        <sz val="8"/>
        <color theme="1"/>
        <rFont val="Calibri"/>
        <family val="2"/>
        <charset val="204"/>
      </rPr>
      <t>⁵⁾</t>
    </r>
    <r>
      <rPr>
        <i/>
        <sz val="8"/>
        <color theme="1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предпринимательской деятельностью.</t>
    </r>
  </si>
  <si>
    <r>
      <rPr>
        <sz val="8"/>
        <color theme="1"/>
        <rFont val="Calibri"/>
        <family val="2"/>
        <charset val="204"/>
      </rPr>
      <t>⁶</t>
    </r>
    <r>
      <rPr>
        <sz val="8"/>
        <color theme="1"/>
        <rFont val="Roboto"/>
        <charset val="204"/>
      </rPr>
      <t>⁾</t>
    </r>
    <r>
      <rPr>
        <i/>
        <sz val="8"/>
        <color theme="1"/>
        <rFont val="Roboto"/>
        <charset val="204"/>
      </rPr>
      <t>Данные Управления координации занятости и социальных программ Атырауской области.</t>
    </r>
  </si>
  <si>
    <r>
      <rPr>
        <sz val="8"/>
        <color theme="1"/>
        <rFont val="Calibri"/>
        <family val="2"/>
        <charset val="204"/>
      </rPr>
      <t>⁷⁾</t>
    </r>
    <r>
      <rPr>
        <i/>
        <sz val="8"/>
        <color theme="1"/>
        <rFont val="Roboto"/>
        <charset val="204"/>
      </rPr>
      <t>Возраст отнесения к молодежи согласно Закону РК "О государственной молодежной политике в РК" .</t>
    </r>
  </si>
  <si>
    <t>"-" –  явление отсутствует</t>
  </si>
  <si>
    <t>Основные социально-экономические показатели по моногороду Кентау Туркестанской области</t>
  </si>
  <si>
    <t>222</t>
  </si>
  <si>
    <r>
      <t>29,9</t>
    </r>
    <r>
      <rPr>
        <vertAlign val="superscript"/>
        <sz val="8"/>
        <rFont val="Roboto"/>
        <charset val="204"/>
      </rPr>
      <t>1)</t>
    </r>
  </si>
  <si>
    <r>
      <t>28,6</t>
    </r>
    <r>
      <rPr>
        <vertAlign val="superscript"/>
        <sz val="8"/>
        <rFont val="Roboto"/>
        <charset val="204"/>
      </rPr>
      <t>1)</t>
    </r>
  </si>
  <si>
    <r>
      <t>15,1</t>
    </r>
    <r>
      <rPr>
        <vertAlign val="superscript"/>
        <sz val="8"/>
        <rFont val="Roboto"/>
        <charset val="204"/>
      </rPr>
      <t>1)</t>
    </r>
  </si>
  <si>
    <r>
      <t>13,5</t>
    </r>
    <r>
      <rPr>
        <vertAlign val="superscript"/>
        <sz val="8"/>
        <rFont val="Roboto"/>
        <charset val="204"/>
      </rPr>
      <t>1)</t>
    </r>
  </si>
  <si>
    <r>
      <t>1,3</t>
    </r>
    <r>
      <rPr>
        <vertAlign val="superscript"/>
        <sz val="8"/>
        <rFont val="Roboto"/>
        <charset val="204"/>
      </rPr>
      <t>1)</t>
    </r>
  </si>
  <si>
    <r>
      <t>4,6</t>
    </r>
    <r>
      <rPr>
        <vertAlign val="superscript"/>
        <sz val="8"/>
        <rFont val="Roboto"/>
        <charset val="204"/>
      </rPr>
      <t>1)</t>
    </r>
  </si>
  <si>
    <t xml:space="preserve">- - </t>
  </si>
  <si>
    <t xml:space="preserve">тыс. кв. метров общей площади </t>
  </si>
  <si>
    <r>
      <t xml:space="preserve">Количество мест во введенных в эксплуатацию дошкольных организациях 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</si>
  <si>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Количество коек во введенных в эксплуатацию больницах </t>
    </r>
    <r>
      <rPr>
        <vertAlign val="superscript"/>
        <sz val="8"/>
        <color indexed="8"/>
        <rFont val="Roboto"/>
        <charset val="204"/>
      </rPr>
      <t xml:space="preserve"> </t>
    </r>
  </si>
  <si>
    <t xml:space="preserve">Количество посещений в смену во введенных в эксплуатацию амбулаторно- поликлинических организациях </t>
  </si>
  <si>
    <t>Курчатов (Область Абай)</t>
  </si>
  <si>
    <t>Степногорск (Акмолинская область)</t>
  </si>
  <si>
    <t>Хромтау (Актюбинская область)</t>
  </si>
  <si>
    <t>Кульсары (Атырауская область)</t>
  </si>
  <si>
    <t>Аксай (Западно-Казахстанская область)</t>
  </si>
  <si>
    <t>Абай (Карагандинская область)</t>
  </si>
  <si>
    <t>Балхаш (Карагандинская область)</t>
  </si>
  <si>
    <t>Темиртау (Карагандинская область)</t>
  </si>
  <si>
    <t>Шахтинск (Карагандинская область)</t>
  </si>
  <si>
    <t>Житикара (Костанайская область)</t>
  </si>
  <si>
    <t>Лисаковск (Костанайская область)</t>
  </si>
  <si>
    <t>Рудный (Костанайская область)</t>
  </si>
  <si>
    <t>Жанаозен (Мангыстауская область)</t>
  </si>
  <si>
    <t>Аксу (Павлодарская область)</t>
  </si>
  <si>
    <t>Экибастуз (Павлодарская область)</t>
  </si>
  <si>
    <t>Кентау (Туркестанская область)</t>
  </si>
  <si>
    <t>Каражал (Область Ұлытау)</t>
  </si>
  <si>
    <t>Сатпаев (Область Ұлытау)</t>
  </si>
  <si>
    <t>Алтай (Восточно-Казахстанская область)</t>
  </si>
  <si>
    <t>Риддер (Восточно-Казахстанская область)</t>
  </si>
  <si>
    <r>
      <rPr>
        <i/>
        <vertAlign val="superscript"/>
        <sz val="8"/>
        <rFont val="Roboto"/>
        <charset val="204"/>
      </rPr>
      <t xml:space="preserve">10) 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</si>
  <si>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</si>
  <si>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 xml:space="preserve"> С 2010 по 2020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</si>
  <si>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</si>
  <si>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31 530</t>
    </r>
    <r>
      <rPr>
        <vertAlign val="superscript"/>
        <sz val="8"/>
        <rFont val="Roboto"/>
        <charset val="204"/>
      </rPr>
      <t>10)</t>
    </r>
  </si>
  <si>
    <r>
      <t>Количество больничных организаций, единиц</t>
    </r>
    <r>
      <rPr>
        <vertAlign val="superscript"/>
        <sz val="8"/>
        <color theme="1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</si>
  <si>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theme="1"/>
        <rFont val="Roboto"/>
        <charset val="204"/>
      </rPr>
      <t>1)</t>
    </r>
  </si>
  <si>
    <r>
      <t>Количество дошкольных учреждений, единиц (с 2010г. включая мини-центры)</t>
    </r>
    <r>
      <rPr>
        <vertAlign val="superscript"/>
        <sz val="8"/>
        <color theme="1"/>
        <rFont val="Roboto"/>
        <charset val="204"/>
      </rPr>
      <t>2)</t>
    </r>
  </si>
  <si>
    <r>
      <t>Количество детей  в дошкольных организациях, человек</t>
    </r>
    <r>
      <rPr>
        <vertAlign val="superscript"/>
        <sz val="8"/>
        <color theme="1"/>
        <rFont val="Roboto"/>
        <charset val="204"/>
      </rPr>
      <t>2)</t>
    </r>
  </si>
  <si>
    <r>
      <t>Количество школ, единиц</t>
    </r>
    <r>
      <rPr>
        <vertAlign val="superscript"/>
        <sz val="8"/>
        <color theme="1"/>
        <rFont val="Roboto"/>
        <charset val="204"/>
      </rPr>
      <t>2)</t>
    </r>
  </si>
  <si>
    <r>
      <t>Численность учащихся в школах, на начало учебного года, человек                                             (1991-1998 года - тыс. человек)</t>
    </r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</t>
    </r>
  </si>
  <si>
    <r>
      <t>Число зарегистрированных преступлений, случаев</t>
    </r>
    <r>
      <rPr>
        <vertAlign val="superscript"/>
        <sz val="8"/>
        <color theme="1"/>
        <rFont val="Roboto"/>
        <charset val="204"/>
      </rPr>
      <t>3)</t>
    </r>
  </si>
  <si>
    <t xml:space="preserve"> 5,4 есе</t>
  </si>
  <si>
    <t>Внутренние затраты на научно-исследовательские и опытно-конструкторские работы (далее - НИОКР), млн. тенге</t>
  </si>
  <si>
    <t>производство компьютеров, электронной и оптической продукции, млн. тенге</t>
  </si>
  <si>
    <r>
      <t>Валовый выпуск продукции (услуг) сельского хозяйства</t>
    </r>
    <r>
      <rPr>
        <vertAlign val="superscript"/>
        <sz val="8"/>
        <rFont val="Roboto"/>
        <charset val="204"/>
      </rPr>
      <t>8)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</si>
  <si>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theme="1"/>
        <rFont val="Roboto"/>
        <charset val="204"/>
      </rPr>
      <t>9)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</si>
  <si>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</si>
  <si>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</si>
  <si>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</si>
  <si>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8"/>
        <color theme="1"/>
        <rFont val="Roboto"/>
        <charset val="204"/>
      </rPr>
      <t>5)</t>
    </r>
    <r>
      <rPr>
        <i/>
        <sz val="8"/>
        <color theme="1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</si>
  <si>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>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</si>
  <si>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</si>
  <si>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 xml:space="preserve">С 2010 по 2020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</si>
  <si>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t>111 705</t>
    </r>
    <r>
      <rPr>
        <vertAlign val="superscript"/>
        <sz val="8"/>
        <color theme="1"/>
        <rFont val="Roboto"/>
        <charset val="204"/>
      </rPr>
      <t>10)</t>
    </r>
  </si>
  <si>
    <r>
      <t>Количество детей  в дошкольных организациях, человек</t>
    </r>
    <r>
      <rPr>
        <vertAlign val="superscript"/>
        <sz val="8"/>
        <color theme="1"/>
        <rFont val="Roboto"/>
        <charset val="204"/>
      </rPr>
      <t xml:space="preserve"> 2)</t>
    </r>
  </si>
  <si>
    <r>
      <t xml:space="preserve">Количество школ, единиц </t>
    </r>
    <r>
      <rPr>
        <vertAlign val="superscript"/>
        <sz val="8"/>
        <color theme="1"/>
        <rFont val="Roboto"/>
        <charset val="204"/>
      </rPr>
      <t>2)</t>
    </r>
  </si>
  <si>
    <r>
      <t>Численность учащихся в школах, на начало учебного года, человек (1991-1998 года - тыс. человек)</t>
    </r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</t>
    </r>
  </si>
  <si>
    <r>
      <t>Рабочая сила (экономически активное население)</t>
    </r>
    <r>
      <rPr>
        <vertAlign val="superscript"/>
        <sz val="8"/>
        <color theme="1"/>
        <rFont val="Roboto"/>
        <charset val="204"/>
      </rPr>
      <t>4)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</si>
  <si>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rFont val="Roboto"/>
        <charset val="204"/>
      </rPr>
      <t>9)</t>
    </r>
  </si>
  <si>
    <t>«...»   данные отсутствуют</t>
  </si>
  <si>
    <t>«-»    явление отсутствует</t>
  </si>
  <si>
    <r>
      <t>35 606</t>
    </r>
    <r>
      <rPr>
        <vertAlign val="superscript"/>
        <sz val="8"/>
        <rFont val="Roboto"/>
        <charset val="204"/>
      </rPr>
      <t>10)</t>
    </r>
  </si>
  <si>
    <r>
      <t>Количество больничных организаций,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</si>
  <si>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</si>
  <si>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дошкольных учреждений, единиц (с 2010г. включая мини-центры)</t>
    </r>
    <r>
      <rPr>
        <vertAlign val="superscript"/>
        <sz val="8"/>
        <color indexed="8"/>
        <rFont val="Roboto"/>
        <charset val="204"/>
      </rPr>
      <t>2)</t>
    </r>
  </si>
  <si>
    <r>
      <t>Количество детей  в дошкольных организациях, человек</t>
    </r>
    <r>
      <rPr>
        <vertAlign val="superscript"/>
        <sz val="8"/>
        <color indexed="8"/>
        <rFont val="Roboto"/>
        <charset val="204"/>
      </rPr>
      <t>2)</t>
    </r>
  </si>
  <si>
    <r>
      <t>Количество школ, единиц</t>
    </r>
    <r>
      <rPr>
        <vertAlign val="superscript"/>
        <sz val="8"/>
        <color indexed="8"/>
        <rFont val="Roboto"/>
        <charset val="204"/>
      </rPr>
      <t>2)</t>
    </r>
  </si>
  <si>
    <r>
      <t>Число зарегистрированных преступлений, случаев</t>
    </r>
    <r>
      <rPr>
        <vertAlign val="superscript"/>
        <sz val="8"/>
        <color indexed="8"/>
        <rFont val="Roboto"/>
        <charset val="204"/>
      </rPr>
      <t>3)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</si>
  <si>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>Данные итогов выборочного обследования занятости населения с учетом новых стандартов занятости (19-я МКСТ МОТ).</t>
    </r>
  </si>
  <si>
    <t>«...»  данные отсутствуют</t>
  </si>
  <si>
    <t>"x"- незначительная величина</t>
  </si>
  <si>
    <t>0,0</t>
  </si>
  <si>
    <t>в 5,2 раза</t>
  </si>
  <si>
    <t>в 4,9 раза</t>
  </si>
  <si>
    <t>Валовой сбор основных сельскохозяйственных культур,тыс.тонн</t>
  </si>
  <si>
    <t xml:space="preserve">Индекс физического объема строительных работ </t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</si>
  <si>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Предварительные данные</t>
    </r>
  </si>
  <si>
    <r>
      <rPr>
        <i/>
        <vertAlign val="superscript"/>
        <sz val="8"/>
        <rFont val="Roboto"/>
        <charset val="204"/>
      </rPr>
      <t>6)</t>
    </r>
    <r>
      <rPr>
        <i/>
        <sz val="8"/>
        <rFont val="Roboto"/>
        <charset val="204"/>
      </rPr>
      <t xml:space="preserve"> Предварительные данные</t>
    </r>
  </si>
  <si>
    <r>
      <t>Уровень молодежной безработицы
(15-34 лет), в процентах</t>
    </r>
    <r>
      <rPr>
        <vertAlign val="superscript"/>
        <sz val="8"/>
        <color indexed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</si>
  <si>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Возраст отнесения к молодежи согласно Закону РК «О государственной молодежной политике». С 2001 по 2022 гг возраст молодежи составлял 15-28 лет, не достигших 29 лет</t>
    </r>
  </si>
  <si>
    <r>
      <t>Уровень молодежной безработицы
(15-24  лет), в процентах</t>
    </r>
    <r>
      <rPr>
        <vertAlign val="superscript"/>
        <sz val="8"/>
        <color indexed="8"/>
        <rFont val="Roboto"/>
        <charset val="204"/>
      </rPr>
      <t>2)</t>
    </r>
  </si>
  <si>
    <t>магистры</t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</si>
  <si>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 С 2001 по 2022 гг возраст молодежи составлял 15-28 лет, не достигших 29 лет</t>
    </r>
  </si>
  <si>
    <r>
      <t>77,6</t>
    </r>
    <r>
      <rPr>
        <vertAlign val="superscript"/>
        <sz val="8"/>
        <rFont val="Roboto"/>
        <charset val="204"/>
      </rPr>
      <t>1)</t>
    </r>
  </si>
  <si>
    <r>
      <t>99,7</t>
    </r>
    <r>
      <rPr>
        <vertAlign val="superscript"/>
        <sz val="8"/>
        <color indexed="8"/>
        <rFont val="Roboto"/>
        <charset val="204"/>
      </rPr>
      <t>1)</t>
    </r>
  </si>
  <si>
    <r>
      <t>73,5</t>
    </r>
    <r>
      <rPr>
        <vertAlign val="superscript"/>
        <sz val="8"/>
        <rFont val="Roboto"/>
        <charset val="204"/>
      </rPr>
      <t>1)</t>
    </r>
  </si>
  <si>
    <r>
      <t>99,6</t>
    </r>
    <r>
      <rPr>
        <vertAlign val="superscript"/>
        <sz val="8"/>
        <rFont val="Roboto"/>
        <charset val="204"/>
      </rPr>
      <t>1)</t>
    </r>
  </si>
  <si>
    <r>
      <t>67,0</t>
    </r>
    <r>
      <rPr>
        <vertAlign val="superscript"/>
        <sz val="8"/>
        <rFont val="Roboto"/>
        <charset val="204"/>
      </rPr>
      <t>1)</t>
    </r>
  </si>
  <si>
    <r>
      <t>6,5</t>
    </r>
    <r>
      <rPr>
        <vertAlign val="superscript"/>
        <sz val="8"/>
        <rFont val="Roboto"/>
        <charset val="204"/>
      </rPr>
      <t>1)</t>
    </r>
  </si>
  <si>
    <r>
      <t>95,6</t>
    </r>
    <r>
      <rPr>
        <vertAlign val="superscript"/>
        <sz val="8"/>
        <rFont val="Roboto"/>
        <charset val="204"/>
      </rPr>
      <t>1)</t>
    </r>
  </si>
  <si>
    <r>
      <t>4,0</t>
    </r>
    <r>
      <rPr>
        <vertAlign val="superscript"/>
        <sz val="8"/>
        <rFont val="Roboto"/>
        <charset val="204"/>
      </rPr>
      <t>1)</t>
    </r>
  </si>
  <si>
    <r>
      <t>5,2</t>
    </r>
    <r>
      <rPr>
        <vertAlign val="superscript"/>
        <sz val="8"/>
        <rFont val="Roboto"/>
        <charset val="204"/>
      </rPr>
      <t>1)</t>
    </r>
  </si>
  <si>
    <r>
      <t>2,4</t>
    </r>
    <r>
      <rPr>
        <vertAlign val="superscript"/>
        <sz val="8"/>
        <rFont val="Roboto"/>
        <charset val="204"/>
      </rPr>
      <t>1)</t>
    </r>
  </si>
  <si>
    <r>
      <t>3,6</t>
    </r>
    <r>
      <rPr>
        <vertAlign val="superscript"/>
        <sz val="8"/>
        <rFont val="Roboto"/>
        <charset val="204"/>
      </rPr>
      <t>1)</t>
    </r>
  </si>
  <si>
    <t xml:space="preserve">Индекс физического объема инвестиций в основной капитал </t>
  </si>
  <si>
    <r>
      <t xml:space="preserve">6) </t>
    </r>
    <r>
      <rPr>
        <i/>
        <sz val="8"/>
        <rFont val="Roboto"/>
        <charset val="204"/>
      </rPr>
      <t>Предварительные данные</t>
    </r>
  </si>
  <si>
    <r>
      <t>Уровень молодежной безработицы (15-24 лет)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в процентах</t>
    </r>
  </si>
  <si>
    <r>
      <t>Уровень молодежной безработицы (15-28 лет)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в процентах</t>
    </r>
  </si>
  <si>
    <t>468-</t>
  </si>
  <si>
    <r>
      <t>2)</t>
    </r>
    <r>
      <rPr>
        <i/>
        <sz val="8"/>
        <color indexed="8"/>
        <rFont val="Roboto"/>
        <charset val="204"/>
      </rPr>
      <t xml:space="preserve"> Возраст отнразания к молодежи согласно стандартам Международной организации труда.</t>
    </r>
  </si>
  <si>
    <r>
      <t>3)</t>
    </r>
    <r>
      <rPr>
        <i/>
        <sz val="8"/>
        <color indexed="8"/>
        <rFont val="Roboto"/>
        <charset val="204"/>
      </rPr>
      <t xml:space="preserve"> Возраст отнразания к молодежи согласно Закону РК «О государственной молодежной политике».</t>
    </r>
  </si>
  <si>
    <r>
      <t xml:space="preserve">6)  </t>
    </r>
    <r>
      <rPr>
        <i/>
        <sz val="8"/>
        <rFont val="Roboto"/>
        <charset val="204"/>
      </rPr>
      <t xml:space="preserve">Предварительные данные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</si>
  <si>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</si>
  <si>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</si>
  <si>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rPr>
        <i/>
        <vertAlign val="superscript"/>
        <sz val="8"/>
        <rFont val="Roboto"/>
        <charset val="204"/>
      </rPr>
      <t xml:space="preserve"> 7)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</t>
    </r>
  </si>
  <si>
    <r>
      <t>Численность учащихся колледжей, тыс. человек</t>
    </r>
    <r>
      <rPr>
        <vertAlign val="superscript"/>
        <sz val="8"/>
        <color indexed="8"/>
        <rFont val="Roboto"/>
        <charset val="204"/>
      </rPr>
      <t>5)</t>
    </r>
  </si>
  <si>
    <r>
      <t>индексы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</si>
  <si>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rPr>
        <i/>
        <vertAlign val="superscript"/>
        <sz val="8"/>
        <rFont val="Roboto"/>
        <charset val="204"/>
      </rPr>
      <t xml:space="preserve"> 7) </t>
    </r>
    <r>
      <rPr>
        <i/>
        <sz val="8"/>
        <rFont val="Roboto"/>
        <charset val="204"/>
      </rPr>
      <t>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</t>
    </r>
  </si>
  <si>
    <r>
      <t>8)</t>
    </r>
    <r>
      <rPr>
        <i/>
        <sz val="8"/>
        <rFont val="Roboto"/>
        <charset val="204"/>
      </rPr>
      <t xml:space="preserve"> - данные по удельному весу рассчитаны к объему производства  </t>
    </r>
  </si>
  <si>
    <t>23  691</t>
  </si>
  <si>
    <t>Уровень молодежной безработицы (15-34 лет), в процентах</t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</si>
  <si>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2)</t>
    </r>
  </si>
  <si>
    <t>3)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</si>
  <si>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</si>
  <si>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До 2013г. по моногородам данные не формировались.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</si>
  <si>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Предварительные данные</t>
    </r>
  </si>
  <si>
    <t>⁸⁾Предварительные данные.</t>
  </si>
  <si>
    <r>
      <rPr>
        <i/>
        <vertAlign val="superscript"/>
        <sz val="8"/>
        <rFont val="Roboto"/>
        <charset val="204"/>
      </rPr>
      <t>11)</t>
    </r>
    <r>
      <rPr>
        <i/>
        <sz val="8"/>
        <rFont val="Roboto"/>
        <charset val="204"/>
      </rPr>
      <t>Предварительные данные</t>
    </r>
  </si>
  <si>
    <t>345 960</t>
  </si>
  <si>
    <t>85 000</t>
  </si>
  <si>
    <t>67 966,2</t>
  </si>
  <si>
    <t>71460,0</t>
  </si>
  <si>
    <r>
      <t>Уровень молодежной безработицы (15-34 лет)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в процентах</t>
    </r>
  </si>
  <si>
    <t>в 5,1 раза</t>
  </si>
  <si>
    <t>птица,  тыс. голов</t>
  </si>
  <si>
    <t>8096,8</t>
  </si>
  <si>
    <r>
      <t>Объем выполненных строительных работ (услуг)</t>
    </r>
    <r>
      <rPr>
        <vertAlign val="superscript"/>
        <sz val="8"/>
        <rFont val="Roboto"/>
        <charset val="204"/>
      </rPr>
      <t>11)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</si>
  <si>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Министерства.национальной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</si>
  <si>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    12)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</si>
  <si>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 xml:space="preserve">    13) </t>
    </r>
    <r>
      <rPr>
        <i/>
        <sz val="8"/>
        <rFont val="Roboto"/>
        <charset val="204"/>
      </rPr>
      <t xml:space="preserve">Показатели Численность занятых в малом и среднем предпринимательстве и Выпуск продукции субъектами малого и среднего предпринимательства не формируются на уровне моногородов. </t>
    </r>
  </si>
  <si>
    <t xml:space="preserve">Общая площадь введенных в эксплуатацию жилых зданий </t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</si>
  <si>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</si>
  <si>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    13) </t>
    </r>
    <r>
      <rPr>
        <i/>
        <sz val="8"/>
        <rFont val="Roboto"/>
        <charset val="204"/>
      </rPr>
      <t>Показатели Численность занятых в малом и среднем предпринимательстве и Выпуск продукции субъектами малого и среднего предпринимательства не формируются на уровне моногородов.</t>
    </r>
  </si>
  <si>
    <r>
      <t xml:space="preserve">     5)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</t>
    </r>
  </si>
  <si>
    <r>
      <t xml:space="preserve">    13) </t>
    </r>
    <r>
      <rPr>
        <i/>
        <sz val="8"/>
        <rFont val="Roboto"/>
        <charset val="204"/>
      </rPr>
      <t>Показатели "Численность занятых в малом и среднем предпринимательстве" и "Выпуск продукции субъектами малого и среднего предпринимательства" не формируются на уровне моногородов.</t>
    </r>
  </si>
  <si>
    <t>5596,7</t>
  </si>
  <si>
    <t>982</t>
  </si>
  <si>
    <t>15637</t>
  </si>
  <si>
    <t>Производство резиновых и пластмассовых изделий</t>
  </si>
  <si>
    <r>
      <t xml:space="preserve">Объем выполненных строительных работ (услуг) </t>
    </r>
    <r>
      <rPr>
        <vertAlign val="superscript"/>
        <sz val="8"/>
        <color indexed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</si>
  <si>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 xml:space="preserve">11) </t>
    </r>
    <r>
      <rPr>
        <i/>
        <sz val="8"/>
        <rFont val="Roboto"/>
        <charset val="204"/>
      </rPr>
      <t>Предварительные данные</t>
    </r>
  </si>
  <si>
    <r>
      <t>…</t>
    </r>
    <r>
      <rPr>
        <vertAlign val="superscript"/>
        <sz val="8"/>
        <color indexed="8"/>
        <rFont val="Roboto"/>
        <charset val="204"/>
      </rPr>
      <t>8)</t>
    </r>
  </si>
  <si>
    <r>
      <t>14)</t>
    </r>
    <r>
      <rPr>
        <i/>
        <sz val="8"/>
        <rFont val="Roboto"/>
        <charset val="204"/>
      </rPr>
      <t>Предварительные данные</t>
    </r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</si>
  <si>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</si>
  <si>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</si>
  <si>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</si>
  <si>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</si>
  <si>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</si>
  <si>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</si>
  <si>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</si>
  <si>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</si>
  <si>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</si>
  <si>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</si>
  <si>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</si>
  <si>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</si>
  <si>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</si>
  <si>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</si>
  <si>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млн. теңге</t>
  </si>
  <si>
    <t>производство машин и оборудования, не включенных в другие группировки, 
млн. теңге</t>
  </si>
  <si>
    <t>производство автомобилей, прицепов и полуприцепов,  млн. теңге</t>
  </si>
  <si>
    <t>производство прочих транспортных средств, 
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</si>
  <si>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</si>
  <si>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</si>
  <si>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</si>
  <si>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 по первоначальной стоимости (на конец года), млн. теңге</t>
  </si>
  <si>
    <t xml:space="preserve">Объем розничной торговли в стоимостном выражении, млн. теңге                                </t>
  </si>
  <si>
    <t>производство машин и оборудования, не включенных в другие группировки,   млн. теңге</t>
  </si>
  <si>
    <t>236,0</t>
  </si>
  <si>
    <r>
      <t>…</t>
    </r>
    <r>
      <rPr>
        <vertAlign val="superscript"/>
        <sz val="8"/>
        <rFont val="Roboto"/>
        <charset val="204"/>
      </rPr>
      <t>4)</t>
    </r>
  </si>
  <si>
    <t>Выпуск продукции всеми субъектами малого и среднего предпринимательства, млн. Тенге</t>
  </si>
  <si>
    <r>
      <t xml:space="preserve">4) </t>
    </r>
    <r>
      <rPr>
        <i/>
        <sz val="8"/>
        <rFont val="Roboto"/>
        <charset val="204"/>
      </rPr>
      <t xml:space="preserve">Данные за 2025г. будут сформированы во втором полугодии 2026г. </t>
    </r>
  </si>
  <si>
    <t xml:space="preserve">
</t>
  </si>
  <si>
    <t xml:space="preserve"> теңге</t>
  </si>
  <si>
    <t xml:space="preserve"> млн. теңге</t>
  </si>
  <si>
    <t>производство табачных
изделий, млн. теңге</t>
  </si>
  <si>
    <t>металлургическое производство,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</si>
  <si>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</si>
  <si>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</si>
  <si>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Валовый выпуск продукции (услуг) сельского хозяйства, млн. теңге</t>
  </si>
  <si>
    <t>Основные средства в экономике по первоначальной стоимости (на конец года), млн. теңге</t>
  </si>
  <si>
    <r>
      <t>…</t>
    </r>
    <r>
      <rPr>
        <vertAlign val="superscript"/>
        <sz val="8"/>
        <color theme="1"/>
        <rFont val="Roboto"/>
        <charset val="204"/>
      </rPr>
      <t>6)</t>
    </r>
  </si>
  <si>
    <t xml:space="preserve">Объем розничной торговли в стоимостном выражении, млн. теңге       </t>
  </si>
  <si>
    <r>
      <rPr>
        <i/>
        <vertAlign val="superscript"/>
        <sz val="8"/>
        <color indexed="8"/>
        <rFont val="Roboto"/>
        <charset val="204"/>
      </rPr>
      <t xml:space="preserve">6) </t>
    </r>
    <r>
      <rPr>
        <i/>
        <sz val="8"/>
        <color indexed="8"/>
        <rFont val="Roboto"/>
        <charset val="204"/>
      </rPr>
      <t>Данные будут сформированы 30 июля т.г.</t>
    </r>
  </si>
  <si>
    <r>
      <t xml:space="preserve">1 869 </t>
    </r>
    <r>
      <rPr>
        <vertAlign val="superscript"/>
        <sz val="8"/>
        <color theme="1"/>
        <rFont val="Roboto"/>
        <charset val="204"/>
      </rPr>
      <t>14)</t>
    </r>
  </si>
  <si>
    <r>
      <t xml:space="preserve">1 729 </t>
    </r>
    <r>
      <rPr>
        <vertAlign val="superscript"/>
        <sz val="8"/>
        <color theme="1"/>
        <rFont val="Roboto"/>
        <charset val="204"/>
      </rPr>
      <t>14)</t>
    </r>
  </si>
  <si>
    <r>
      <t xml:space="preserve">6 161 </t>
    </r>
    <r>
      <rPr>
        <vertAlign val="superscript"/>
        <sz val="8"/>
        <color theme="1"/>
        <rFont val="Roboto"/>
        <charset val="204"/>
      </rPr>
      <t>14)</t>
    </r>
  </si>
  <si>
    <r>
      <t xml:space="preserve">5 805 </t>
    </r>
    <r>
      <rPr>
        <vertAlign val="superscript"/>
        <sz val="8"/>
        <color theme="1"/>
        <rFont val="Roboto"/>
        <charset val="204"/>
      </rPr>
      <t>14)</t>
    </r>
  </si>
  <si>
    <r>
      <t xml:space="preserve">12 396 </t>
    </r>
    <r>
      <rPr>
        <vertAlign val="superscript"/>
        <sz val="8"/>
        <color theme="1"/>
        <rFont val="Roboto"/>
        <charset val="204"/>
      </rPr>
      <t>14)</t>
    </r>
  </si>
  <si>
    <r>
      <t xml:space="preserve">11 389 </t>
    </r>
    <r>
      <rPr>
        <vertAlign val="superscript"/>
        <sz val="8"/>
        <color theme="1"/>
        <rFont val="Roboto"/>
        <charset val="204"/>
      </rPr>
      <t>14)</t>
    </r>
  </si>
  <si>
    <r>
      <t xml:space="preserve">2 617 </t>
    </r>
    <r>
      <rPr>
        <vertAlign val="superscript"/>
        <sz val="8"/>
        <color theme="1"/>
        <rFont val="Roboto"/>
        <charset val="204"/>
      </rPr>
      <t>14)</t>
    </r>
  </si>
  <si>
    <r>
      <t xml:space="preserve">2 412 </t>
    </r>
    <r>
      <rPr>
        <vertAlign val="superscript"/>
        <sz val="8"/>
        <color theme="1"/>
        <rFont val="Roboto"/>
        <charset val="204"/>
      </rPr>
      <t>14)</t>
    </r>
  </si>
  <si>
    <r>
      <t>917</t>
    </r>
    <r>
      <rPr>
        <vertAlign val="superscript"/>
        <sz val="8"/>
        <rFont val="Roboto"/>
        <charset val="204"/>
      </rPr>
      <t>9)</t>
    </r>
  </si>
  <si>
    <r>
      <t>9400</t>
    </r>
    <r>
      <rPr>
        <vertAlign val="superscript"/>
        <sz val="8"/>
        <rFont val="Roboto"/>
        <charset val="204"/>
      </rPr>
      <t>9)</t>
    </r>
  </si>
  <si>
    <t>производство продуктов питания, млн. теңге</t>
  </si>
  <si>
    <t>Производство электрического оборудования, млн. теңге</t>
  </si>
  <si>
    <t>производство прочих транспортных средств, млн. теңге</t>
  </si>
  <si>
    <r>
      <t xml:space="preserve">млн. теңге 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</si>
  <si>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     6) </t>
    </r>
    <r>
      <rPr>
        <sz val="8"/>
        <color theme="1"/>
        <rFont val="Roboto"/>
        <charset val="204"/>
      </rPr>
      <t>Данные за 2025 год будет опубликованы в июле 2026 г.</t>
    </r>
  </si>
  <si>
    <r>
      <rPr>
        <i/>
        <vertAlign val="superscript"/>
        <sz val="8"/>
        <rFont val="Roboto"/>
        <charset val="204"/>
      </rPr>
      <t xml:space="preserve">     7)</t>
    </r>
    <r>
      <rPr>
        <i/>
        <sz val="8"/>
        <rFont val="Roboto"/>
        <charset val="204"/>
      </rPr>
      <t xml:space="preserve"> Оперативные данные на 1 октября 2025 года.</t>
    </r>
  </si>
  <si>
    <r>
      <rPr>
        <i/>
        <vertAlign val="superscript"/>
        <sz val="8"/>
        <rFont val="Roboto"/>
        <charset val="204"/>
      </rPr>
      <t xml:space="preserve">    8)</t>
    </r>
    <r>
      <rPr>
        <i/>
        <sz val="8"/>
        <rFont val="Roboto"/>
        <charset val="204"/>
      </rPr>
      <t xml:space="preserve"> Оперативные данные за за январь-сентябрь 2025 года.</t>
    </r>
  </si>
  <si>
    <r>
      <t>9)</t>
    </r>
    <r>
      <rPr>
        <i/>
        <sz val="8"/>
        <color indexed="8"/>
        <rFont val="Roboto"/>
        <charset val="204"/>
      </rPr>
      <t xml:space="preserve"> Данные за 2025 год будет опубликованы в апреле месяце</t>
    </r>
  </si>
  <si>
    <t>1 047,0</t>
  </si>
  <si>
    <t>Дата актуализации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</si>
</sst>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#,##0.0,"/>
    <numFmt numFmtId="169" formatCode="###\ ###\ ###\ ##0"/>
    <numFmt numFmtId="170" formatCode="###\ ###\ ###\ ##0.0"/>
    <numFmt numFmtId="171" formatCode="#,##0.0_ ;\-#,##0.0\ "/>
    <numFmt numFmtId="172" formatCode="0.0_ ;\-0.0\ "/>
    <numFmt numFmtId="173" formatCode="0.000"/>
    <numFmt numFmtId="174" formatCode="#,##0.000"/>
    <numFmt numFmtId="175" formatCode="0.0%"/>
    <numFmt numFmtId="176" formatCode="###\ ###\ ###\ ###\ ##0.0"/>
    <numFmt numFmtId="177" formatCode="[&lt;=9999999]###\-####;\(###\)\ ###\-####"/>
    <numFmt numFmtId="178" formatCode="#,##0.0;[Red]#,##0.0"/>
    <numFmt numFmtId="179" formatCode="###\ ###\ ###\ ###\ ##0"/>
    <numFmt numFmtId="180" formatCode="#,##0.00_р_."/>
    <numFmt numFmtId="181" formatCode="0.0;[Red]0.0"/>
    <numFmt numFmtId="182" formatCode="0.0_ "/>
    <numFmt numFmtId="183" formatCode="#,##0.####"/>
    <numFmt numFmtId="184" formatCode="_-* #,##0.0_-;\-* #,##0.0_-;_-* &quot;-&quot;??_-;_-@_-"/>
    <numFmt numFmtId="185" formatCode="#,##0.00;[Red]#,##0.00"/>
    <numFmt numFmtId="186" formatCode="#,##0.00\ _₽"/>
    <numFmt numFmtId="187" formatCode="###\ ###\ ###\ ##0.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vertAlign val="superscript"/>
      <sz val="10"/>
      <color indexed="1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10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Times New Roman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10"/>
      <name val="Roboto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</font>
    <font>
      <i/>
      <vertAlign val="superscript"/>
      <sz val="10"/>
      <name val="Roboto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10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FF0000"/>
      <name val="Times New Roman"/>
      <family val="1"/>
      <charset val="204"/>
    </font>
    <font>
      <sz val="8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64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  <scheme val="minor"/>
    </font>
    <font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1"/>
    </font>
    <font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CCCEA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9" fontId="14" fillId="0" borderId="0" applyFont="0" applyFill="0" applyBorder="0" applyAlignment="0" applyProtection="0"/>
    <xf numFmtId="0" fontId="17" fillId="0" borderId="0"/>
    <xf numFmtId="0" fontId="31" fillId="0" borderId="0"/>
    <xf numFmtId="0" fontId="43" fillId="0" borderId="0"/>
    <xf numFmtId="0" fontId="31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0" fillId="0" borderId="0"/>
    <xf numFmtId="0" fontId="14" fillId="0" borderId="0"/>
    <xf numFmtId="0" fontId="43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64" fillId="0" borderId="0" applyNumberFormat="0" applyFill="0" applyBorder="0" applyAlignment="0" applyProtection="0"/>
    <xf numFmtId="0" fontId="31" fillId="0" borderId="0"/>
    <xf numFmtId="0" fontId="17" fillId="0" borderId="0"/>
    <xf numFmtId="0" fontId="17" fillId="0" borderId="0"/>
    <xf numFmtId="0" fontId="31" fillId="0" borderId="0"/>
    <xf numFmtId="0" fontId="69" fillId="0" borderId="0"/>
    <xf numFmtId="0" fontId="17" fillId="0" borderId="0"/>
    <xf numFmtId="0" fontId="14" fillId="0" borderId="0"/>
    <xf numFmtId="0" fontId="14" fillId="0" borderId="0"/>
    <xf numFmtId="0" fontId="43" fillId="0" borderId="0"/>
    <xf numFmtId="0" fontId="7" fillId="0" borderId="0"/>
    <xf numFmtId="0" fontId="71" fillId="0" borderId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74" fillId="0" borderId="0"/>
    <xf numFmtId="0" fontId="69" fillId="0" borderId="0"/>
    <xf numFmtId="43" fontId="71" fillId="0" borderId="0" applyFont="0" applyFill="0" applyBorder="0" applyAlignment="0" applyProtection="0"/>
    <xf numFmtId="0" fontId="71" fillId="0" borderId="0"/>
    <xf numFmtId="0" fontId="4" fillId="0" borderId="0"/>
    <xf numFmtId="0" fontId="3" fillId="0" borderId="0"/>
    <xf numFmtId="0" fontId="31" fillId="0" borderId="0"/>
    <xf numFmtId="0" fontId="2" fillId="0" borderId="0"/>
    <xf numFmtId="0" fontId="45" fillId="0" borderId="0"/>
    <xf numFmtId="0" fontId="1" fillId="0" borderId="0"/>
  </cellStyleXfs>
  <cellXfs count="1702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/>
    </xf>
    <xf numFmtId="0" fontId="11" fillId="0" borderId="1" xfId="0" applyFont="1" applyBorder="1"/>
    <xf numFmtId="0" fontId="12" fillId="0" borderId="1" xfId="0" applyFont="1" applyBorder="1" applyAlignment="1">
      <alignment vertical="top" wrapText="1"/>
    </xf>
    <xf numFmtId="165" fontId="11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166" fontId="12" fillId="0" borderId="1" xfId="0" applyNumberFormat="1" applyFont="1" applyBorder="1"/>
    <xf numFmtId="166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2" fillId="0" borderId="0" xfId="0" applyFont="1"/>
    <xf numFmtId="0" fontId="12" fillId="0" borderId="1" xfId="0" applyFont="1" applyBorder="1" applyAlignment="1">
      <alignment wrapText="1"/>
    </xf>
    <xf numFmtId="4" fontId="12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167" fontId="12" fillId="0" borderId="1" xfId="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 wrapText="1"/>
    </xf>
    <xf numFmtId="3" fontId="11" fillId="0" borderId="1" xfId="0" applyNumberFormat="1" applyFont="1" applyBorder="1" applyAlignment="1">
      <alignment horizontal="right" wrapText="1"/>
    </xf>
    <xf numFmtId="2" fontId="12" fillId="0" borderId="1" xfId="0" applyNumberFormat="1" applyFont="1" applyBorder="1"/>
    <xf numFmtId="2" fontId="1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right" wrapText="1"/>
    </xf>
    <xf numFmtId="3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/>
    </xf>
    <xf numFmtId="168" fontId="1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left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3" fontId="11" fillId="0" borderId="1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wrapText="1"/>
    </xf>
    <xf numFmtId="2" fontId="11" fillId="0" borderId="1" xfId="0" applyNumberFormat="1" applyFont="1" applyBorder="1"/>
    <xf numFmtId="0" fontId="11" fillId="0" borderId="1" xfId="0" applyFont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vertical="center"/>
    </xf>
    <xf numFmtId="165" fontId="12" fillId="0" borderId="6" xfId="0" applyNumberFormat="1" applyFont="1" applyBorder="1" applyAlignment="1">
      <alignment horizontal="right"/>
    </xf>
    <xf numFmtId="0" fontId="10" fillId="0" borderId="0" xfId="0" applyFont="1"/>
    <xf numFmtId="0" fontId="12" fillId="0" borderId="1" xfId="0" applyFont="1" applyBorder="1"/>
    <xf numFmtId="166" fontId="12" fillId="0" borderId="2" xfId="0" applyNumberFormat="1" applyFont="1" applyBorder="1" applyAlignment="1">
      <alignment horizontal="right" vertical="center"/>
    </xf>
    <xf numFmtId="0" fontId="10" fillId="0" borderId="1" xfId="0" applyFont="1" applyBorder="1"/>
    <xf numFmtId="0" fontId="12" fillId="0" borderId="1" xfId="2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170" fontId="12" fillId="0" borderId="1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1" fillId="0" borderId="6" xfId="0" applyFont="1" applyBorder="1" applyAlignment="1">
      <alignment horizontal="right" wrapText="1"/>
    </xf>
    <xf numFmtId="1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top" wrapText="1"/>
    </xf>
    <xf numFmtId="165" fontId="12" fillId="0" borderId="1" xfId="0" applyNumberFormat="1" applyFont="1" applyBorder="1" applyAlignment="1">
      <alignment horizontal="right" vertical="top" wrapText="1"/>
    </xf>
    <xf numFmtId="165" fontId="11" fillId="0" borderId="1" xfId="0" applyNumberFormat="1" applyFont="1" applyBorder="1" applyAlignment="1">
      <alignment horizontal="right" vertical="top" wrapText="1"/>
    </xf>
    <xf numFmtId="165" fontId="11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left" wrapText="1"/>
    </xf>
    <xf numFmtId="165" fontId="12" fillId="0" borderId="1" xfId="0" applyNumberFormat="1" applyFont="1" applyBorder="1" applyAlignment="1">
      <alignment vertical="top"/>
    </xf>
    <xf numFmtId="165" fontId="12" fillId="0" borderId="1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/>
    <xf numFmtId="0" fontId="21" fillId="0" borderId="0" xfId="0" applyFont="1"/>
    <xf numFmtId="3" fontId="19" fillId="0" borderId="1" xfId="0" applyNumberFormat="1" applyFont="1" applyBorder="1" applyAlignment="1">
      <alignment horizontal="right" vertical="center" wrapText="1"/>
    </xf>
    <xf numFmtId="0" fontId="19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/>
    </xf>
    <xf numFmtId="165" fontId="12" fillId="0" borderId="1" xfId="0" applyNumberFormat="1" applyFont="1" applyBorder="1"/>
    <xf numFmtId="0" fontId="12" fillId="0" borderId="2" xfId="0" applyFont="1" applyBorder="1" applyAlignment="1">
      <alignment horizontal="right"/>
    </xf>
    <xf numFmtId="0" fontId="11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wrapText="1"/>
    </xf>
    <xf numFmtId="166" fontId="12" fillId="0" borderId="1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165" fontId="12" fillId="0" borderId="1" xfId="3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 indent="1"/>
    </xf>
    <xf numFmtId="165" fontId="10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 indent="1"/>
    </xf>
    <xf numFmtId="165" fontId="12" fillId="0" borderId="2" xfId="0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/>
    </xf>
    <xf numFmtId="172" fontId="12" fillId="0" borderId="1" xfId="0" applyNumberFormat="1" applyFont="1" applyBorder="1" applyAlignment="1">
      <alignment horizontal="right" vertical="center"/>
    </xf>
    <xf numFmtId="0" fontId="10" fillId="0" borderId="1" xfId="2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1"/>
    </xf>
    <xf numFmtId="165" fontId="12" fillId="0" borderId="6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horizontal="justify" wrapText="1"/>
    </xf>
    <xf numFmtId="165" fontId="11" fillId="0" borderId="3" xfId="0" applyNumberFormat="1" applyFont="1" applyBorder="1" applyAlignment="1">
      <alignment horizontal="justify" wrapText="1"/>
    </xf>
    <xf numFmtId="165" fontId="12" fillId="0" borderId="1" xfId="0" applyNumberFormat="1" applyFont="1" applyBorder="1" applyAlignment="1">
      <alignment horizontal="justify" wrapText="1"/>
    </xf>
    <xf numFmtId="165" fontId="11" fillId="0" borderId="2" xfId="0" applyNumberFormat="1" applyFont="1" applyBorder="1" applyAlignment="1">
      <alignment horizontal="justify" vertical="top" wrapText="1"/>
    </xf>
    <xf numFmtId="0" fontId="19" fillId="0" borderId="1" xfId="0" applyFont="1" applyBorder="1" applyAlignment="1">
      <alignment wrapText="1"/>
    </xf>
    <xf numFmtId="3" fontId="19" fillId="0" borderId="2" xfId="0" applyNumberFormat="1" applyFont="1" applyBorder="1" applyAlignment="1">
      <alignment horizontal="right"/>
    </xf>
    <xf numFmtId="0" fontId="19" fillId="0" borderId="0" xfId="0" applyFont="1"/>
    <xf numFmtId="1" fontId="12" fillId="0" borderId="1" xfId="0" applyNumberFormat="1" applyFont="1" applyBorder="1"/>
    <xf numFmtId="1" fontId="12" fillId="0" borderId="2" xfId="0" applyNumberFormat="1" applyFont="1" applyBorder="1"/>
    <xf numFmtId="165" fontId="11" fillId="0" borderId="7" xfId="0" applyNumberFormat="1" applyFont="1" applyBorder="1" applyAlignment="1">
      <alignment horizontal="right" wrapText="1"/>
    </xf>
    <xf numFmtId="165" fontId="11" fillId="0" borderId="8" xfId="0" applyNumberFormat="1" applyFont="1" applyBorder="1" applyAlignment="1">
      <alignment horizontal="right" wrapText="1"/>
    </xf>
    <xf numFmtId="165" fontId="12" fillId="0" borderId="2" xfId="0" applyNumberFormat="1" applyFont="1" applyBorder="1"/>
    <xf numFmtId="166" fontId="12" fillId="0" borderId="1" xfId="0" applyNumberFormat="1" applyFont="1" applyBorder="1" applyProtection="1">
      <protection locked="0"/>
    </xf>
    <xf numFmtId="166" fontId="12" fillId="0" borderId="1" xfId="0" applyNumberFormat="1" applyFont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5" fillId="0" borderId="0" xfId="0" applyFont="1" applyAlignment="1">
      <alignment horizontal="right" vertical="center"/>
    </xf>
    <xf numFmtId="175" fontId="12" fillId="0" borderId="0" xfId="4" applyNumberFormat="1" applyFont="1" applyFill="1" applyAlignment="1">
      <alignment horizontal="right"/>
    </xf>
    <xf numFmtId="0" fontId="27" fillId="0" borderId="0" xfId="0" applyFont="1"/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/>
    </xf>
    <xf numFmtId="0" fontId="27" fillId="0" borderId="1" xfId="0" applyFont="1" applyBorder="1"/>
    <xf numFmtId="165" fontId="27" fillId="0" borderId="1" xfId="0" applyNumberFormat="1" applyFont="1" applyBorder="1" applyAlignment="1">
      <alignment horizontal="right" vertical="center"/>
    </xf>
    <xf numFmtId="165" fontId="27" fillId="0" borderId="1" xfId="0" applyNumberFormat="1" applyFont="1" applyBorder="1" applyAlignment="1">
      <alignment horizontal="right" vertical="center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166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wrapText="1"/>
    </xf>
    <xf numFmtId="165" fontId="27" fillId="0" borderId="1" xfId="0" applyNumberFormat="1" applyFont="1" applyBorder="1" applyAlignment="1">
      <alignment horizontal="right"/>
    </xf>
    <xf numFmtId="3" fontId="27" fillId="0" borderId="1" xfId="0" applyNumberFormat="1" applyFont="1" applyBorder="1"/>
    <xf numFmtId="49" fontId="27" fillId="0" borderId="1" xfId="0" applyNumberFormat="1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/>
    </xf>
    <xf numFmtId="3" fontId="40" fillId="0" borderId="0" xfId="0" applyNumberFormat="1" applyFont="1" applyAlignment="1">
      <alignment horizontal="right" wrapText="1"/>
    </xf>
    <xf numFmtId="0" fontId="41" fillId="0" borderId="0" xfId="0" applyFont="1"/>
    <xf numFmtId="0" fontId="39" fillId="0" borderId="1" xfId="0" applyFont="1" applyBorder="1" applyAlignment="1">
      <alignment horizontal="right"/>
    </xf>
    <xf numFmtId="0" fontId="40" fillId="0" borderId="1" xfId="0" applyFont="1" applyBorder="1" applyAlignment="1">
      <alignment horizontal="right" wrapText="1"/>
    </xf>
    <xf numFmtId="3" fontId="40" fillId="0" borderId="1" xfId="0" applyNumberFormat="1" applyFont="1" applyBorder="1" applyAlignment="1">
      <alignment horizontal="right" wrapText="1"/>
    </xf>
    <xf numFmtId="3" fontId="39" fillId="0" borderId="1" xfId="0" applyNumberFormat="1" applyFont="1" applyBorder="1" applyAlignment="1">
      <alignment horizontal="right" vertical="center"/>
    </xf>
    <xf numFmtId="0" fontId="39" fillId="0" borderId="1" xfId="0" applyFont="1" applyBorder="1"/>
    <xf numFmtId="0" fontId="39" fillId="0" borderId="0" xfId="0" applyFont="1"/>
    <xf numFmtId="0" fontId="27" fillId="0" borderId="1" xfId="2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166" fontId="39" fillId="0" borderId="1" xfId="0" applyNumberFormat="1" applyFont="1" applyBorder="1"/>
    <xf numFmtId="0" fontId="39" fillId="0" borderId="1" xfId="0" applyFont="1" applyBorder="1" applyAlignment="1">
      <alignment wrapText="1"/>
    </xf>
    <xf numFmtId="165" fontId="39" fillId="0" borderId="1" xfId="0" applyNumberFormat="1" applyFont="1" applyBorder="1" applyAlignment="1">
      <alignment horizontal="right"/>
    </xf>
    <xf numFmtId="165" fontId="39" fillId="0" borderId="1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center"/>
    </xf>
    <xf numFmtId="166" fontId="27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vertical="center"/>
    </xf>
    <xf numFmtId="170" fontId="39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wrapText="1"/>
    </xf>
    <xf numFmtId="0" fontId="48" fillId="0" borderId="0" xfId="0" applyFont="1" applyAlignment="1">
      <alignment horizontal="left" vertical="center"/>
    </xf>
    <xf numFmtId="166" fontId="27" fillId="0" borderId="1" xfId="0" applyNumberFormat="1" applyFont="1" applyBorder="1"/>
    <xf numFmtId="0" fontId="47" fillId="0" borderId="0" xfId="0" applyFont="1" applyAlignment="1">
      <alignment horizontal="left"/>
    </xf>
    <xf numFmtId="0" fontId="47" fillId="0" borderId="0" xfId="0" applyFont="1"/>
    <xf numFmtId="0" fontId="27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3" fontId="39" fillId="3" borderId="1" xfId="0" applyNumberFormat="1" applyFont="1" applyFill="1" applyBorder="1"/>
    <xf numFmtId="3" fontId="39" fillId="3" borderId="1" xfId="0" applyNumberFormat="1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/>
    </xf>
    <xf numFmtId="165" fontId="27" fillId="0" borderId="1" xfId="0" applyNumberFormat="1" applyFont="1" applyBorder="1" applyAlignment="1">
      <alignment horizontal="center" vertical="center"/>
    </xf>
    <xf numFmtId="166" fontId="27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/>
    </xf>
    <xf numFmtId="0" fontId="53" fillId="0" borderId="1" xfId="0" applyFont="1" applyBorder="1" applyAlignment="1">
      <alignment horizontal="right"/>
    </xf>
    <xf numFmtId="0" fontId="39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wrapText="1"/>
    </xf>
    <xf numFmtId="0" fontId="55" fillId="0" borderId="0" xfId="0" applyFont="1"/>
    <xf numFmtId="49" fontId="55" fillId="0" borderId="0" xfId="0" applyNumberFormat="1" applyFont="1" applyAlignment="1">
      <alignment horizontal="right"/>
    </xf>
    <xf numFmtId="0" fontId="53" fillId="0" borderId="1" xfId="0" applyFont="1" applyBorder="1"/>
    <xf numFmtId="0" fontId="27" fillId="0" borderId="0" xfId="0" applyFont="1" applyFill="1"/>
    <xf numFmtId="165" fontId="27" fillId="0" borderId="1" xfId="0" applyNumberFormat="1" applyFont="1" applyFill="1" applyBorder="1" applyAlignment="1">
      <alignment horizontal="right" wrapText="1"/>
    </xf>
    <xf numFmtId="0" fontId="27" fillId="0" borderId="3" xfId="0" applyFont="1" applyBorder="1" applyAlignment="1">
      <alignment wrapText="1"/>
    </xf>
    <xf numFmtId="0" fontId="39" fillId="0" borderId="3" xfId="0" applyFont="1" applyBorder="1"/>
    <xf numFmtId="165" fontId="27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/>
    <xf numFmtId="0" fontId="29" fillId="0" borderId="0" xfId="0" applyFont="1" applyFill="1" applyBorder="1"/>
    <xf numFmtId="0" fontId="27" fillId="0" borderId="5" xfId="0" applyFont="1" applyFill="1" applyBorder="1" applyAlignment="1">
      <alignment wrapText="1"/>
    </xf>
    <xf numFmtId="166" fontId="27" fillId="0" borderId="5" xfId="0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5" xfId="0" applyFont="1" applyFill="1" applyBorder="1"/>
    <xf numFmtId="0" fontId="27" fillId="0" borderId="1" xfId="0" applyFont="1" applyFill="1" applyBorder="1" applyAlignment="1">
      <alignment wrapText="1"/>
    </xf>
    <xf numFmtId="3" fontId="27" fillId="0" borderId="1" xfId="0" applyNumberFormat="1" applyFont="1" applyFill="1" applyBorder="1" applyAlignment="1">
      <alignment horizontal="right" wrapText="1"/>
    </xf>
    <xf numFmtId="3" fontId="27" fillId="0" borderId="1" xfId="0" applyNumberFormat="1" applyFont="1" applyFill="1" applyBorder="1" applyAlignment="1">
      <alignment horizontal="right"/>
    </xf>
    <xf numFmtId="0" fontId="39" fillId="0" borderId="1" xfId="0" applyFont="1" applyFill="1" applyBorder="1"/>
    <xf numFmtId="165" fontId="27" fillId="0" borderId="1" xfId="0" applyNumberFormat="1" applyFont="1" applyFill="1" applyBorder="1" applyAlignment="1">
      <alignment horizontal="right"/>
    </xf>
    <xf numFmtId="165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/>
    <xf numFmtId="0" fontId="27" fillId="0" borderId="1" xfId="0" applyFont="1" applyFill="1" applyBorder="1" applyAlignment="1">
      <alignment horizontal="left" vertical="center" wrapText="1" indent="1"/>
    </xf>
    <xf numFmtId="165" fontId="27" fillId="0" borderId="1" xfId="0" applyNumberFormat="1" applyFont="1" applyFill="1" applyBorder="1" applyAlignment="1">
      <alignment horizontal="right" vertical="center" wrapText="1"/>
    </xf>
    <xf numFmtId="165" fontId="27" fillId="0" borderId="1" xfId="0" applyNumberFormat="1" applyFont="1" applyFill="1" applyBorder="1" applyAlignment="1">
      <alignment horizontal="right" vertical="center"/>
    </xf>
    <xf numFmtId="166" fontId="27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right"/>
    </xf>
    <xf numFmtId="0" fontId="27" fillId="0" borderId="1" xfId="0" applyFont="1" applyFill="1" applyBorder="1" applyAlignment="1">
      <alignment horizontal="left" wrapText="1"/>
    </xf>
    <xf numFmtId="0" fontId="58" fillId="2" borderId="0" xfId="0" applyFont="1" applyFill="1"/>
    <xf numFmtId="0" fontId="58" fillId="0" borderId="0" xfId="0" applyFont="1"/>
    <xf numFmtId="0" fontId="59" fillId="2" borderId="0" xfId="0" applyFont="1" applyFill="1"/>
    <xf numFmtId="0" fontId="59" fillId="0" borderId="0" xfId="0" applyFont="1"/>
    <xf numFmtId="0" fontId="60" fillId="0" borderId="1" xfId="0" applyFont="1" applyBorder="1" applyAlignment="1">
      <alignment horizontal="right"/>
    </xf>
    <xf numFmtId="0" fontId="61" fillId="2" borderId="2" xfId="0" applyFont="1" applyFill="1" applyBorder="1" applyAlignment="1">
      <alignment horizontal="right"/>
    </xf>
    <xf numFmtId="0" fontId="62" fillId="2" borderId="0" xfId="0" applyFont="1" applyFill="1"/>
    <xf numFmtId="0" fontId="62" fillId="0" borderId="0" xfId="0" applyFont="1"/>
    <xf numFmtId="0" fontId="58" fillId="0" borderId="0" xfId="0" applyFont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/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2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vertical="center"/>
    </xf>
    <xf numFmtId="166" fontId="19" fillId="0" borderId="1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9" fillId="0" borderId="2" xfId="0" applyNumberFormat="1" applyFont="1" applyBorder="1" applyAlignment="1">
      <alignment horizontal="right"/>
    </xf>
    <xf numFmtId="0" fontId="44" fillId="0" borderId="1" xfId="0" applyFont="1" applyBorder="1"/>
    <xf numFmtId="3" fontId="12" fillId="0" borderId="1" xfId="40" applyNumberFormat="1" applyFont="1" applyBorder="1" applyAlignment="1">
      <alignment horizontal="right"/>
    </xf>
    <xf numFmtId="3" fontId="12" fillId="0" borderId="2" xfId="18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" fontId="19" fillId="0" borderId="1" xfId="0" applyNumberFormat="1" applyFont="1" applyBorder="1" applyAlignment="1">
      <alignment horizontal="right"/>
    </xf>
    <xf numFmtId="1" fontId="19" fillId="0" borderId="2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horizontal="right" vertical="center"/>
    </xf>
    <xf numFmtId="166" fontId="12" fillId="0" borderId="1" xfId="40" applyNumberFormat="1" applyFont="1" applyBorder="1" applyAlignment="1">
      <alignment horizontal="right" vertical="center" wrapText="1"/>
    </xf>
    <xf numFmtId="165" fontId="12" fillId="0" borderId="1" xfId="40" applyNumberFormat="1" applyFont="1" applyBorder="1" applyAlignment="1">
      <alignment horizontal="right" vertical="center"/>
    </xf>
    <xf numFmtId="165" fontId="12" fillId="0" borderId="2" xfId="40" applyNumberFormat="1" applyFont="1" applyBorder="1" applyAlignment="1">
      <alignment horizontal="right" vertical="center"/>
    </xf>
    <xf numFmtId="0" fontId="12" fillId="0" borderId="2" xfId="18" applyFont="1" applyBorder="1" applyAlignment="1">
      <alignment horizontal="right" vertical="center"/>
    </xf>
    <xf numFmtId="0" fontId="4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/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0" borderId="1" xfId="15" applyNumberFormat="1" applyFont="1" applyBorder="1" applyAlignment="1">
      <alignment horizontal="right"/>
    </xf>
    <xf numFmtId="0" fontId="21" fillId="0" borderId="1" xfId="0" applyFont="1" applyBorder="1"/>
    <xf numFmtId="0" fontId="21" fillId="0" borderId="2" xfId="0" applyFont="1" applyBorder="1"/>
    <xf numFmtId="0" fontId="21" fillId="0" borderId="1" xfId="0" applyFont="1" applyBorder="1" applyAlignment="1">
      <alignment horizontal="right"/>
    </xf>
    <xf numFmtId="3" fontId="11" fillId="0" borderId="4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166" fontId="12" fillId="3" borderId="1" xfId="0" applyNumberFormat="1" applyFont="1" applyFill="1" applyBorder="1" applyAlignment="1">
      <alignment horizontal="right" vertical="center"/>
    </xf>
    <xf numFmtId="0" fontId="12" fillId="0" borderId="2" xfId="0" applyFont="1" applyBorder="1"/>
    <xf numFmtId="3" fontId="11" fillId="2" borderId="1" xfId="0" applyNumberFormat="1" applyFont="1" applyFill="1" applyBorder="1" applyAlignment="1">
      <alignment horizontal="right" wrapText="1"/>
    </xf>
    <xf numFmtId="3" fontId="12" fillId="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1" xfId="5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6" fontId="11" fillId="0" borderId="1" xfId="0" applyNumberFormat="1" applyFont="1" applyBorder="1" applyAlignment="1">
      <alignment horizontal="left" wrapText="1"/>
    </xf>
    <xf numFmtId="3" fontId="11" fillId="0" borderId="12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/>
    </xf>
    <xf numFmtId="0" fontId="11" fillId="0" borderId="2" xfId="0" applyFont="1" applyBorder="1"/>
    <xf numFmtId="3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vertical="center"/>
    </xf>
    <xf numFmtId="0" fontId="12" fillId="2" borderId="1" xfId="0" applyFont="1" applyFill="1" applyBorder="1"/>
    <xf numFmtId="166" fontId="12" fillId="0" borderId="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/>
    <xf numFmtId="166" fontId="11" fillId="0" borderId="0" xfId="0" applyNumberFormat="1" applyFont="1"/>
    <xf numFmtId="166" fontId="12" fillId="2" borderId="1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right"/>
    </xf>
    <xf numFmtId="166" fontId="19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169" fontId="12" fillId="0" borderId="1" xfId="0" applyNumberFormat="1" applyFont="1" applyBorder="1" applyAlignment="1">
      <alignment horizontal="right" wrapText="1"/>
    </xf>
    <xf numFmtId="3" fontId="11" fillId="0" borderId="1" xfId="25" applyNumberFormat="1" applyFont="1" applyBorder="1" applyAlignment="1">
      <alignment horizontal="right"/>
    </xf>
    <xf numFmtId="0" fontId="12" fillId="0" borderId="1" xfId="0" applyFont="1" applyBorder="1" applyAlignment="1">
      <alignment horizontal="right" vertical="center" wrapText="1"/>
    </xf>
    <xf numFmtId="166" fontId="11" fillId="0" borderId="1" xfId="0" applyNumberFormat="1" applyFont="1" applyBorder="1"/>
    <xf numFmtId="0" fontId="19" fillId="0" borderId="1" xfId="25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176" fontId="12" fillId="0" borderId="1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left" wrapText="1"/>
    </xf>
    <xf numFmtId="0" fontId="11" fillId="0" borderId="2" xfId="0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19" fillId="0" borderId="0" xfId="0" applyFont="1" applyAlignment="1">
      <alignment horizontal="right"/>
    </xf>
    <xf numFmtId="166" fontId="11" fillId="0" borderId="1" xfId="25" applyNumberFormat="1" applyFont="1" applyBorder="1" applyAlignment="1">
      <alignment horizontal="right"/>
    </xf>
    <xf numFmtId="0" fontId="11" fillId="0" borderId="1" xfId="25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0" fontId="22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65" fillId="0" borderId="0" xfId="0" applyFont="1" applyAlignment="1">
      <alignment horizontal="center"/>
    </xf>
    <xf numFmtId="0" fontId="64" fillId="0" borderId="0" xfId="41" applyFill="1"/>
    <xf numFmtId="0" fontId="64" fillId="0" borderId="0" xfId="41"/>
    <xf numFmtId="165" fontId="12" fillId="0" borderId="1" xfId="3" applyNumberFormat="1" applyFont="1" applyBorder="1" applyAlignment="1">
      <alignment horizontal="right"/>
    </xf>
    <xf numFmtId="0" fontId="37" fillId="0" borderId="1" xfId="0" applyFont="1" applyBorder="1"/>
    <xf numFmtId="0" fontId="37" fillId="0" borderId="1" xfId="0" applyFont="1" applyBorder="1" applyAlignment="1">
      <alignment horizontal="right"/>
    </xf>
    <xf numFmtId="166" fontId="11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Border="1"/>
    <xf numFmtId="3" fontId="19" fillId="0" borderId="1" xfId="0" applyNumberFormat="1" applyFont="1" applyBorder="1"/>
    <xf numFmtId="3" fontId="12" fillId="0" borderId="1" xfId="35" applyNumberFormat="1" applyFont="1" applyBorder="1" applyAlignment="1">
      <alignment horizontal="right" wrapText="1"/>
    </xf>
    <xf numFmtId="165" fontId="12" fillId="0" borderId="1" xfId="35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/>
    </xf>
    <xf numFmtId="0" fontId="23" fillId="0" borderId="0" xfId="0" applyFont="1"/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vertical="center"/>
    </xf>
    <xf numFmtId="0" fontId="25" fillId="0" borderId="0" xfId="0" applyFont="1"/>
    <xf numFmtId="0" fontId="13" fillId="0" borderId="0" xfId="0" applyFont="1"/>
    <xf numFmtId="0" fontId="12" fillId="0" borderId="1" xfId="0" applyFont="1" applyBorder="1" applyAlignment="1">
      <alignment horizontal="justify" vertical="center" wrapText="1"/>
    </xf>
    <xf numFmtId="0" fontId="12" fillId="2" borderId="0" xfId="0" applyFont="1" applyFill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top" wrapText="1" indent="1"/>
    </xf>
    <xf numFmtId="166" fontId="19" fillId="0" borderId="1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left" vertical="center" wrapText="1" indent="1"/>
    </xf>
    <xf numFmtId="3" fontId="12" fillId="0" borderId="1" xfId="5" applyNumberFormat="1" applyFont="1" applyBorder="1" applyAlignment="1">
      <alignment horizontal="right"/>
    </xf>
    <xf numFmtId="3" fontId="12" fillId="0" borderId="1" xfId="5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left" vertical="top" wrapText="1" inden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vertical="top" wrapText="1"/>
    </xf>
    <xf numFmtId="0" fontId="19" fillId="0" borderId="2" xfId="0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vertical="center" wrapText="1"/>
    </xf>
    <xf numFmtId="166" fontId="19" fillId="0" borderId="2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vertical="center" wrapText="1"/>
    </xf>
    <xf numFmtId="2" fontId="19" fillId="0" borderId="1" xfId="0" applyNumberFormat="1" applyFont="1" applyBorder="1" applyAlignment="1">
      <alignment horizontal="right" wrapText="1"/>
    </xf>
    <xf numFmtId="2" fontId="19" fillId="0" borderId="1" xfId="0" applyNumberFormat="1" applyFont="1" applyBorder="1" applyAlignment="1">
      <alignment horizontal="right"/>
    </xf>
    <xf numFmtId="0" fontId="12" fillId="0" borderId="6" xfId="0" applyFont="1" applyBorder="1" applyAlignment="1">
      <alignment vertical="center" wrapText="1"/>
    </xf>
    <xf numFmtId="181" fontId="12" fillId="0" borderId="1" xfId="0" applyNumberFormat="1" applyFont="1" applyBorder="1" applyAlignment="1">
      <alignment horizontal="right" wrapText="1"/>
    </xf>
    <xf numFmtId="166" fontId="12" fillId="0" borderId="1" xfId="12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1" xfId="42" applyFont="1" applyBorder="1" applyAlignment="1">
      <alignment horizontal="right"/>
    </xf>
    <xf numFmtId="0" fontId="12" fillId="0" borderId="1" xfId="43" applyFont="1" applyBorder="1" applyAlignment="1">
      <alignment horizontal="right"/>
    </xf>
    <xf numFmtId="49" fontId="11" fillId="0" borderId="1" xfId="0" applyNumberFormat="1" applyFont="1" applyBorder="1" applyAlignment="1">
      <alignment horizontal="left" wrapText="1" indent="2"/>
    </xf>
    <xf numFmtId="3" fontId="11" fillId="0" borderId="1" xfId="0" applyNumberFormat="1" applyFont="1" applyBorder="1" applyAlignment="1">
      <alignment horizontal="right" vertical="top" wrapText="1"/>
    </xf>
    <xf numFmtId="0" fontId="12" fillId="0" borderId="1" xfId="14" applyFont="1" applyBorder="1" applyAlignment="1">
      <alignment wrapText="1"/>
    </xf>
    <xf numFmtId="0" fontId="12" fillId="0" borderId="1" xfId="44" applyFont="1" applyBorder="1" applyAlignment="1">
      <alignment horizontal="right"/>
    </xf>
    <xf numFmtId="0" fontId="11" fillId="0" borderId="1" xfId="0" applyFont="1" applyBorder="1" applyAlignment="1">
      <alignment horizontal="left" vertical="center" wrapText="1" indent="1"/>
    </xf>
    <xf numFmtId="165" fontId="10" fillId="0" borderId="1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right"/>
    </xf>
    <xf numFmtId="165" fontId="40" fillId="0" borderId="1" xfId="0" applyNumberFormat="1" applyFont="1" applyBorder="1" applyAlignment="1">
      <alignment horizontal="right" wrapText="1"/>
    </xf>
    <xf numFmtId="165" fontId="40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justify" vertical="top" wrapText="1"/>
    </xf>
    <xf numFmtId="175" fontId="12" fillId="0" borderId="0" xfId="4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1" fontId="19" fillId="0" borderId="1" xfId="0" applyNumberFormat="1" applyFont="1" applyBorder="1" applyAlignment="1">
      <alignment horizontal="right" wrapText="1"/>
    </xf>
    <xf numFmtId="1" fontId="40" fillId="0" borderId="1" xfId="0" applyNumberFormat="1" applyFont="1" applyBorder="1" applyAlignment="1">
      <alignment horizontal="right" wrapText="1"/>
    </xf>
    <xf numFmtId="181" fontId="12" fillId="0" borderId="1" xfId="0" applyNumberFormat="1" applyFont="1" applyBorder="1" applyAlignment="1">
      <alignment horizontal="right"/>
    </xf>
    <xf numFmtId="3" fontId="12" fillId="0" borderId="1" xfId="45" applyNumberFormat="1" applyFont="1" applyBorder="1" applyAlignment="1">
      <alignment horizontal="right"/>
    </xf>
    <xf numFmtId="0" fontId="12" fillId="0" borderId="0" xfId="0" applyFont="1" applyAlignment="1">
      <alignment horizontal="left" vertical="center" wrapText="1"/>
    </xf>
    <xf numFmtId="3" fontId="12" fillId="0" borderId="1" xfId="42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 indent="2"/>
    </xf>
    <xf numFmtId="165" fontId="67" fillId="0" borderId="1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 wrapText="1"/>
    </xf>
    <xf numFmtId="166" fontId="12" fillId="0" borderId="0" xfId="0" applyNumberFormat="1" applyFont="1"/>
    <xf numFmtId="175" fontId="12" fillId="0" borderId="0" xfId="4" applyNumberFormat="1" applyFont="1" applyFill="1" applyBorder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left" indent="1"/>
    </xf>
    <xf numFmtId="0" fontId="11" fillId="0" borderId="2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/>
    </xf>
    <xf numFmtId="178" fontId="12" fillId="0" borderId="1" xfId="0" applyNumberFormat="1" applyFont="1" applyBorder="1" applyAlignment="1">
      <alignment horizontal="right"/>
    </xf>
    <xf numFmtId="0" fontId="11" fillId="0" borderId="6" xfId="0" applyFont="1" applyBorder="1" applyAlignment="1">
      <alignment horizontal="left" vertical="top" wrapText="1"/>
    </xf>
    <xf numFmtId="0" fontId="12" fillId="0" borderId="6" xfId="12" applyFont="1" applyBorder="1" applyAlignment="1">
      <alignment horizontal="left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4"/>
    </xf>
    <xf numFmtId="0" fontId="10" fillId="0" borderId="6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right"/>
    </xf>
    <xf numFmtId="0" fontId="12" fillId="0" borderId="6" xfId="0" applyFont="1" applyBorder="1" applyAlignment="1">
      <alignment wrapText="1"/>
    </xf>
    <xf numFmtId="49" fontId="11" fillId="0" borderId="6" xfId="0" applyNumberFormat="1" applyFont="1" applyBorder="1" applyAlignment="1">
      <alignment horizontal="left" wrapText="1" indent="2"/>
    </xf>
    <xf numFmtId="179" fontId="11" fillId="0" borderId="1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12" fillId="0" borderId="6" xfId="0" applyFont="1" applyBorder="1" applyAlignment="1">
      <alignment horizontal="left" wrapText="1" indent="1"/>
    </xf>
    <xf numFmtId="0" fontId="12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/>
    </xf>
    <xf numFmtId="3" fontId="11" fillId="0" borderId="1" xfId="0" applyNumberFormat="1" applyFont="1" applyBorder="1" applyAlignment="1" applyProtection="1">
      <alignment horizontal="right"/>
      <protection locked="0"/>
    </xf>
    <xf numFmtId="179" fontId="12" fillId="0" borderId="1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175" fontId="12" fillId="0" borderId="0" xfId="4" applyNumberFormat="1" applyFont="1" applyFill="1"/>
    <xf numFmtId="0" fontId="9" fillId="2" borderId="8" xfId="0" applyFont="1" applyFill="1" applyBorder="1" applyAlignment="1">
      <alignment vertical="top" wrapText="1"/>
    </xf>
    <xf numFmtId="0" fontId="12" fillId="2" borderId="0" xfId="0" applyFont="1" applyFill="1"/>
    <xf numFmtId="0" fontId="19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1" fillId="0" borderId="1" xfId="20" applyFont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left" vertical="center" wrapText="1"/>
    </xf>
    <xf numFmtId="166" fontId="19" fillId="2" borderId="2" xfId="0" applyNumberFormat="1" applyFont="1" applyFill="1" applyBorder="1" applyAlignment="1">
      <alignment horizontal="right"/>
    </xf>
    <xf numFmtId="166" fontId="12" fillId="2" borderId="2" xfId="0" applyNumberFormat="1" applyFont="1" applyFill="1" applyBorder="1" applyAlignment="1">
      <alignment horizontal="right"/>
    </xf>
    <xf numFmtId="165" fontId="11" fillId="0" borderId="1" xfId="0" applyNumberFormat="1" applyFont="1" applyBorder="1" applyAlignment="1">
      <alignment horizontal="left" vertical="center" wrapText="1"/>
    </xf>
    <xf numFmtId="165" fontId="12" fillId="0" borderId="1" xfId="16" applyNumberFormat="1" applyFont="1" applyBorder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3" fontId="19" fillId="2" borderId="2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justify" vertical="center" wrapText="1"/>
    </xf>
    <xf numFmtId="49" fontId="19" fillId="2" borderId="2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2" fillId="0" borderId="1" xfId="20" applyFont="1" applyBorder="1" applyAlignment="1">
      <alignment horizontal="right"/>
    </xf>
    <xf numFmtId="165" fontId="12" fillId="0" borderId="1" xfId="20" applyNumberFormat="1" applyFont="1" applyBorder="1" applyAlignment="1">
      <alignment horizontal="right"/>
    </xf>
    <xf numFmtId="0" fontId="12" fillId="0" borderId="2" xfId="20" applyFont="1" applyBorder="1" applyAlignment="1">
      <alignment horizontal="right"/>
    </xf>
    <xf numFmtId="165" fontId="11" fillId="0" borderId="1" xfId="20" applyNumberFormat="1" applyFont="1" applyBorder="1" applyAlignment="1">
      <alignment horizontal="right"/>
    </xf>
    <xf numFmtId="166" fontId="21" fillId="0" borderId="1" xfId="0" applyNumberFormat="1" applyFont="1" applyBorder="1" applyAlignment="1">
      <alignment horizontal="right"/>
    </xf>
    <xf numFmtId="1" fontId="11" fillId="0" borderId="1" xfId="2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65" fontId="12" fillId="0" borderId="1" xfId="36" applyNumberFormat="1" applyFont="1" applyBorder="1" applyAlignment="1">
      <alignment horizontal="right" wrapText="1"/>
    </xf>
    <xf numFmtId="165" fontId="12" fillId="0" borderId="1" xfId="37" applyNumberFormat="1" applyFont="1" applyBorder="1" applyAlignment="1">
      <alignment horizontal="right" wrapText="1"/>
    </xf>
    <xf numFmtId="165" fontId="12" fillId="0" borderId="1" xfId="38" applyNumberFormat="1" applyFont="1" applyBorder="1" applyAlignment="1">
      <alignment horizontal="right" wrapText="1"/>
    </xf>
    <xf numFmtId="165" fontId="12" fillId="0" borderId="1" xfId="39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66" fontId="21" fillId="0" borderId="1" xfId="0" applyNumberFormat="1" applyFont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/>
    </xf>
    <xf numFmtId="165" fontId="12" fillId="2" borderId="2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170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vertical="center"/>
    </xf>
    <xf numFmtId="165" fontId="12" fillId="0" borderId="2" xfId="0" applyNumberFormat="1" applyFont="1" applyBorder="1" applyAlignment="1">
      <alignment vertical="center"/>
    </xf>
    <xf numFmtId="0" fontId="15" fillId="2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indent="1"/>
    </xf>
    <xf numFmtId="0" fontId="12" fillId="2" borderId="0" xfId="0" applyFont="1" applyFill="1" applyAlignment="1">
      <alignment wrapText="1"/>
    </xf>
    <xf numFmtId="175" fontId="12" fillId="2" borderId="0" xfId="4" applyNumberFormat="1" applyFont="1" applyFill="1" applyBorder="1"/>
    <xf numFmtId="0" fontId="68" fillId="0" borderId="0" xfId="0" applyFont="1" applyAlignment="1">
      <alignment vertical="center"/>
    </xf>
    <xf numFmtId="166" fontId="12" fillId="0" borderId="2" xfId="0" applyNumberFormat="1" applyFont="1" applyBorder="1"/>
    <xf numFmtId="166" fontId="12" fillId="0" borderId="1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166" fontId="12" fillId="0" borderId="1" xfId="21" applyNumberFormat="1" applyFont="1" applyBorder="1" applyAlignment="1">
      <alignment horizontal="right"/>
    </xf>
    <xf numFmtId="166" fontId="12" fillId="0" borderId="2" xfId="21" applyNumberFormat="1" applyFont="1" applyBorder="1" applyAlignment="1">
      <alignment horizontal="right"/>
    </xf>
    <xf numFmtId="0" fontId="12" fillId="0" borderId="1" xfId="22" applyFont="1" applyBorder="1"/>
    <xf numFmtId="166" fontId="12" fillId="0" borderId="1" xfId="22" applyNumberFormat="1" applyFont="1" applyBorder="1" applyAlignment="1">
      <alignment horizontal="right"/>
    </xf>
    <xf numFmtId="166" fontId="12" fillId="0" borderId="1" xfId="8" applyNumberFormat="1" applyFont="1" applyBorder="1" applyAlignment="1">
      <alignment horizontal="right"/>
    </xf>
    <xf numFmtId="166" fontId="12" fillId="0" borderId="1" xfId="10" applyNumberFormat="1" applyFont="1" applyBorder="1" applyAlignment="1">
      <alignment horizontal="right"/>
    </xf>
    <xf numFmtId="166" fontId="12" fillId="0" borderId="2" xfId="8" applyNumberFormat="1" applyFont="1" applyBorder="1" applyAlignment="1">
      <alignment horizontal="right"/>
    </xf>
    <xf numFmtId="169" fontId="11" fillId="0" borderId="0" xfId="46" applyNumberFormat="1" applyFont="1" applyAlignment="1">
      <alignment horizontal="right" wrapText="1"/>
    </xf>
    <xf numFmtId="1" fontId="12" fillId="0" borderId="1" xfId="24" applyNumberFormat="1" applyFont="1" applyBorder="1"/>
    <xf numFmtId="1" fontId="12" fillId="0" borderId="2" xfId="24" applyNumberFormat="1" applyFont="1" applyBorder="1"/>
    <xf numFmtId="3" fontId="12" fillId="0" borderId="1" xfId="22" applyNumberFormat="1" applyFont="1" applyBorder="1"/>
    <xf numFmtId="0" fontId="13" fillId="0" borderId="1" xfId="0" applyFont="1" applyBorder="1" applyAlignment="1">
      <alignment horizontal="right" wrapText="1"/>
    </xf>
    <xf numFmtId="0" fontId="12" fillId="0" borderId="6" xfId="2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 wrapText="1"/>
    </xf>
    <xf numFmtId="169" fontId="11" fillId="0" borderId="2" xfId="28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 indent="2"/>
    </xf>
    <xf numFmtId="0" fontId="10" fillId="0" borderId="1" xfId="24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165" fontId="10" fillId="0" borderId="1" xfId="3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right" wrapText="1"/>
    </xf>
    <xf numFmtId="170" fontId="12" fillId="0" borderId="1" xfId="13" applyNumberFormat="1" applyFont="1" applyBorder="1" applyAlignment="1">
      <alignment horizontal="right" wrapText="1"/>
    </xf>
    <xf numFmtId="165" fontId="11" fillId="0" borderId="1" xfId="0" applyNumberFormat="1" applyFont="1" applyBorder="1"/>
    <xf numFmtId="0" fontId="44" fillId="0" borderId="0" xfId="0" applyFont="1"/>
    <xf numFmtId="3" fontId="12" fillId="0" borderId="0" xfId="0" applyNumberFormat="1" applyFont="1"/>
    <xf numFmtId="0" fontId="57" fillId="0" borderId="0" xfId="0" applyFont="1" applyAlignment="1">
      <alignment horizontal="left" vertical="center" wrapText="1" indent="1"/>
    </xf>
    <xf numFmtId="3" fontId="44" fillId="0" borderId="0" xfId="0" applyNumberFormat="1" applyFont="1"/>
    <xf numFmtId="0" fontId="57" fillId="0" borderId="0" xfId="0" applyFont="1" applyAlignment="1">
      <alignment horizontal="left" vertical="center"/>
    </xf>
    <xf numFmtId="3" fontId="11" fillId="0" borderId="2" xfId="0" applyNumberFormat="1" applyFont="1" applyBorder="1"/>
    <xf numFmtId="3" fontId="19" fillId="0" borderId="0" xfId="0" applyNumberFormat="1" applyFont="1"/>
    <xf numFmtId="166" fontId="11" fillId="0" borderId="2" xfId="0" applyNumberFormat="1" applyFont="1" applyBorder="1"/>
    <xf numFmtId="169" fontId="11" fillId="0" borderId="1" xfId="30" applyNumberFormat="1" applyFont="1" applyBorder="1" applyAlignment="1">
      <alignment horizontal="right" wrapText="1"/>
    </xf>
    <xf numFmtId="169" fontId="11" fillId="0" borderId="1" xfId="31" applyNumberFormat="1" applyFont="1" applyBorder="1" applyAlignment="1">
      <alignment horizontal="right" wrapText="1"/>
    </xf>
    <xf numFmtId="169" fontId="11" fillId="0" borderId="1" xfId="32" applyNumberFormat="1" applyFont="1" applyBorder="1" applyAlignment="1">
      <alignment horizontal="right" wrapText="1"/>
    </xf>
    <xf numFmtId="169" fontId="11" fillId="0" borderId="1" xfId="33" applyNumberFormat="1" applyFont="1" applyBorder="1" applyAlignment="1">
      <alignment horizontal="right" wrapText="1"/>
    </xf>
    <xf numFmtId="169" fontId="11" fillId="0" borderId="1" xfId="34" applyNumberFormat="1" applyFont="1" applyBorder="1" applyAlignment="1">
      <alignment horizontal="right" wrapText="1"/>
    </xf>
    <xf numFmtId="170" fontId="11" fillId="0" borderId="1" xfId="13" applyNumberFormat="1" applyFont="1" applyBorder="1" applyAlignment="1">
      <alignment horizontal="right" wrapText="1"/>
    </xf>
    <xf numFmtId="165" fontId="11" fillId="0" borderId="2" xfId="0" applyNumberFormat="1" applyFont="1" applyBorder="1"/>
    <xf numFmtId="166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169" fontId="11" fillId="0" borderId="1" xfId="48" applyNumberFormat="1" applyFont="1" applyBorder="1" applyAlignment="1">
      <alignment horizontal="right" vertical="center" wrapText="1"/>
    </xf>
    <xf numFmtId="3" fontId="12" fillId="0" borderId="1" xfId="48" applyNumberFormat="1" applyFont="1" applyBorder="1" applyAlignment="1">
      <alignment horizontal="right" vertical="center" wrapText="1"/>
    </xf>
    <xf numFmtId="170" fontId="11" fillId="0" borderId="1" xfId="48" applyNumberFormat="1" applyFont="1" applyBorder="1" applyAlignment="1">
      <alignment horizontal="right" vertical="center" wrapText="1"/>
    </xf>
    <xf numFmtId="3" fontId="12" fillId="0" borderId="1" xfId="48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165" fontId="12" fillId="0" borderId="1" xfId="49" applyNumberFormat="1" applyFont="1" applyBorder="1" applyAlignment="1">
      <alignment horizontal="right" wrapText="1"/>
    </xf>
    <xf numFmtId="165" fontId="10" fillId="0" borderId="1" xfId="0" applyNumberFormat="1" applyFont="1" applyBorder="1"/>
    <xf numFmtId="0" fontId="12" fillId="0" borderId="1" xfId="2" applyFont="1" applyBorder="1" applyAlignment="1">
      <alignment horizontal="right"/>
    </xf>
    <xf numFmtId="0" fontId="12" fillId="0" borderId="1" xfId="2" applyFont="1" applyBorder="1"/>
    <xf numFmtId="3" fontId="12" fillId="0" borderId="1" xfId="12" applyNumberFormat="1" applyFont="1" applyBorder="1" applyAlignment="1">
      <alignment horizontal="right" vertical="center"/>
    </xf>
    <xf numFmtId="166" fontId="12" fillId="0" borderId="1" xfId="12" applyNumberFormat="1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 wrapText="1"/>
    </xf>
    <xf numFmtId="165" fontId="11" fillId="0" borderId="1" xfId="2" applyNumberFormat="1" applyFont="1" applyBorder="1" applyAlignment="1">
      <alignment horizontal="right" vertical="center"/>
    </xf>
    <xf numFmtId="165" fontId="11" fillId="0" borderId="1" xfId="12" applyNumberFormat="1" applyFont="1" applyBorder="1" applyAlignment="1">
      <alignment horizontal="right" wrapText="1"/>
    </xf>
    <xf numFmtId="0" fontId="12" fillId="0" borderId="0" xfId="2" applyFont="1"/>
    <xf numFmtId="3" fontId="10" fillId="0" borderId="1" xfId="15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/>
    <xf numFmtId="166" fontId="11" fillId="0" borderId="1" xfId="2" applyNumberFormat="1" applyFont="1" applyBorder="1" applyAlignment="1">
      <alignment horizontal="right" vertical="center" wrapText="1"/>
    </xf>
    <xf numFmtId="0" fontId="11" fillId="0" borderId="1" xfId="2" applyFont="1" applyBorder="1" applyAlignment="1">
      <alignment horizontal="right" vertical="center"/>
    </xf>
    <xf numFmtId="166" fontId="11" fillId="0" borderId="1" xfId="2" applyNumberFormat="1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right" vertical="center" wrapText="1"/>
    </xf>
    <xf numFmtId="2" fontId="12" fillId="0" borderId="1" xfId="2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/>
    </xf>
    <xf numFmtId="0" fontId="12" fillId="0" borderId="1" xfId="12" applyFont="1" applyBorder="1" applyAlignment="1">
      <alignment horizontal="right" vertical="center"/>
    </xf>
    <xf numFmtId="0" fontId="12" fillId="0" borderId="1" xfId="12" applyFont="1" applyBorder="1" applyAlignment="1">
      <alignment horizontal="right"/>
    </xf>
    <xf numFmtId="166" fontId="12" fillId="0" borderId="1" xfId="16" applyNumberFormat="1" applyFont="1" applyBorder="1" applyAlignment="1">
      <alignment horizontal="right" vertical="center"/>
    </xf>
    <xf numFmtId="166" fontId="12" fillId="0" borderId="1" xfId="10" applyNumberFormat="1" applyFont="1" applyBorder="1" applyAlignment="1">
      <alignment horizontal="right" vertical="center"/>
    </xf>
    <xf numFmtId="166" fontId="12" fillId="0" borderId="1" xfId="17" applyNumberFormat="1" applyFont="1" applyBorder="1" applyAlignment="1">
      <alignment horizontal="right" vertical="center"/>
    </xf>
    <xf numFmtId="166" fontId="12" fillId="0" borderId="1" xfId="7" applyNumberFormat="1" applyFont="1" applyBorder="1" applyAlignment="1">
      <alignment horizontal="right"/>
    </xf>
    <xf numFmtId="165" fontId="12" fillId="0" borderId="1" xfId="12" applyNumberFormat="1" applyFont="1" applyBorder="1" applyAlignment="1">
      <alignment horizontal="right" vertical="center"/>
    </xf>
    <xf numFmtId="0" fontId="12" fillId="0" borderId="2" xfId="12" applyFont="1" applyBorder="1" applyAlignment="1">
      <alignment horizontal="right"/>
    </xf>
    <xf numFmtId="0" fontId="13" fillId="0" borderId="1" xfId="11" applyFont="1" applyBorder="1" applyAlignment="1">
      <alignment horizontal="left" wrapText="1"/>
    </xf>
    <xf numFmtId="3" fontId="12" fillId="0" borderId="1" xfId="12" applyNumberFormat="1" applyFont="1" applyBorder="1" applyAlignment="1">
      <alignment horizontal="right" wrapText="1"/>
    </xf>
    <xf numFmtId="3" fontId="12" fillId="0" borderId="2" xfId="12" applyNumberFormat="1" applyFont="1" applyBorder="1" applyAlignment="1">
      <alignment horizontal="right" wrapText="1"/>
    </xf>
    <xf numFmtId="3" fontId="11" fillId="0" borderId="2" xfId="2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23" fillId="0" borderId="0" xfId="2" applyFont="1"/>
    <xf numFmtId="3" fontId="11" fillId="0" borderId="1" xfId="2" applyNumberFormat="1" applyFont="1" applyBorder="1" applyAlignment="1">
      <alignment horizontal="right"/>
    </xf>
    <xf numFmtId="165" fontId="11" fillId="0" borderId="1" xfId="2" applyNumberFormat="1" applyFont="1" applyBorder="1" applyAlignment="1">
      <alignment horizontal="right"/>
    </xf>
    <xf numFmtId="165" fontId="11" fillId="0" borderId="1" xfId="19" applyNumberFormat="1" applyFont="1" applyBorder="1" applyAlignment="1">
      <alignment horizontal="right" wrapText="1"/>
    </xf>
    <xf numFmtId="165" fontId="12" fillId="0" borderId="1" xfId="6" applyNumberFormat="1" applyFont="1" applyBorder="1" applyAlignment="1">
      <alignment horizontal="right" wrapText="1"/>
    </xf>
    <xf numFmtId="165" fontId="12" fillId="0" borderId="2" xfId="6" applyNumberFormat="1" applyFont="1" applyBorder="1" applyAlignment="1">
      <alignment horizontal="right" wrapText="1"/>
    </xf>
    <xf numFmtId="0" fontId="23" fillId="0" borderId="0" xfId="18" applyFont="1" applyAlignment="1">
      <alignment vertical="center"/>
    </xf>
    <xf numFmtId="0" fontId="12" fillId="0" borderId="0" xfId="18" applyFont="1" applyAlignment="1">
      <alignment vertical="center"/>
    </xf>
    <xf numFmtId="0" fontId="12" fillId="2" borderId="0" xfId="18" applyFont="1" applyFill="1" applyAlignment="1">
      <alignment vertical="center"/>
    </xf>
    <xf numFmtId="0" fontId="12" fillId="2" borderId="0" xfId="18" applyFont="1" applyFill="1"/>
    <xf numFmtId="3" fontId="12" fillId="0" borderId="0" xfId="18" applyNumberFormat="1" applyFont="1" applyAlignment="1">
      <alignment horizontal="right" vertical="center"/>
    </xf>
    <xf numFmtId="3" fontId="11" fillId="2" borderId="0" xfId="18" applyNumberFormat="1" applyFont="1" applyFill="1" applyAlignment="1">
      <alignment horizontal="right" vertical="center"/>
    </xf>
    <xf numFmtId="0" fontId="22" fillId="0" borderId="0" xfId="18" applyFont="1" applyAlignment="1">
      <alignment vertical="center"/>
    </xf>
    <xf numFmtId="0" fontId="22" fillId="0" borderId="0" xfId="18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2" fillId="0" borderId="0" xfId="18" applyFont="1" applyAlignment="1">
      <alignment horizontal="right" vertical="center" wrapText="1"/>
    </xf>
    <xf numFmtId="0" fontId="25" fillId="2" borderId="0" xfId="18" applyFont="1" applyFill="1" applyAlignment="1">
      <alignment vertical="center" wrapText="1"/>
    </xf>
    <xf numFmtId="0" fontId="22" fillId="2" borderId="0" xfId="18" applyFont="1" applyFill="1" applyAlignment="1">
      <alignment horizontal="left" vertical="center" wrapText="1"/>
    </xf>
    <xf numFmtId="0" fontId="23" fillId="2" borderId="0" xfId="18" applyFont="1" applyFill="1"/>
    <xf numFmtId="0" fontId="12" fillId="2" borderId="0" xfId="18" applyFont="1" applyFill="1" applyAlignment="1">
      <alignment horizontal="right" vertical="center" wrapTex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left" vertical="center" wrapText="1"/>
    </xf>
    <xf numFmtId="0" fontId="23" fillId="0" borderId="0" xfId="3" applyFont="1" applyAlignment="1">
      <alignment vertical="center"/>
    </xf>
    <xf numFmtId="0" fontId="12" fillId="0" borderId="0" xfId="2" applyFont="1" applyAlignment="1">
      <alignment vertical="center"/>
    </xf>
    <xf numFmtId="49" fontId="23" fillId="0" borderId="0" xfId="18" applyNumberFormat="1" applyFont="1"/>
    <xf numFmtId="0" fontId="12" fillId="0" borderId="0" xfId="18" applyFont="1"/>
    <xf numFmtId="0" fontId="12" fillId="0" borderId="1" xfId="2" applyFont="1" applyBorder="1" applyAlignment="1">
      <alignment wrapText="1"/>
    </xf>
    <xf numFmtId="3" fontId="12" fillId="0" borderId="2" xfId="5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wrapText="1"/>
    </xf>
    <xf numFmtId="0" fontId="12" fillId="0" borderId="1" xfId="12" applyFont="1" applyBorder="1" applyAlignment="1">
      <alignment wrapText="1"/>
    </xf>
    <xf numFmtId="0" fontId="12" fillId="0" borderId="1" xfId="12" applyFont="1" applyBorder="1"/>
    <xf numFmtId="165" fontId="12" fillId="0" borderId="1" xfId="2" applyNumberFormat="1" applyFont="1" applyBorder="1"/>
    <xf numFmtId="0" fontId="12" fillId="0" borderId="6" xfId="12" applyFont="1" applyBorder="1" applyAlignment="1">
      <alignment wrapText="1"/>
    </xf>
    <xf numFmtId="0" fontId="12" fillId="0" borderId="1" xfId="2" applyFont="1" applyBorder="1" applyAlignment="1">
      <alignment horizontal="right" wrapText="1"/>
    </xf>
    <xf numFmtId="0" fontId="12" fillId="0" borderId="2" xfId="2" applyFont="1" applyBorder="1" applyAlignment="1">
      <alignment horizontal="right" wrapText="1"/>
    </xf>
    <xf numFmtId="0" fontId="12" fillId="0" borderId="1" xfId="2" applyFont="1" applyBorder="1" applyAlignment="1">
      <alignment horizontal="left" wrapText="1"/>
    </xf>
    <xf numFmtId="0" fontId="11" fillId="0" borderId="0" xfId="2" applyFont="1"/>
    <xf numFmtId="0" fontId="11" fillId="0" borderId="2" xfId="12" applyFont="1" applyBorder="1" applyAlignment="1">
      <alignment horizontal="right"/>
    </xf>
    <xf numFmtId="1" fontId="12" fillId="0" borderId="6" xfId="12" applyNumberFormat="1" applyFont="1" applyBorder="1" applyAlignment="1">
      <alignment wrapText="1"/>
    </xf>
    <xf numFmtId="0" fontId="11" fillId="0" borderId="1" xfId="2" applyFont="1" applyBorder="1" applyAlignment="1">
      <alignment wrapText="1"/>
    </xf>
    <xf numFmtId="0" fontId="23" fillId="2" borderId="0" xfId="18" applyFont="1" applyFill="1" applyAlignment="1">
      <alignment vertical="center"/>
    </xf>
    <xf numFmtId="3" fontId="23" fillId="0" borderId="0" xfId="18" applyNumberFormat="1" applyFont="1" applyAlignment="1">
      <alignment horizontal="right" vertical="center"/>
    </xf>
    <xf numFmtId="3" fontId="25" fillId="2" borderId="0" xfId="18" applyNumberFormat="1" applyFont="1" applyFill="1" applyAlignment="1">
      <alignment horizontal="right" vertical="center"/>
    </xf>
    <xf numFmtId="0" fontId="23" fillId="0" borderId="0" xfId="18" applyFont="1" applyAlignment="1">
      <alignment horizontal="right" vertical="center" wrapText="1"/>
    </xf>
    <xf numFmtId="0" fontId="23" fillId="2" borderId="0" xfId="18" applyFont="1" applyFill="1" applyAlignment="1">
      <alignment horizontal="right" vertical="center" wrapText="1"/>
    </xf>
    <xf numFmtId="0" fontId="13" fillId="0" borderId="1" xfId="2" applyFont="1" applyBorder="1" applyAlignment="1">
      <alignment horizontal="right" wrapText="1"/>
    </xf>
    <xf numFmtId="3" fontId="10" fillId="0" borderId="1" xfId="15" applyNumberFormat="1" applyFont="1" applyBorder="1" applyAlignment="1">
      <alignment horizontal="right"/>
    </xf>
    <xf numFmtId="166" fontId="11" fillId="0" borderId="1" xfId="2" applyNumberFormat="1" applyFont="1" applyBorder="1" applyAlignment="1">
      <alignment horizontal="right" wrapText="1"/>
    </xf>
    <xf numFmtId="166" fontId="12" fillId="0" borderId="1" xfId="2" applyNumberFormat="1" applyFont="1" applyBorder="1" applyAlignment="1">
      <alignment horizontal="right"/>
    </xf>
    <xf numFmtId="166" fontId="12" fillId="0" borderId="1" xfId="5" applyNumberFormat="1" applyFont="1" applyBorder="1" applyAlignment="1">
      <alignment horizontal="right"/>
    </xf>
    <xf numFmtId="165" fontId="12" fillId="0" borderId="1" xfId="5" applyNumberFormat="1" applyFont="1" applyBorder="1" applyAlignment="1">
      <alignment horizontal="right" wrapText="1"/>
    </xf>
    <xf numFmtId="166" fontId="11" fillId="0" borderId="1" xfId="2" applyNumberFormat="1" applyFont="1" applyBorder="1" applyAlignment="1">
      <alignment horizontal="right"/>
    </xf>
    <xf numFmtId="166" fontId="11" fillId="0" borderId="2" xfId="2" applyNumberFormat="1" applyFont="1" applyBorder="1" applyAlignment="1">
      <alignment horizontal="right"/>
    </xf>
    <xf numFmtId="3" fontId="12" fillId="0" borderId="1" xfId="2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right"/>
    </xf>
    <xf numFmtId="3" fontId="12" fillId="0" borderId="1" xfId="12" applyNumberFormat="1" applyFont="1" applyBorder="1" applyAlignment="1">
      <alignment horizontal="right"/>
    </xf>
    <xf numFmtId="166" fontId="12" fillId="0" borderId="1" xfId="16" applyNumberFormat="1" applyFont="1" applyBorder="1" applyAlignment="1">
      <alignment horizontal="right"/>
    </xf>
    <xf numFmtId="166" fontId="12" fillId="0" borderId="1" xfId="12" applyNumberFormat="1" applyFont="1" applyBorder="1" applyAlignment="1">
      <alignment horizontal="right" wrapText="1"/>
    </xf>
    <xf numFmtId="166" fontId="12" fillId="0" borderId="2" xfId="12" applyNumberFormat="1" applyFont="1" applyBorder="1" applyAlignment="1">
      <alignment horizontal="right"/>
    </xf>
    <xf numFmtId="166" fontId="12" fillId="0" borderId="1" xfId="17" applyNumberFormat="1" applyFont="1" applyBorder="1" applyAlignment="1">
      <alignment horizontal="right"/>
    </xf>
    <xf numFmtId="166" fontId="12" fillId="0" borderId="2" xfId="7" applyNumberFormat="1" applyFont="1" applyBorder="1" applyAlignment="1">
      <alignment horizontal="right"/>
    </xf>
    <xf numFmtId="3" fontId="11" fillId="0" borderId="1" xfId="12" applyNumberFormat="1" applyFont="1" applyBorder="1" applyAlignment="1">
      <alignment horizontal="right" wrapText="1"/>
    </xf>
    <xf numFmtId="169" fontId="11" fillId="0" borderId="1" xfId="12" applyNumberFormat="1" applyFont="1" applyBorder="1" applyAlignment="1">
      <alignment horizontal="right" wrapText="1"/>
    </xf>
    <xf numFmtId="3" fontId="12" fillId="0" borderId="2" xfId="12" applyNumberFormat="1" applyFont="1" applyBorder="1" applyAlignment="1">
      <alignment horizontal="right"/>
    </xf>
    <xf numFmtId="166" fontId="11" fillId="0" borderId="1" xfId="12" applyNumberFormat="1" applyFont="1" applyBorder="1" applyAlignment="1">
      <alignment horizontal="right" wrapText="1"/>
    </xf>
    <xf numFmtId="166" fontId="11" fillId="0" borderId="2" xfId="12" applyNumberFormat="1" applyFont="1" applyBorder="1" applyAlignment="1">
      <alignment horizontal="right" wrapText="1"/>
    </xf>
    <xf numFmtId="165" fontId="11" fillId="0" borderId="3" xfId="12" applyNumberFormat="1" applyFont="1" applyBorder="1" applyAlignment="1">
      <alignment horizontal="right" wrapText="1"/>
    </xf>
    <xf numFmtId="0" fontId="11" fillId="0" borderId="3" xfId="12" applyFont="1" applyBorder="1" applyAlignment="1">
      <alignment horizontal="right"/>
    </xf>
    <xf numFmtId="165" fontId="11" fillId="0" borderId="2" xfId="12" applyNumberFormat="1" applyFont="1" applyBorder="1" applyAlignment="1">
      <alignment horizontal="right" wrapText="1"/>
    </xf>
    <xf numFmtId="3" fontId="12" fillId="0" borderId="1" xfId="12" applyNumberFormat="1" applyFont="1" applyBorder="1" applyAlignment="1">
      <alignment horizontal="left" wrapText="1"/>
    </xf>
    <xf numFmtId="3" fontId="12" fillId="0" borderId="1" xfId="5" applyNumberFormat="1" applyFont="1" applyBorder="1" applyAlignment="1">
      <alignment horizontal="left"/>
    </xf>
    <xf numFmtId="165" fontId="12" fillId="0" borderId="1" xfId="12" applyNumberFormat="1" applyFont="1" applyBorder="1" applyAlignment="1">
      <alignment horizontal="left" wrapText="1"/>
    </xf>
    <xf numFmtId="0" fontId="12" fillId="0" borderId="2" xfId="12" applyFont="1" applyBorder="1" applyAlignment="1">
      <alignment horizontal="left"/>
    </xf>
    <xf numFmtId="3" fontId="11" fillId="0" borderId="2" xfId="12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3" fontId="11" fillId="0" borderId="1" xfId="0" applyNumberFormat="1" applyFont="1" applyBorder="1" applyAlignment="1">
      <alignment wrapText="1"/>
    </xf>
    <xf numFmtId="1" fontId="11" fillId="0" borderId="1" xfId="0" applyNumberFormat="1" applyFont="1" applyBorder="1"/>
    <xf numFmtId="0" fontId="12" fillId="0" borderId="0" xfId="14" applyFont="1" applyAlignment="1">
      <alignment wrapText="1"/>
    </xf>
    <xf numFmtId="0" fontId="22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165" fontId="11" fillId="0" borderId="0" xfId="0" applyNumberFormat="1" applyFont="1" applyAlignment="1">
      <alignment horizontal="right"/>
    </xf>
    <xf numFmtId="165" fontId="12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165" fontId="11" fillId="0" borderId="1" xfId="12" applyNumberFormat="1" applyFont="1" applyBorder="1" applyAlignment="1">
      <alignment horizontal="right"/>
    </xf>
    <xf numFmtId="3" fontId="11" fillId="0" borderId="1" xfId="12" applyNumberFormat="1" applyFont="1" applyBorder="1" applyAlignment="1">
      <alignment horizontal="right"/>
    </xf>
    <xf numFmtId="0" fontId="11" fillId="0" borderId="2" xfId="20" applyFont="1" applyBorder="1" applyAlignment="1">
      <alignment horizontal="right"/>
    </xf>
    <xf numFmtId="0" fontId="12" fillId="0" borderId="2" xfId="23" applyFont="1" applyBorder="1" applyAlignment="1">
      <alignment horizontal="right"/>
    </xf>
    <xf numFmtId="166" fontId="11" fillId="0" borderId="2" xfId="20" applyNumberFormat="1" applyFont="1" applyBorder="1" applyAlignment="1">
      <alignment horizontal="right"/>
    </xf>
    <xf numFmtId="3" fontId="12" fillId="0" borderId="2" xfId="23" applyNumberFormat="1" applyFont="1" applyBorder="1"/>
    <xf numFmtId="3" fontId="12" fillId="0" borderId="2" xfId="25" applyNumberFormat="1" applyFont="1" applyBorder="1" applyAlignment="1">
      <alignment horizontal="right"/>
    </xf>
    <xf numFmtId="166" fontId="12" fillId="0" borderId="2" xfId="25" applyNumberFormat="1" applyFont="1" applyBorder="1" applyAlignment="1">
      <alignment horizontal="right"/>
    </xf>
    <xf numFmtId="169" fontId="11" fillId="0" borderId="2" xfId="26" applyNumberFormat="1" applyFont="1" applyBorder="1" applyAlignment="1">
      <alignment horizontal="right" wrapText="1"/>
    </xf>
    <xf numFmtId="169" fontId="11" fillId="0" borderId="2" xfId="27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wrapText="1"/>
    </xf>
    <xf numFmtId="169" fontId="11" fillId="0" borderId="2" xfId="29" applyNumberFormat="1" applyFont="1" applyBorder="1" applyAlignment="1">
      <alignment horizontal="right" wrapText="1"/>
    </xf>
    <xf numFmtId="0" fontId="12" fillId="0" borderId="2" xfId="25" applyFont="1" applyBorder="1" applyAlignment="1">
      <alignment horizontal="right"/>
    </xf>
    <xf numFmtId="0" fontId="11" fillId="2" borderId="1" xfId="0" applyFont="1" applyFill="1" applyBorder="1"/>
    <xf numFmtId="0" fontId="11" fillId="2" borderId="0" xfId="0" applyFont="1" applyFill="1"/>
    <xf numFmtId="0" fontId="11" fillId="2" borderId="2" xfId="0" applyFont="1" applyFill="1" applyBorder="1"/>
    <xf numFmtId="3" fontId="11" fillId="2" borderId="1" xfId="0" applyNumberFormat="1" applyFont="1" applyFill="1" applyBorder="1"/>
    <xf numFmtId="3" fontId="12" fillId="2" borderId="11" xfId="0" applyNumberFormat="1" applyFont="1" applyFill="1" applyBorder="1" applyAlignment="1">
      <alignment horizontal="right" wrapText="1"/>
    </xf>
    <xf numFmtId="3" fontId="11" fillId="0" borderId="1" xfId="15" applyNumberFormat="1" applyFont="1" applyBorder="1" applyAlignment="1">
      <alignment horizontal="right"/>
    </xf>
    <xf numFmtId="165" fontId="12" fillId="0" borderId="1" xfId="12" applyNumberFormat="1" applyFont="1" applyBorder="1" applyAlignment="1">
      <alignment horizontal="right"/>
    </xf>
    <xf numFmtId="0" fontId="12" fillId="0" borderId="1" xfId="2" applyFont="1" applyBorder="1" applyAlignment="1">
      <alignment horizontal="center" vertical="center" wrapText="1"/>
    </xf>
    <xf numFmtId="166" fontId="12" fillId="0" borderId="1" xfId="2" applyNumberFormat="1" applyFont="1" applyBorder="1" applyAlignment="1">
      <alignment horizontal="right" vertical="center"/>
    </xf>
    <xf numFmtId="3" fontId="12" fillId="0" borderId="1" xfId="5" applyNumberFormat="1" applyFont="1" applyBorder="1" applyAlignment="1">
      <alignment horizontal="right" vertical="center"/>
    </xf>
    <xf numFmtId="165" fontId="12" fillId="0" borderId="1" xfId="2" applyNumberFormat="1" applyFont="1" applyBorder="1" applyAlignment="1">
      <alignment horizontal="left" wrapText="1"/>
    </xf>
    <xf numFmtId="0" fontId="12" fillId="0" borderId="1" xfId="12" applyFont="1" applyBorder="1" applyAlignment="1">
      <alignment horizontal="left" wrapText="1"/>
    </xf>
    <xf numFmtId="165" fontId="12" fillId="0" borderId="2" xfId="2" applyNumberFormat="1" applyFont="1" applyBorder="1" applyAlignment="1">
      <alignment horizontal="right" wrapText="1"/>
    </xf>
    <xf numFmtId="0" fontId="11" fillId="0" borderId="1" xfId="11" applyFont="1" applyBorder="1" applyAlignment="1">
      <alignment horizontal="left" wrapText="1"/>
    </xf>
    <xf numFmtId="0" fontId="12" fillId="0" borderId="1" xfId="11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1" fillId="0" borderId="1" xfId="2" applyFont="1" applyBorder="1" applyAlignment="1">
      <alignment horizontal="left" wrapText="1"/>
    </xf>
    <xf numFmtId="166" fontId="11" fillId="0" borderId="1" xfId="2" applyNumberFormat="1" applyFont="1" applyBorder="1" applyAlignment="1">
      <alignment horizontal="left" wrapText="1"/>
    </xf>
    <xf numFmtId="165" fontId="11" fillId="0" borderId="2" xfId="12" applyNumberFormat="1" applyFont="1" applyBorder="1" applyAlignment="1">
      <alignment horizontal="right"/>
    </xf>
    <xf numFmtId="3" fontId="11" fillId="0" borderId="2" xfId="12" applyNumberFormat="1" applyFont="1" applyBorder="1" applyAlignment="1">
      <alignment horizontal="right"/>
    </xf>
    <xf numFmtId="3" fontId="12" fillId="0" borderId="1" xfId="11" applyNumberFormat="1" applyFont="1" applyBorder="1" applyAlignment="1">
      <alignment horizontal="right"/>
    </xf>
    <xf numFmtId="0" fontId="12" fillId="0" borderId="1" xfId="11" applyFont="1" applyBorder="1" applyAlignment="1">
      <alignment wrapText="1"/>
    </xf>
    <xf numFmtId="165" fontId="11" fillId="0" borderId="1" xfId="23" applyNumberFormat="1" applyFont="1" applyBorder="1" applyAlignment="1">
      <alignment horizontal="right"/>
    </xf>
    <xf numFmtId="0" fontId="23" fillId="0" borderId="0" xfId="2" applyFont="1" applyAlignment="1">
      <alignment vertical="center"/>
    </xf>
    <xf numFmtId="0" fontId="70" fillId="0" borderId="0" xfId="0" applyFont="1"/>
    <xf numFmtId="3" fontId="10" fillId="0" borderId="1" xfId="15" applyNumberFormat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165" fontId="12" fillId="0" borderId="2" xfId="5" applyNumberFormat="1" applyFont="1" applyBorder="1" applyAlignment="1">
      <alignment horizontal="right" wrapText="1"/>
    </xf>
    <xf numFmtId="2" fontId="12" fillId="0" borderId="1" xfId="2" applyNumberFormat="1" applyFont="1" applyBorder="1" applyAlignment="1">
      <alignment horizontal="right" wrapText="1"/>
    </xf>
    <xf numFmtId="2" fontId="12" fillId="0" borderId="2" xfId="2" applyNumberFormat="1" applyFont="1" applyBorder="1" applyAlignment="1">
      <alignment horizontal="right" wrapText="1"/>
    </xf>
    <xf numFmtId="1" fontId="12" fillId="0" borderId="2" xfId="2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right" wrapText="1"/>
    </xf>
    <xf numFmtId="0" fontId="12" fillId="0" borderId="6" xfId="12" applyFont="1" applyBorder="1"/>
    <xf numFmtId="0" fontId="12" fillId="0" borderId="1" xfId="0" applyFont="1" applyBorder="1" applyAlignment="1">
      <alignment horizontal="center" wrapText="1"/>
    </xf>
    <xf numFmtId="165" fontId="11" fillId="0" borderId="1" xfId="12" applyNumberFormat="1" applyFont="1" applyBorder="1" applyAlignment="1">
      <alignment horizontal="center" wrapText="1"/>
    </xf>
    <xf numFmtId="0" fontId="11" fillId="0" borderId="1" xfId="12" applyFont="1" applyBorder="1" applyAlignment="1">
      <alignment horizontal="center"/>
    </xf>
    <xf numFmtId="0" fontId="12" fillId="0" borderId="1" xfId="12" applyFont="1" applyBorder="1" applyAlignment="1">
      <alignment horizontal="center"/>
    </xf>
    <xf numFmtId="165" fontId="11" fillId="0" borderId="2" xfId="2" applyNumberFormat="1" applyFont="1" applyBorder="1" applyAlignment="1">
      <alignment horizontal="right"/>
    </xf>
    <xf numFmtId="0" fontId="10" fillId="0" borderId="6" xfId="12" applyFont="1" applyBorder="1" applyAlignment="1">
      <alignment wrapText="1"/>
    </xf>
    <xf numFmtId="0" fontId="12" fillId="0" borderId="1" xfId="11" applyFont="1" applyBorder="1" applyAlignment="1">
      <alignment horizontal="right" wrapText="1"/>
    </xf>
    <xf numFmtId="165" fontId="12" fillId="0" borderId="1" xfId="12" applyNumberFormat="1" applyFont="1" applyBorder="1" applyAlignment="1">
      <alignment horizontal="right" wrapText="1"/>
    </xf>
    <xf numFmtId="165" fontId="12" fillId="0" borderId="2" xfId="12" applyNumberFormat="1" applyFont="1" applyBorder="1" applyAlignment="1">
      <alignment horizontal="right" wrapText="1"/>
    </xf>
    <xf numFmtId="0" fontId="12" fillId="0" borderId="6" xfId="2" applyFont="1" applyBorder="1" applyAlignment="1">
      <alignment wrapText="1"/>
    </xf>
    <xf numFmtId="0" fontId="13" fillId="0" borderId="1" xfId="2" applyFont="1" applyBorder="1" applyAlignment="1">
      <alignment horizontal="center" wrapText="1"/>
    </xf>
    <xf numFmtId="3" fontId="10" fillId="0" borderId="2" xfId="15" applyNumberFormat="1" applyFont="1" applyBorder="1" applyAlignment="1">
      <alignment horizontal="center"/>
    </xf>
    <xf numFmtId="3" fontId="11" fillId="0" borderId="2" xfId="2" applyNumberFormat="1" applyFont="1" applyBorder="1" applyAlignment="1">
      <alignment horizontal="right"/>
    </xf>
    <xf numFmtId="170" fontId="11" fillId="0" borderId="1" xfId="12" applyNumberFormat="1" applyFont="1" applyBorder="1" applyAlignment="1">
      <alignment horizontal="right" wrapText="1"/>
    </xf>
    <xf numFmtId="0" fontId="11" fillId="0" borderId="0" xfId="12" applyFont="1" applyAlignment="1">
      <alignment horizontal="right"/>
    </xf>
    <xf numFmtId="0" fontId="12" fillId="0" borderId="2" xfId="2" applyFont="1" applyBorder="1" applyAlignment="1">
      <alignment horizontal="center"/>
    </xf>
    <xf numFmtId="165" fontId="12" fillId="0" borderId="2" xfId="12" applyNumberFormat="1" applyFont="1" applyBorder="1" applyAlignment="1">
      <alignment horizontal="right"/>
    </xf>
    <xf numFmtId="165" fontId="11" fillId="0" borderId="2" xfId="2" applyNumberFormat="1" applyFont="1" applyBorder="1" applyAlignment="1">
      <alignment horizontal="right" wrapText="1"/>
    </xf>
    <xf numFmtId="4" fontId="12" fillId="0" borderId="1" xfId="52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3" fontId="11" fillId="0" borderId="4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2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wrapText="1"/>
    </xf>
    <xf numFmtId="3" fontId="11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right" vertical="center"/>
    </xf>
    <xf numFmtId="165" fontId="12" fillId="0" borderId="1" xfId="23" applyNumberFormat="1" applyFont="1" applyBorder="1" applyAlignment="1">
      <alignment vertical="center"/>
    </xf>
    <xf numFmtId="165" fontId="12" fillId="0" borderId="1" xfId="23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12" fillId="0" borderId="1" xfId="23" applyNumberFormat="1" applyFont="1" applyBorder="1" applyAlignment="1">
      <alignment vertical="center"/>
    </xf>
    <xf numFmtId="3" fontId="12" fillId="0" borderId="1" xfId="23" applyNumberFormat="1" applyFont="1" applyBorder="1" applyAlignment="1">
      <alignment horizontal="right" vertical="center"/>
    </xf>
    <xf numFmtId="166" fontId="11" fillId="3" borderId="1" xfId="0" applyNumberFormat="1" applyFont="1" applyFill="1" applyBorder="1" applyAlignment="1">
      <alignment vertical="center"/>
    </xf>
    <xf numFmtId="166" fontId="11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1" xfId="23" applyNumberFormat="1" applyFont="1" applyBorder="1" applyAlignment="1">
      <alignment horizontal="right" vertical="center"/>
    </xf>
    <xf numFmtId="166" fontId="11" fillId="0" borderId="1" xfId="0" applyNumberFormat="1" applyFont="1" applyBorder="1" applyAlignment="1">
      <alignment vertical="center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right"/>
    </xf>
    <xf numFmtId="165" fontId="11" fillId="0" borderId="0" xfId="47" applyNumberFormat="1" applyFont="1" applyAlignment="1">
      <alignment horizontal="right" vertical="center" wrapText="1"/>
    </xf>
    <xf numFmtId="0" fontId="11" fillId="0" borderId="1" xfId="25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 wrapText="1"/>
    </xf>
    <xf numFmtId="0" fontId="23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 wrapText="1" shrinkToFit="1"/>
    </xf>
    <xf numFmtId="3" fontId="12" fillId="0" borderId="1" xfId="0" applyNumberFormat="1" applyFont="1" applyBorder="1" applyAlignment="1">
      <alignment horizontal="right" vertical="center" wrapText="1" shrinkToFit="1"/>
    </xf>
    <xf numFmtId="4" fontId="12" fillId="0" borderId="1" xfId="0" applyNumberFormat="1" applyFont="1" applyBorder="1" applyAlignment="1">
      <alignment horizontal="right" vertical="top" wrapText="1"/>
    </xf>
    <xf numFmtId="165" fontId="12" fillId="0" borderId="1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right"/>
    </xf>
    <xf numFmtId="49" fontId="12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37" fillId="0" borderId="0" xfId="0" applyFont="1" applyAlignment="1">
      <alignment wrapText="1"/>
    </xf>
    <xf numFmtId="0" fontId="3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5" fontId="1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/>
    <xf numFmtId="3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/>
    <xf numFmtId="3" fontId="12" fillId="0" borderId="1" xfId="0" applyNumberFormat="1" applyFont="1" applyFill="1" applyBorder="1"/>
    <xf numFmtId="0" fontId="12" fillId="0" borderId="1" xfId="0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right"/>
    </xf>
    <xf numFmtId="165" fontId="12" fillId="3" borderId="1" xfId="0" applyNumberFormat="1" applyFont="1" applyFill="1" applyBorder="1"/>
    <xf numFmtId="165" fontId="12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2" fillId="0" borderId="1" xfId="0" applyFont="1" applyFill="1" applyBorder="1" applyAlignment="1">
      <alignment wrapText="1"/>
    </xf>
    <xf numFmtId="0" fontId="11" fillId="0" borderId="2" xfId="0" applyFont="1" applyFill="1" applyBorder="1"/>
    <xf numFmtId="0" fontId="12" fillId="0" borderId="0" xfId="0" applyFont="1" applyFill="1"/>
    <xf numFmtId="165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/>
    </xf>
    <xf numFmtId="0" fontId="11" fillId="0" borderId="0" xfId="0" applyFont="1" applyFill="1"/>
    <xf numFmtId="166" fontId="12" fillId="0" borderId="1" xfId="0" applyNumberFormat="1" applyFont="1" applyFill="1" applyBorder="1" applyAlignment="1">
      <alignment horizontal="right" vertical="center"/>
    </xf>
    <xf numFmtId="166" fontId="12" fillId="0" borderId="2" xfId="0" applyNumberFormat="1" applyFont="1" applyFill="1" applyBorder="1" applyAlignment="1">
      <alignment horizontal="right"/>
    </xf>
    <xf numFmtId="0" fontId="21" fillId="0" borderId="0" xfId="0" applyFont="1" applyFill="1"/>
    <xf numFmtId="0" fontId="11" fillId="0" borderId="1" xfId="0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wrapText="1"/>
    </xf>
    <xf numFmtId="169" fontId="11" fillId="0" borderId="1" xfId="49" applyNumberFormat="1" applyFont="1" applyFill="1" applyBorder="1" applyAlignment="1">
      <alignment horizontal="right" wrapText="1"/>
    </xf>
    <xf numFmtId="3" fontId="12" fillId="0" borderId="1" xfId="49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vertical="center"/>
    </xf>
    <xf numFmtId="170" fontId="11" fillId="0" borderId="1" xfId="49" applyNumberFormat="1" applyFont="1" applyFill="1" applyBorder="1" applyAlignment="1">
      <alignment horizontal="right" wrapText="1"/>
    </xf>
    <xf numFmtId="165" fontId="12" fillId="0" borderId="2" xfId="49" applyNumberFormat="1" applyFont="1" applyFill="1" applyBorder="1" applyAlignment="1">
      <alignment horizontal="right" vertical="center"/>
    </xf>
    <xf numFmtId="3" fontId="12" fillId="0" borderId="1" xfId="49" applyNumberFormat="1" applyFont="1" applyFill="1" applyBorder="1"/>
    <xf numFmtId="165" fontId="12" fillId="0" borderId="1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165" fontId="12" fillId="0" borderId="1" xfId="0" applyNumberFormat="1" applyFont="1" applyFill="1" applyBorder="1"/>
    <xf numFmtId="0" fontId="11" fillId="0" borderId="1" xfId="0" applyFont="1" applyFill="1" applyBorder="1" applyAlignment="1">
      <alignment wrapText="1"/>
    </xf>
    <xf numFmtId="166" fontId="12" fillId="0" borderId="1" xfId="0" applyNumberFormat="1" applyFont="1" applyFill="1" applyBorder="1" applyAlignment="1">
      <alignment horizontal="right" vertical="center" wrapText="1"/>
    </xf>
    <xf numFmtId="166" fontId="12" fillId="0" borderId="2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165" fontId="11" fillId="0" borderId="1" xfId="0" applyNumberFormat="1" applyFont="1" applyFill="1" applyBorder="1"/>
    <xf numFmtId="0" fontId="23" fillId="0" borderId="0" xfId="0" applyFont="1" applyAlignment="1">
      <alignment horizontal="left" vertical="top" wrapText="1" indent="1"/>
    </xf>
    <xf numFmtId="174" fontId="12" fillId="0" borderId="2" xfId="0" applyNumberFormat="1" applyFont="1" applyBorder="1" applyAlignment="1">
      <alignment horizontal="right"/>
    </xf>
    <xf numFmtId="4" fontId="12" fillId="0" borderId="2" xfId="0" applyNumberFormat="1" applyFont="1" applyBorder="1" applyAlignment="1">
      <alignment horizontal="right"/>
    </xf>
    <xf numFmtId="0" fontId="11" fillId="2" borderId="1" xfId="20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wrapText="1"/>
    </xf>
    <xf numFmtId="3" fontId="12" fillId="2" borderId="1" xfId="0" applyNumberFormat="1" applyFont="1" applyFill="1" applyBorder="1" applyAlignment="1">
      <alignment horizontal="right" wrapText="1"/>
    </xf>
    <xf numFmtId="0" fontId="23" fillId="0" borderId="10" xfId="0" applyFont="1" applyBorder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72" fillId="0" borderId="0" xfId="0" applyFont="1" applyAlignment="1">
      <alignment horizontal="left"/>
    </xf>
    <xf numFmtId="0" fontId="23" fillId="0" borderId="0" xfId="0" applyFont="1" applyAlignment="1">
      <alignment vertical="center" wrapText="1"/>
    </xf>
    <xf numFmtId="0" fontId="72" fillId="0" borderId="0" xfId="0" applyFont="1"/>
    <xf numFmtId="0" fontId="23" fillId="0" borderId="0" xfId="0" applyFont="1" applyAlignment="1">
      <alignment vertical="top" wrapText="1"/>
    </xf>
    <xf numFmtId="0" fontId="23" fillId="2" borderId="0" xfId="0" applyFont="1" applyFill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175" fontId="23" fillId="0" borderId="0" xfId="4" applyNumberFormat="1" applyFont="1" applyFill="1" applyBorder="1"/>
    <xf numFmtId="165" fontId="11" fillId="0" borderId="1" xfId="2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3" fontId="19" fillId="0" borderId="1" xfId="2" applyNumberFormat="1" applyFont="1" applyBorder="1" applyAlignment="1">
      <alignment horizontal="right" wrapText="1"/>
    </xf>
    <xf numFmtId="165" fontId="19" fillId="0" borderId="1" xfId="2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/>
    <xf numFmtId="3" fontId="12" fillId="0" borderId="1" xfId="0" applyNumberFormat="1" applyFont="1" applyBorder="1"/>
    <xf numFmtId="165" fontId="12" fillId="0" borderId="1" xfId="2" applyNumberFormat="1" applyFont="1" applyBorder="1" applyAlignment="1">
      <alignment horizontal="right"/>
    </xf>
    <xf numFmtId="165" fontId="12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65" fontId="19" fillId="0" borderId="1" xfId="0" applyNumberFormat="1" applyFont="1" applyBorder="1"/>
    <xf numFmtId="165" fontId="12" fillId="2" borderId="1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0" fontId="10" fillId="0" borderId="0" xfId="14" applyFont="1" applyAlignment="1">
      <alignment wrapText="1"/>
    </xf>
    <xf numFmtId="165" fontId="12" fillId="2" borderId="1" xfId="0" applyNumberFormat="1" applyFont="1" applyFill="1" applyBorder="1" applyAlignment="1">
      <alignment horizontal="left" vertical="center" wrapText="1"/>
    </xf>
    <xf numFmtId="165" fontId="12" fillId="2" borderId="1" xfId="5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/>
    <xf numFmtId="165" fontId="19" fillId="2" borderId="1" xfId="0" applyNumberFormat="1" applyFont="1" applyFill="1" applyBorder="1"/>
    <xf numFmtId="165" fontId="19" fillId="2" borderId="1" xfId="0" applyNumberFormat="1" applyFont="1" applyFill="1" applyBorder="1" applyAlignment="1">
      <alignment horizontal="right"/>
    </xf>
    <xf numFmtId="165" fontId="19" fillId="2" borderId="0" xfId="0" applyNumberFormat="1" applyFont="1" applyFill="1"/>
    <xf numFmtId="165" fontId="12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9" fillId="2" borderId="0" xfId="0" applyFont="1" applyFill="1"/>
    <xf numFmtId="165" fontId="10" fillId="2" borderId="1" xfId="0" applyNumberFormat="1" applyFont="1" applyFill="1" applyBorder="1" applyAlignment="1">
      <alignment wrapText="1"/>
    </xf>
    <xf numFmtId="165" fontId="12" fillId="2" borderId="1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left" wrapText="1"/>
    </xf>
    <xf numFmtId="0" fontId="19" fillId="2" borderId="1" xfId="0" applyFont="1" applyFill="1" applyBorder="1" applyAlignment="1">
      <alignment wrapText="1"/>
    </xf>
    <xf numFmtId="165" fontId="12" fillId="2" borderId="1" xfId="2" applyNumberFormat="1" applyFont="1" applyFill="1" applyBorder="1" applyAlignment="1">
      <alignment horizontal="right" vertical="center" wrapText="1"/>
    </xf>
    <xf numFmtId="165" fontId="12" fillId="2" borderId="1" xfId="2" applyNumberFormat="1" applyFont="1" applyFill="1" applyBorder="1" applyAlignment="1">
      <alignment horizontal="right" vertical="center"/>
    </xf>
    <xf numFmtId="165" fontId="12" fillId="0" borderId="0" xfId="0" applyNumberFormat="1" applyFont="1"/>
    <xf numFmtId="0" fontId="12" fillId="2" borderId="1" xfId="0" applyFont="1" applyFill="1" applyBorder="1" applyAlignment="1">
      <alignment wrapText="1"/>
    </xf>
    <xf numFmtId="165" fontId="23" fillId="2" borderId="0" xfId="0" applyNumberFormat="1" applyFont="1" applyFill="1"/>
    <xf numFmtId="165" fontId="23" fillId="2" borderId="0" xfId="0" applyNumberFormat="1" applyFont="1" applyFill="1" applyAlignment="1">
      <alignment wrapText="1"/>
    </xf>
    <xf numFmtId="165" fontId="10" fillId="2" borderId="1" xfId="0" applyNumberFormat="1" applyFont="1" applyFill="1" applyBorder="1" applyAlignment="1">
      <alignment horizontal="right" wrapText="1"/>
    </xf>
    <xf numFmtId="165" fontId="10" fillId="2" borderId="1" xfId="15" applyNumberFormat="1" applyFont="1" applyFill="1" applyBorder="1" applyAlignment="1">
      <alignment horizontal="right"/>
    </xf>
    <xf numFmtId="165" fontId="11" fillId="0" borderId="1" xfId="2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165" fontId="12" fillId="2" borderId="1" xfId="2" applyNumberFormat="1" applyFont="1" applyFill="1" applyBorder="1" applyAlignment="1">
      <alignment horizontal="right" wrapText="1"/>
    </xf>
    <xf numFmtId="165" fontId="12" fillId="2" borderId="1" xfId="11" applyNumberFormat="1" applyFont="1" applyFill="1" applyBorder="1" applyAlignment="1">
      <alignment horizontal="right"/>
    </xf>
    <xf numFmtId="165" fontId="12" fillId="2" borderId="1" xfId="2" applyNumberFormat="1" applyFont="1" applyFill="1" applyBorder="1" applyAlignment="1">
      <alignment horizontal="right"/>
    </xf>
    <xf numFmtId="165" fontId="19" fillId="0" borderId="0" xfId="0" applyNumberFormat="1" applyFont="1"/>
    <xf numFmtId="3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right"/>
    </xf>
    <xf numFmtId="4" fontId="19" fillId="2" borderId="1" xfId="0" applyNumberFormat="1" applyFont="1" applyFill="1" applyBorder="1" applyAlignment="1">
      <alignment horizontal="right"/>
    </xf>
    <xf numFmtId="3" fontId="19" fillId="2" borderId="1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vertical="center"/>
    </xf>
    <xf numFmtId="3" fontId="12" fillId="0" borderId="1" xfId="2" applyNumberFormat="1" applyFont="1" applyBorder="1" applyAlignment="1">
      <alignment horizontal="right"/>
    </xf>
    <xf numFmtId="3" fontId="11" fillId="0" borderId="1" xfId="2" applyNumberFormat="1" applyFont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left" vertical="center" wrapText="1"/>
    </xf>
    <xf numFmtId="3" fontId="19" fillId="2" borderId="1" xfId="0" applyNumberFormat="1" applyFont="1" applyFill="1" applyBorder="1"/>
    <xf numFmtId="3" fontId="12" fillId="2" borderId="0" xfId="0" applyNumberFormat="1" applyFont="1" applyFill="1"/>
    <xf numFmtId="4" fontId="12" fillId="2" borderId="1" xfId="0" applyNumberFormat="1" applyFont="1" applyFill="1" applyBorder="1" applyAlignment="1">
      <alignment horizontal="left" vertical="center" wrapText="1"/>
    </xf>
    <xf numFmtId="4" fontId="19" fillId="2" borderId="1" xfId="0" applyNumberFormat="1" applyFont="1" applyFill="1" applyBorder="1"/>
    <xf numFmtId="4" fontId="12" fillId="2" borderId="0" xfId="0" applyNumberFormat="1" applyFont="1" applyFill="1"/>
    <xf numFmtId="3" fontId="12" fillId="2" borderId="1" xfId="0" applyNumberFormat="1" applyFont="1" applyFill="1" applyBorder="1"/>
    <xf numFmtId="3" fontId="19" fillId="2" borderId="0" xfId="0" applyNumberFormat="1" applyFont="1" applyFill="1"/>
    <xf numFmtId="4" fontId="12" fillId="2" borderId="1" xfId="0" applyNumberFormat="1" applyFont="1" applyFill="1" applyBorder="1" applyAlignment="1">
      <alignment horizontal="right"/>
    </xf>
    <xf numFmtId="4" fontId="19" fillId="2" borderId="0" xfId="0" applyNumberFormat="1" applyFont="1" applyFill="1"/>
    <xf numFmtId="1" fontId="12" fillId="0" borderId="1" xfId="0" applyNumberFormat="1" applyFont="1" applyBorder="1" applyAlignment="1">
      <alignment wrapText="1"/>
    </xf>
    <xf numFmtId="1" fontId="19" fillId="2" borderId="1" xfId="0" applyNumberFormat="1" applyFont="1" applyFill="1" applyBorder="1"/>
    <xf numFmtId="1" fontId="19" fillId="2" borderId="0" xfId="0" applyNumberFormat="1" applyFont="1" applyFill="1"/>
    <xf numFmtId="4" fontId="12" fillId="2" borderId="1" xfId="0" applyNumberFormat="1" applyFont="1" applyFill="1" applyBorder="1"/>
    <xf numFmtId="0" fontId="19" fillId="0" borderId="0" xfId="0" applyFont="1" applyAlignment="1">
      <alignment vertical="center"/>
    </xf>
    <xf numFmtId="3" fontId="19" fillId="0" borderId="2" xfId="0" applyNumberFormat="1" applyFont="1" applyBorder="1"/>
    <xf numFmtId="0" fontId="9" fillId="2" borderId="2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/>
    </xf>
    <xf numFmtId="2" fontId="19" fillId="0" borderId="2" xfId="0" applyNumberFormat="1" applyFont="1" applyBorder="1" applyAlignment="1">
      <alignment horizontal="right" wrapText="1"/>
    </xf>
    <xf numFmtId="0" fontId="75" fillId="0" borderId="0" xfId="0" applyFont="1"/>
    <xf numFmtId="0" fontId="11" fillId="0" borderId="6" xfId="0" applyFont="1" applyBorder="1" applyAlignment="1">
      <alignment horizontal="left" wrapText="1"/>
    </xf>
    <xf numFmtId="166" fontId="11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/>
    </xf>
    <xf numFmtId="0" fontId="11" fillId="0" borderId="7" xfId="0" applyFont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/>
    </xf>
    <xf numFmtId="177" fontId="12" fillId="0" borderId="1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left" vertical="center" wrapText="1"/>
    </xf>
    <xf numFmtId="166" fontId="19" fillId="0" borderId="0" xfId="0" applyNumberFormat="1" applyFont="1"/>
    <xf numFmtId="165" fontId="11" fillId="0" borderId="6" xfId="0" applyNumberFormat="1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166" fontId="12" fillId="0" borderId="3" xfId="0" applyNumberFormat="1" applyFont="1" applyBorder="1" applyAlignment="1">
      <alignment horizontal="right"/>
    </xf>
    <xf numFmtId="166" fontId="12" fillId="0" borderId="3" xfId="7" applyNumberFormat="1" applyFont="1" applyBorder="1" applyAlignment="1">
      <alignment horizontal="right"/>
    </xf>
    <xf numFmtId="0" fontId="12" fillId="0" borderId="3" xfId="0" applyFont="1" applyBorder="1" applyAlignment="1" applyProtection="1">
      <alignment horizontal="right"/>
      <protection locked="0"/>
    </xf>
    <xf numFmtId="166" fontId="12" fillId="0" borderId="1" xfId="9" applyNumberFormat="1" applyFont="1" applyBorder="1" applyAlignment="1">
      <alignment horizontal="right"/>
    </xf>
    <xf numFmtId="0" fontId="12" fillId="0" borderId="1" xfId="9" applyFont="1" applyBorder="1" applyAlignment="1">
      <alignment horizontal="right"/>
    </xf>
    <xf numFmtId="1" fontId="12" fillId="0" borderId="1" xfId="8" applyNumberFormat="1" applyFont="1" applyBorder="1" applyAlignment="1">
      <alignment horizontal="right"/>
    </xf>
    <xf numFmtId="177" fontId="12" fillId="0" borderId="1" xfId="0" applyNumberFormat="1" applyFont="1" applyBorder="1" applyAlignment="1">
      <alignment horizontal="right"/>
    </xf>
    <xf numFmtId="3" fontId="11" fillId="0" borderId="1" xfId="9" applyNumberFormat="1" applyFont="1" applyBorder="1" applyAlignment="1">
      <alignment horizontal="right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2" fillId="0" borderId="1" xfId="11" applyFont="1" applyBorder="1" applyAlignment="1">
      <alignment horizontal="right" vertical="center" wrapText="1"/>
    </xf>
    <xf numFmtId="165" fontId="12" fillId="0" borderId="1" xfId="12" applyNumberFormat="1" applyFont="1" applyBorder="1" applyAlignment="1">
      <alignment horizontal="right" vertical="center" wrapText="1"/>
    </xf>
    <xf numFmtId="165" fontId="12" fillId="0" borderId="2" xfId="12" applyNumberFormat="1" applyFont="1" applyBorder="1" applyAlignment="1">
      <alignment horizontal="right" vertical="center" wrapText="1"/>
    </xf>
    <xf numFmtId="0" fontId="12" fillId="0" borderId="6" xfId="2" applyFont="1" applyBorder="1" applyAlignment="1">
      <alignment horizontal="right" vertical="center" wrapText="1"/>
    </xf>
    <xf numFmtId="166" fontId="11" fillId="2" borderId="1" xfId="0" applyNumberFormat="1" applyFont="1" applyFill="1" applyBorder="1" applyAlignment="1">
      <alignment horizontal="right" vertical="center" wrapText="1"/>
    </xf>
    <xf numFmtId="169" fontId="12" fillId="0" borderId="0" xfId="0" applyNumberFormat="1" applyFont="1" applyAlignment="1">
      <alignment horizontal="right" wrapText="1"/>
    </xf>
    <xf numFmtId="0" fontId="12" fillId="0" borderId="6" xfId="12" applyFont="1" applyBorder="1" applyAlignment="1">
      <alignment vertical="center" wrapText="1"/>
    </xf>
    <xf numFmtId="0" fontId="12" fillId="0" borderId="6" xfId="12" applyFont="1" applyBorder="1" applyAlignment="1">
      <alignment horizontal="right" vertical="center" wrapText="1"/>
    </xf>
    <xf numFmtId="0" fontId="12" fillId="0" borderId="9" xfId="12" applyFont="1" applyBorder="1" applyAlignment="1">
      <alignment horizontal="right" vertical="center" wrapText="1"/>
    </xf>
    <xf numFmtId="0" fontId="12" fillId="0" borderId="1" xfId="12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right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3" fontId="12" fillId="0" borderId="1" xfId="0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 wrapText="1"/>
    </xf>
    <xf numFmtId="165" fontId="12" fillId="0" borderId="1" xfId="2" applyNumberFormat="1" applyFont="1" applyFill="1" applyBorder="1" applyAlignment="1">
      <alignment horizontal="right"/>
    </xf>
    <xf numFmtId="165" fontId="12" fillId="0" borderId="1" xfId="2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/>
    <xf numFmtId="165" fontId="19" fillId="0" borderId="1" xfId="0" applyNumberFormat="1" applyFont="1" applyFill="1" applyBorder="1" applyAlignment="1">
      <alignment horizontal="right"/>
    </xf>
    <xf numFmtId="165" fontId="19" fillId="0" borderId="0" xfId="0" applyNumberFormat="1" applyFont="1" applyFill="1"/>
    <xf numFmtId="3" fontId="19" fillId="0" borderId="1" xfId="0" applyNumberFormat="1" applyFont="1" applyFill="1" applyBorder="1" applyAlignment="1">
      <alignment horizontal="right"/>
    </xf>
    <xf numFmtId="0" fontId="19" fillId="0" borderId="0" xfId="0" applyFont="1" applyFill="1"/>
    <xf numFmtId="0" fontId="12" fillId="0" borderId="1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justify" vertical="center" wrapText="1"/>
    </xf>
    <xf numFmtId="166" fontId="12" fillId="0" borderId="1" xfId="0" applyNumberFormat="1" applyFont="1" applyFill="1" applyBorder="1" applyAlignment="1">
      <alignment horizontal="right" wrapText="1"/>
    </xf>
    <xf numFmtId="49" fontId="12" fillId="0" borderId="1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right" wrapText="1"/>
    </xf>
    <xf numFmtId="169" fontId="11" fillId="0" borderId="1" xfId="43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vertical="center" wrapText="1" indent="2"/>
    </xf>
    <xf numFmtId="0" fontId="12" fillId="0" borderId="1" xfId="0" applyFont="1" applyFill="1" applyBorder="1" applyAlignment="1">
      <alignment horizontal="left" vertical="center" wrapText="1" indent="4"/>
    </xf>
    <xf numFmtId="0" fontId="12" fillId="0" borderId="1" xfId="2" applyFont="1" applyFill="1" applyBorder="1" applyAlignment="1">
      <alignment wrapText="1"/>
    </xf>
    <xf numFmtId="0" fontId="12" fillId="0" borderId="1" xfId="2" applyFont="1" applyFill="1" applyBorder="1" applyAlignment="1">
      <alignment horizontal="right" wrapText="1"/>
    </xf>
    <xf numFmtId="0" fontId="12" fillId="0" borderId="2" xfId="2" applyFont="1" applyFill="1" applyBorder="1" applyAlignment="1">
      <alignment horizontal="right" wrapText="1"/>
    </xf>
    <xf numFmtId="0" fontId="12" fillId="0" borderId="0" xfId="2" applyFont="1" applyFill="1"/>
    <xf numFmtId="0" fontId="12" fillId="0" borderId="1" xfId="2" applyFont="1" applyFill="1" applyBorder="1" applyAlignment="1">
      <alignment horizontal="left" wrapText="1"/>
    </xf>
    <xf numFmtId="0" fontId="11" fillId="0" borderId="0" xfId="2" applyFont="1" applyFill="1"/>
    <xf numFmtId="165" fontId="11" fillId="0" borderId="1" xfId="2" applyNumberFormat="1" applyFont="1" applyFill="1" applyBorder="1" applyAlignment="1">
      <alignment horizontal="right"/>
    </xf>
    <xf numFmtId="165" fontId="11" fillId="0" borderId="2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165" fontId="11" fillId="0" borderId="1" xfId="12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right"/>
    </xf>
    <xf numFmtId="1" fontId="12" fillId="0" borderId="1" xfId="0" applyNumberFormat="1" applyFont="1" applyFill="1" applyBorder="1"/>
    <xf numFmtId="0" fontId="11" fillId="0" borderId="1" xfId="0" applyFont="1" applyFill="1" applyBorder="1" applyAlignment="1">
      <alignment horizontal="left" wrapText="1" indent="1"/>
    </xf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vertical="center"/>
    </xf>
    <xf numFmtId="3" fontId="40" fillId="0" borderId="1" xfId="0" applyNumberFormat="1" applyFont="1" applyFill="1" applyBorder="1" applyAlignment="1">
      <alignment horizontal="right"/>
    </xf>
    <xf numFmtId="0" fontId="40" fillId="0" borderId="3" xfId="0" applyFont="1" applyFill="1" applyBorder="1" applyAlignment="1">
      <alignment horizontal="right"/>
    </xf>
    <xf numFmtId="3" fontId="40" fillId="0" borderId="3" xfId="0" applyNumberFormat="1" applyFont="1" applyFill="1" applyBorder="1" applyAlignment="1">
      <alignment horizontal="right"/>
    </xf>
    <xf numFmtId="166" fontId="11" fillId="0" borderId="1" xfId="0" applyNumberFormat="1" applyFont="1" applyFill="1" applyBorder="1"/>
    <xf numFmtId="178" fontId="11" fillId="0" borderId="1" xfId="0" applyNumberFormat="1" applyFont="1" applyFill="1" applyBorder="1" applyAlignment="1">
      <alignment horizontal="right" wrapText="1"/>
    </xf>
    <xf numFmtId="178" fontId="11" fillId="0" borderId="3" xfId="0" applyNumberFormat="1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 vertical="center"/>
    </xf>
    <xf numFmtId="0" fontId="11" fillId="4" borderId="1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right"/>
    </xf>
    <xf numFmtId="166" fontId="12" fillId="2" borderId="1" xfId="0" applyNumberFormat="1" applyFont="1" applyFill="1" applyBorder="1" applyAlignment="1">
      <alignment horizontal="right" wrapText="1"/>
    </xf>
    <xf numFmtId="166" fontId="12" fillId="2" borderId="1" xfId="0" applyNumberFormat="1" applyFont="1" applyFill="1" applyBorder="1"/>
    <xf numFmtId="0" fontId="37" fillId="2" borderId="1" xfId="0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 wrapText="1"/>
    </xf>
    <xf numFmtId="165" fontId="37" fillId="2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0" fontId="12" fillId="4" borderId="6" xfId="0" applyFont="1" applyFill="1" applyBorder="1" applyAlignment="1">
      <alignment horizontal="right"/>
    </xf>
    <xf numFmtId="0" fontId="12" fillId="4" borderId="1" xfId="0" applyFont="1" applyFill="1" applyBorder="1"/>
    <xf numFmtId="0" fontId="10" fillId="4" borderId="3" xfId="0" applyFont="1" applyFill="1" applyBorder="1" applyAlignment="1">
      <alignment horizontal="left" vertical="center"/>
    </xf>
    <xf numFmtId="0" fontId="37" fillId="4" borderId="1" xfId="0" applyFont="1" applyFill="1" applyBorder="1"/>
    <xf numFmtId="0" fontId="12" fillId="4" borderId="1" xfId="0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right"/>
    </xf>
    <xf numFmtId="166" fontId="19" fillId="0" borderId="2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/>
    <xf numFmtId="166" fontId="12" fillId="0" borderId="1" xfId="0" applyNumberFormat="1" applyFont="1" applyFill="1" applyBorder="1"/>
    <xf numFmtId="177" fontId="12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/>
    </xf>
    <xf numFmtId="169" fontId="11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vertical="center" wrapText="1"/>
    </xf>
    <xf numFmtId="165" fontId="19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/>
    <xf numFmtId="166" fontId="19" fillId="0" borderId="1" xfId="0" applyNumberFormat="1" applyFont="1" applyFill="1" applyBorder="1"/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wrapText="1"/>
    </xf>
    <xf numFmtId="0" fontId="70" fillId="0" borderId="0" xfId="0" applyFont="1" applyFill="1"/>
    <xf numFmtId="0" fontId="12" fillId="0" borderId="1" xfId="2" applyFont="1" applyFill="1" applyBorder="1"/>
    <xf numFmtId="166" fontId="12" fillId="0" borderId="1" xfId="5" applyNumberFormat="1" applyFont="1" applyBorder="1" applyAlignment="1">
      <alignment horizontal="right" wrapText="1"/>
    </xf>
    <xf numFmtId="166" fontId="12" fillId="0" borderId="2" xfId="5" applyNumberFormat="1" applyFont="1" applyBorder="1" applyAlignment="1">
      <alignment horizontal="right" wrapText="1"/>
    </xf>
    <xf numFmtId="0" fontId="12" fillId="0" borderId="1" xfId="2" applyFont="1" applyBorder="1" applyAlignment="1"/>
    <xf numFmtId="0" fontId="12" fillId="0" borderId="2" xfId="2" applyFont="1" applyBorder="1" applyAlignment="1"/>
    <xf numFmtId="0" fontId="12" fillId="0" borderId="1" xfId="2" applyFont="1" applyFill="1" applyBorder="1" applyAlignment="1"/>
    <xf numFmtId="3" fontId="12" fillId="0" borderId="1" xfId="2" applyNumberFormat="1" applyFont="1" applyBorder="1" applyAlignment="1"/>
    <xf numFmtId="3" fontId="12" fillId="0" borderId="1" xfId="2" applyNumberFormat="1" applyFont="1" applyFill="1" applyBorder="1" applyAlignment="1"/>
    <xf numFmtId="165" fontId="12" fillId="0" borderId="1" xfId="12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wrapText="1"/>
    </xf>
    <xf numFmtId="166" fontId="12" fillId="0" borderId="2" xfId="16" applyNumberFormat="1" applyFont="1" applyBorder="1" applyAlignment="1">
      <alignment horizontal="right"/>
    </xf>
    <xf numFmtId="165" fontId="12" fillId="0" borderId="1" xfId="23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/>
    <xf numFmtId="166" fontId="12" fillId="0" borderId="1" xfId="2" applyNumberFormat="1" applyFont="1" applyBorder="1" applyAlignment="1"/>
    <xf numFmtId="3" fontId="12" fillId="0" borderId="1" xfId="2" applyNumberFormat="1" applyFont="1" applyFill="1" applyBorder="1" applyAlignment="1">
      <alignment horizontal="right"/>
    </xf>
    <xf numFmtId="165" fontId="12" fillId="0" borderId="2" xfId="2" applyNumberFormat="1" applyFont="1" applyFill="1" applyBorder="1" applyAlignment="1">
      <alignment horizontal="right" wrapText="1"/>
    </xf>
    <xf numFmtId="165" fontId="12" fillId="0" borderId="1" xfId="18" applyNumberFormat="1" applyFont="1" applyFill="1" applyBorder="1" applyAlignment="1">
      <alignment horizontal="right"/>
    </xf>
    <xf numFmtId="165" fontId="12" fillId="0" borderId="1" xfId="18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 applyAlignment="1"/>
    <xf numFmtId="165" fontId="19" fillId="0" borderId="1" xfId="0" applyNumberFormat="1" applyFont="1" applyFill="1" applyBorder="1" applyAlignment="1"/>
    <xf numFmtId="0" fontId="19" fillId="0" borderId="1" xfId="0" applyFont="1" applyFill="1" applyBorder="1" applyAlignment="1"/>
    <xf numFmtId="3" fontId="11" fillId="0" borderId="1" xfId="2" applyNumberFormat="1" applyFont="1" applyFill="1" applyBorder="1" applyAlignment="1">
      <alignment horizontal="right" wrapText="1"/>
    </xf>
    <xf numFmtId="165" fontId="11" fillId="0" borderId="1" xfId="23" applyNumberFormat="1" applyFont="1" applyFill="1" applyBorder="1" applyAlignment="1">
      <alignment horizontal="right"/>
    </xf>
    <xf numFmtId="170" fontId="11" fillId="0" borderId="1" xfId="0" applyNumberFormat="1" applyFont="1" applyFill="1" applyBorder="1" applyAlignment="1">
      <alignment horizontal="right" wrapText="1"/>
    </xf>
    <xf numFmtId="3" fontId="11" fillId="0" borderId="1" xfId="12" applyNumberFormat="1" applyFont="1" applyFill="1" applyBorder="1" applyAlignment="1">
      <alignment horizontal="right"/>
    </xf>
    <xf numFmtId="165" fontId="12" fillId="0" borderId="1" xfId="2" applyNumberFormat="1" applyFont="1" applyBorder="1" applyAlignment="1"/>
    <xf numFmtId="165" fontId="12" fillId="0" borderId="1" xfId="2" applyNumberFormat="1" applyFont="1" applyFill="1" applyBorder="1" applyAlignment="1"/>
    <xf numFmtId="0" fontId="23" fillId="0" borderId="0" xfId="18" applyFont="1" applyFill="1" applyAlignment="1">
      <alignment vertical="center" wrapText="1"/>
    </xf>
    <xf numFmtId="2" fontId="12" fillId="0" borderId="1" xfId="2" applyNumberFormat="1" applyFont="1" applyFill="1" applyBorder="1" applyAlignment="1">
      <alignment horizontal="right" wrapText="1"/>
    </xf>
    <xf numFmtId="3" fontId="12" fillId="0" borderId="1" xfId="12" applyNumberFormat="1" applyFont="1" applyFill="1" applyBorder="1" applyAlignment="1">
      <alignment horizontal="right"/>
    </xf>
    <xf numFmtId="0" fontId="12" fillId="0" borderId="2" xfId="12" applyFont="1" applyBorder="1" applyAlignment="1"/>
    <xf numFmtId="0" fontId="0" fillId="0" borderId="1" xfId="0" applyFill="1" applyBorder="1" applyAlignment="1"/>
    <xf numFmtId="3" fontId="12" fillId="0" borderId="1" xfId="0" applyNumberFormat="1" applyFont="1" applyFill="1" applyBorder="1" applyAlignment="1">
      <alignment wrapText="1"/>
    </xf>
    <xf numFmtId="0" fontId="12" fillId="0" borderId="1" xfId="0" applyFont="1" applyBorder="1" applyAlignment="1"/>
    <xf numFmtId="3" fontId="12" fillId="0" borderId="1" xfId="12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0" fontId="19" fillId="0" borderId="1" xfId="0" applyFont="1" applyBorder="1" applyAlignment="1"/>
    <xf numFmtId="0" fontId="23" fillId="0" borderId="1" xfId="2" applyFont="1" applyFill="1" applyBorder="1" applyAlignment="1"/>
    <xf numFmtId="0" fontId="12" fillId="0" borderId="1" xfId="0" applyFont="1" applyFill="1" applyBorder="1" applyAlignment="1"/>
    <xf numFmtId="3" fontId="12" fillId="0" borderId="1" xfId="0" applyNumberFormat="1" applyFont="1" applyBorder="1" applyAlignment="1"/>
    <xf numFmtId="0" fontId="19" fillId="0" borderId="0" xfId="0" applyFont="1" applyFill="1" applyAlignment="1">
      <alignment wrapText="1"/>
    </xf>
    <xf numFmtId="0" fontId="12" fillId="0" borderId="1" xfId="2" applyFont="1" applyFill="1" applyBorder="1" applyAlignment="1">
      <alignment horizontal="right"/>
    </xf>
    <xf numFmtId="165" fontId="12" fillId="0" borderId="1" xfId="7" applyNumberFormat="1" applyFont="1" applyFill="1" applyBorder="1" applyAlignment="1">
      <alignment horizontal="right"/>
    </xf>
    <xf numFmtId="0" fontId="12" fillId="0" borderId="1" xfId="12" applyFont="1" applyBorder="1" applyAlignment="1"/>
    <xf numFmtId="0" fontId="12" fillId="0" borderId="1" xfId="12" applyFont="1" applyFill="1" applyBorder="1" applyAlignment="1">
      <alignment horizontal="right"/>
    </xf>
    <xf numFmtId="166" fontId="12" fillId="0" borderId="1" xfId="23" applyNumberFormat="1" applyFont="1" applyFill="1" applyBorder="1" applyAlignment="1">
      <alignment horizontal="right"/>
    </xf>
    <xf numFmtId="0" fontId="12" fillId="0" borderId="0" xfId="12" applyFont="1" applyAlignment="1"/>
    <xf numFmtId="165" fontId="11" fillId="0" borderId="1" xfId="23" applyNumberFormat="1" applyFont="1" applyFill="1" applyBorder="1" applyAlignment="1">
      <alignment horizontal="right" wrapText="1"/>
    </xf>
    <xf numFmtId="3" fontId="12" fillId="0" borderId="2" xfId="12" applyNumberFormat="1" applyFont="1" applyFill="1" applyBorder="1" applyAlignment="1">
      <alignment horizontal="right" wrapText="1"/>
    </xf>
    <xf numFmtId="0" fontId="11" fillId="0" borderId="1" xfId="2" applyFont="1" applyBorder="1" applyAlignment="1"/>
    <xf numFmtId="0" fontId="11" fillId="0" borderId="1" xfId="2" applyFont="1" applyFill="1" applyBorder="1" applyAlignment="1"/>
    <xf numFmtId="165" fontId="12" fillId="0" borderId="2" xfId="2" applyNumberFormat="1" applyFont="1" applyBorder="1" applyAlignment="1"/>
    <xf numFmtId="165" fontId="19" fillId="0" borderId="1" xfId="0" applyNumberFormat="1" applyFont="1" applyBorder="1" applyAlignment="1"/>
    <xf numFmtId="3" fontId="11" fillId="0" borderId="1" xfId="2" applyNumberFormat="1" applyFont="1" applyBorder="1" applyAlignment="1"/>
    <xf numFmtId="3" fontId="19" fillId="0" borderId="1" xfId="0" applyNumberFormat="1" applyFont="1" applyBorder="1" applyAlignment="1"/>
    <xf numFmtId="0" fontId="19" fillId="0" borderId="0" xfId="0" applyFont="1" applyAlignment="1"/>
    <xf numFmtId="0" fontId="19" fillId="0" borderId="2" xfId="0" applyFont="1" applyBorder="1" applyAlignment="1"/>
    <xf numFmtId="0" fontId="47" fillId="0" borderId="0" xfId="0" applyFont="1" applyFill="1"/>
    <xf numFmtId="0" fontId="47" fillId="0" borderId="0" xfId="0" applyFont="1" applyFill="1" applyAlignment="1">
      <alignment wrapText="1"/>
    </xf>
    <xf numFmtId="0" fontId="12" fillId="0" borderId="2" xfId="0" applyFont="1" applyBorder="1" applyAlignment="1"/>
    <xf numFmtId="166" fontId="12" fillId="0" borderId="1" xfId="0" applyNumberFormat="1" applyFont="1" applyBorder="1" applyAlignment="1"/>
    <xf numFmtId="166" fontId="12" fillId="0" borderId="1" xfId="12" applyNumberFormat="1" applyFont="1" applyBorder="1" applyAlignment="1"/>
    <xf numFmtId="166" fontId="12" fillId="0" borderId="2" xfId="12" applyNumberFormat="1" applyFont="1" applyBorder="1" applyAlignment="1"/>
    <xf numFmtId="166" fontId="12" fillId="0" borderId="1" xfId="23" applyNumberFormat="1" applyFont="1" applyFill="1" applyBorder="1" applyAlignment="1"/>
    <xf numFmtId="166" fontId="12" fillId="0" borderId="1" xfId="7" applyNumberFormat="1" applyFont="1" applyFill="1" applyBorder="1" applyAlignment="1">
      <alignment horizontal="right"/>
    </xf>
    <xf numFmtId="0" fontId="12" fillId="0" borderId="3" xfId="12" applyFont="1" applyBorder="1" applyAlignment="1"/>
    <xf numFmtId="165" fontId="76" fillId="0" borderId="1" xfId="2" applyNumberFormat="1" applyFont="1" applyFill="1" applyBorder="1" applyAlignment="1">
      <alignment horizontal="right"/>
    </xf>
    <xf numFmtId="0" fontId="76" fillId="0" borderId="1" xfId="2" applyFont="1" applyFill="1" applyBorder="1" applyAlignment="1"/>
    <xf numFmtId="166" fontId="19" fillId="0" borderId="1" xfId="0" applyNumberFormat="1" applyFont="1" applyBorder="1" applyAlignment="1"/>
    <xf numFmtId="166" fontId="19" fillId="0" borderId="1" xfId="0" applyNumberFormat="1" applyFont="1" applyFill="1" applyBorder="1" applyAlignment="1"/>
    <xf numFmtId="0" fontId="12" fillId="4" borderId="0" xfId="2" applyFont="1" applyFill="1" applyAlignment="1">
      <alignment vertical="center"/>
    </xf>
    <xf numFmtId="0" fontId="10" fillId="4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wrapText="1"/>
    </xf>
    <xf numFmtId="0" fontId="10" fillId="4" borderId="2" xfId="2" applyFont="1" applyFill="1" applyBorder="1" applyAlignment="1">
      <alignment wrapText="1"/>
    </xf>
    <xf numFmtId="0" fontId="12" fillId="4" borderId="0" xfId="2" applyFont="1" applyFill="1"/>
    <xf numFmtId="0" fontId="10" fillId="4" borderId="1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center" vertical="center"/>
    </xf>
    <xf numFmtId="0" fontId="10" fillId="4" borderId="1" xfId="11" applyFont="1" applyFill="1" applyBorder="1" applyAlignment="1">
      <alignment wrapText="1"/>
    </xf>
    <xf numFmtId="165" fontId="11" fillId="4" borderId="1" xfId="2" applyNumberFormat="1" applyFont="1" applyFill="1" applyBorder="1" applyAlignment="1">
      <alignment horizontal="right"/>
    </xf>
    <xf numFmtId="165" fontId="11" fillId="4" borderId="2" xfId="2" applyNumberFormat="1" applyFont="1" applyFill="1" applyBorder="1" applyAlignment="1">
      <alignment horizontal="right"/>
    </xf>
    <xf numFmtId="0" fontId="19" fillId="4" borderId="1" xfId="0" applyFont="1" applyFill="1" applyBorder="1" applyAlignment="1"/>
    <xf numFmtId="0" fontId="10" fillId="4" borderId="1" xfId="2" applyFont="1" applyFill="1" applyBorder="1"/>
    <xf numFmtId="0" fontId="10" fillId="4" borderId="1" xfId="2" applyFont="1" applyFill="1" applyBorder="1" applyAlignment="1">
      <alignment horizontal="center" wrapText="1"/>
    </xf>
    <xf numFmtId="0" fontId="12" fillId="4" borderId="2" xfId="2" applyFont="1" applyFill="1" applyBorder="1" applyAlignment="1">
      <alignment horizontal="right"/>
    </xf>
    <xf numFmtId="0" fontId="12" fillId="4" borderId="1" xfId="2" applyFont="1" applyFill="1" applyBorder="1" applyAlignment="1">
      <alignment horizontal="right"/>
    </xf>
    <xf numFmtId="0" fontId="10" fillId="4" borderId="1" xfId="2" applyFont="1" applyFill="1" applyBorder="1" applyAlignment="1"/>
    <xf numFmtId="3" fontId="11" fillId="4" borderId="2" xfId="2" applyNumberFormat="1" applyFont="1" applyFill="1" applyBorder="1" applyAlignment="1">
      <alignment horizontal="right" wrapText="1"/>
    </xf>
    <xf numFmtId="3" fontId="11" fillId="4" borderId="1" xfId="2" applyNumberFormat="1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left"/>
    </xf>
    <xf numFmtId="0" fontId="10" fillId="4" borderId="1" xfId="2" applyFont="1" applyFill="1" applyBorder="1" applyAlignment="1">
      <alignment horizontal="center"/>
    </xf>
    <xf numFmtId="0" fontId="10" fillId="4" borderId="2" xfId="2" applyFont="1" applyFill="1" applyBorder="1" applyAlignment="1">
      <alignment horizontal="center"/>
    </xf>
    <xf numFmtId="0" fontId="10" fillId="4" borderId="2" xfId="2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right"/>
    </xf>
    <xf numFmtId="0" fontId="10" fillId="4" borderId="6" xfId="2" applyFont="1" applyFill="1" applyBorder="1" applyAlignment="1">
      <alignment wrapText="1"/>
    </xf>
    <xf numFmtId="0" fontId="10" fillId="4" borderId="9" xfId="2" applyFont="1" applyFill="1" applyBorder="1" applyAlignment="1">
      <alignment wrapText="1"/>
    </xf>
    <xf numFmtId="0" fontId="10" fillId="4" borderId="6" xfId="2" applyFont="1" applyFill="1" applyBorder="1" applyAlignment="1"/>
    <xf numFmtId="0" fontId="10" fillId="4" borderId="9" xfId="2" applyFont="1" applyFill="1" applyBorder="1" applyAlignment="1"/>
    <xf numFmtId="165" fontId="12" fillId="4" borderId="1" xfId="2" applyNumberFormat="1" applyFont="1" applyFill="1" applyBorder="1" applyAlignment="1"/>
    <xf numFmtId="165" fontId="12" fillId="4" borderId="2" xfId="2" applyNumberFormat="1" applyFont="1" applyFill="1" applyBorder="1" applyAlignment="1"/>
    <xf numFmtId="3" fontId="12" fillId="0" borderId="1" xfId="60" applyNumberFormat="1" applyFont="1" applyFill="1" applyBorder="1"/>
    <xf numFmtId="166" fontId="12" fillId="0" borderId="1" xfId="60" applyNumberFormat="1" applyFont="1" applyFill="1" applyBorder="1"/>
    <xf numFmtId="0" fontId="12" fillId="0" borderId="1" xfId="60" applyFont="1" applyFill="1" applyBorder="1"/>
    <xf numFmtId="3" fontId="12" fillId="0" borderId="1" xfId="35" applyNumberFormat="1" applyFont="1" applyFill="1" applyBorder="1" applyAlignment="1">
      <alignment horizontal="right" wrapText="1"/>
    </xf>
    <xf numFmtId="0" fontId="12" fillId="0" borderId="1" xfId="60" applyFont="1" applyBorder="1"/>
    <xf numFmtId="0" fontId="11" fillId="0" borderId="1" xfId="60" applyFont="1" applyBorder="1" applyAlignment="1">
      <alignment horizontal="right" wrapText="1"/>
    </xf>
    <xf numFmtId="0" fontId="11" fillId="0" borderId="1" xfId="60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168" fontId="11" fillId="0" borderId="1" xfId="0" applyNumberFormat="1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wrapText="1"/>
    </xf>
    <xf numFmtId="3" fontId="40" fillId="0" borderId="1" xfId="0" applyNumberFormat="1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 wrapText="1"/>
    </xf>
    <xf numFmtId="3" fontId="12" fillId="0" borderId="0" xfId="0" applyNumberFormat="1" applyFont="1" applyFill="1" applyBorder="1"/>
    <xf numFmtId="166" fontId="12" fillId="0" borderId="1" xfId="12" applyNumberFormat="1" applyFont="1" applyFill="1" applyBorder="1" applyAlignment="1">
      <alignment horizontal="right"/>
    </xf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3" fontId="19" fillId="0" borderId="1" xfId="0" applyNumberFormat="1" applyFont="1" applyFill="1" applyBorder="1" applyAlignment="1">
      <alignment horizontal="right" wrapText="1"/>
    </xf>
    <xf numFmtId="166" fontId="19" fillId="0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right" wrapText="1"/>
    </xf>
    <xf numFmtId="165" fontId="11" fillId="4" borderId="1" xfId="0" applyNumberFormat="1" applyFont="1" applyFill="1" applyBorder="1" applyAlignment="1">
      <alignment horizontal="right"/>
    </xf>
    <xf numFmtId="3" fontId="11" fillId="4" borderId="1" xfId="0" applyNumberFormat="1" applyFont="1" applyFill="1" applyBorder="1" applyAlignment="1">
      <alignment horizontal="right"/>
    </xf>
    <xf numFmtId="3" fontId="11" fillId="4" borderId="1" xfId="0" applyNumberFormat="1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right"/>
    </xf>
    <xf numFmtId="0" fontId="20" fillId="4" borderId="1" xfId="0" applyFont="1" applyFill="1" applyBorder="1"/>
    <xf numFmtId="3" fontId="12" fillId="4" borderId="1" xfId="0" applyNumberFormat="1" applyFont="1" applyFill="1" applyBorder="1" applyAlignment="1">
      <alignment horizontal="right" wrapText="1"/>
    </xf>
    <xf numFmtId="3" fontId="12" fillId="4" borderId="1" xfId="0" applyNumberFormat="1" applyFont="1" applyFill="1" applyBorder="1" applyAlignment="1">
      <alignment horizontal="right"/>
    </xf>
    <xf numFmtId="0" fontId="20" fillId="4" borderId="1" xfId="0" applyFont="1" applyFill="1" applyBorder="1" applyAlignment="1">
      <alignment horizontal="left" wrapText="1"/>
    </xf>
    <xf numFmtId="49" fontId="12" fillId="4" borderId="1" xfId="0" applyNumberFormat="1" applyFont="1" applyFill="1" applyBorder="1" applyAlignment="1">
      <alignment horizontal="right"/>
    </xf>
    <xf numFmtId="49" fontId="12" fillId="4" borderId="1" xfId="0" applyNumberFormat="1" applyFont="1" applyFill="1" applyBorder="1" applyAlignment="1">
      <alignment horizontal="right" wrapText="1"/>
    </xf>
    <xf numFmtId="0" fontId="10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13" fillId="4" borderId="1" xfId="0" applyFont="1" applyFill="1" applyBorder="1" applyAlignment="1">
      <alignment horizontal="right" wrapText="1"/>
    </xf>
    <xf numFmtId="0" fontId="13" fillId="4" borderId="2" xfId="0" applyFont="1" applyFill="1" applyBorder="1" applyAlignment="1">
      <alignment horizontal="right" wrapText="1"/>
    </xf>
    <xf numFmtId="0" fontId="10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wrapText="1"/>
    </xf>
    <xf numFmtId="2" fontId="11" fillId="4" borderId="1" xfId="0" applyNumberFormat="1" applyFont="1" applyFill="1" applyBorder="1" applyAlignment="1">
      <alignment horizontal="right" wrapText="1"/>
    </xf>
    <xf numFmtId="2" fontId="11" fillId="4" borderId="1" xfId="0" applyNumberFormat="1" applyFont="1" applyFill="1" applyBorder="1" applyAlignment="1">
      <alignment horizontal="right"/>
    </xf>
    <xf numFmtId="0" fontId="12" fillId="4" borderId="2" xfId="0" applyFont="1" applyFill="1" applyBorder="1" applyAlignment="1">
      <alignment horizontal="right" wrapText="1"/>
    </xf>
    <xf numFmtId="0" fontId="19" fillId="4" borderId="1" xfId="0" applyFont="1" applyFill="1" applyBorder="1"/>
    <xf numFmtId="0" fontId="11" fillId="4" borderId="2" xfId="0" applyFont="1" applyFill="1" applyBorder="1" applyAlignment="1">
      <alignment horizontal="right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right" wrapText="1"/>
    </xf>
    <xf numFmtId="166" fontId="11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 applyAlignment="1">
      <alignment horizontal="right" wrapText="1"/>
    </xf>
    <xf numFmtId="165" fontId="12" fillId="4" borderId="2" xfId="0" applyNumberFormat="1" applyFont="1" applyFill="1" applyBorder="1" applyAlignment="1">
      <alignment horizontal="right" wrapText="1"/>
    </xf>
    <xf numFmtId="166" fontId="12" fillId="4" borderId="1" xfId="0" applyNumberFormat="1" applyFont="1" applyFill="1" applyBorder="1" applyAlignment="1">
      <alignment horizontal="right"/>
    </xf>
    <xf numFmtId="0" fontId="20" fillId="4" borderId="2" xfId="0" applyFont="1" applyFill="1" applyBorder="1" applyAlignment="1">
      <alignment horizontal="left" wrapText="1"/>
    </xf>
    <xf numFmtId="0" fontId="11" fillId="0" borderId="1" xfId="20" applyFont="1" applyFill="1" applyBorder="1" applyAlignment="1">
      <alignment horizontal="right"/>
    </xf>
    <xf numFmtId="3" fontId="11" fillId="0" borderId="1" xfId="61" applyNumberFormat="1" applyFont="1" applyFill="1" applyBorder="1" applyAlignment="1">
      <alignment horizontal="right"/>
    </xf>
    <xf numFmtId="0" fontId="59" fillId="3" borderId="1" xfId="0" applyFont="1" applyFill="1" applyBorder="1" applyAlignment="1">
      <alignment horizontal="right"/>
    </xf>
    <xf numFmtId="0" fontId="11" fillId="0" borderId="1" xfId="61" applyFont="1" applyFill="1" applyBorder="1" applyAlignment="1">
      <alignment horizontal="right"/>
    </xf>
    <xf numFmtId="165" fontId="12" fillId="0" borderId="2" xfId="61" applyNumberFormat="1" applyFont="1" applyFill="1" applyBorder="1" applyAlignment="1">
      <alignment horizontal="right"/>
    </xf>
    <xf numFmtId="165" fontId="11" fillId="0" borderId="1" xfId="61" applyNumberFormat="1" applyFont="1" applyBorder="1"/>
    <xf numFmtId="0" fontId="12" fillId="0" borderId="2" xfId="61" applyFont="1" applyFill="1" applyBorder="1" applyAlignment="1">
      <alignment horizontal="right"/>
    </xf>
    <xf numFmtId="0" fontId="10" fillId="0" borderId="2" xfId="61" applyFont="1" applyFill="1" applyBorder="1" applyAlignment="1">
      <alignment horizontal="right"/>
    </xf>
    <xf numFmtId="166" fontId="12" fillId="0" borderId="2" xfId="61" applyNumberFormat="1" applyFont="1" applyFill="1" applyBorder="1" applyAlignment="1">
      <alignment horizontal="right"/>
    </xf>
    <xf numFmtId="165" fontId="11" fillId="0" borderId="1" xfId="61" applyNumberFormat="1" applyFont="1" applyFill="1" applyBorder="1"/>
    <xf numFmtId="165" fontId="12" fillId="0" borderId="1" xfId="61" applyNumberFormat="1" applyFont="1" applyFill="1" applyBorder="1" applyAlignment="1">
      <alignment horizontal="right"/>
    </xf>
    <xf numFmtId="165" fontId="12" fillId="0" borderId="1" xfId="0" applyNumberFormat="1" applyFont="1" applyBorder="1" applyAlignment="1"/>
    <xf numFmtId="4" fontId="12" fillId="0" borderId="1" xfId="0" applyNumberFormat="1" applyFont="1" applyBorder="1"/>
    <xf numFmtId="165" fontId="12" fillId="0" borderId="1" xfId="0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/>
    </xf>
    <xf numFmtId="0" fontId="12" fillId="4" borderId="2" xfId="0" applyFont="1" applyFill="1" applyBorder="1"/>
    <xf numFmtId="0" fontId="21" fillId="0" borderId="1" xfId="0" applyFont="1" applyFill="1" applyBorder="1"/>
    <xf numFmtId="0" fontId="12" fillId="0" borderId="1" xfId="0" applyFont="1" applyFill="1" applyBorder="1" applyAlignment="1">
      <alignment horizontal="right" vertical="center" wrapText="1"/>
    </xf>
    <xf numFmtId="3" fontId="11" fillId="0" borderId="1" xfId="0" applyNumberFormat="1" applyFont="1" applyFill="1" applyBorder="1"/>
    <xf numFmtId="3" fontId="12" fillId="0" borderId="3" xfId="0" applyNumberFormat="1" applyFont="1" applyFill="1" applyBorder="1"/>
    <xf numFmtId="0" fontId="12" fillId="0" borderId="1" xfId="25" applyFont="1" applyFill="1" applyBorder="1" applyAlignment="1">
      <alignment horizontal="right"/>
    </xf>
    <xf numFmtId="3" fontId="11" fillId="0" borderId="1" xfId="25" applyNumberFormat="1" applyFont="1" applyFill="1" applyBorder="1" applyAlignment="1">
      <alignment horizontal="right"/>
    </xf>
    <xf numFmtId="0" fontId="68" fillId="4" borderId="1" xfId="0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wrapText="1"/>
    </xf>
    <xf numFmtId="0" fontId="10" fillId="4" borderId="2" xfId="0" applyFont="1" applyFill="1" applyBorder="1" applyAlignment="1">
      <alignment horizontal="right" wrapText="1"/>
    </xf>
    <xf numFmtId="2" fontId="12" fillId="4" borderId="1" xfId="0" applyNumberFormat="1" applyFont="1" applyFill="1" applyBorder="1" applyAlignment="1">
      <alignment horizontal="right" wrapText="1"/>
    </xf>
    <xf numFmtId="2" fontId="12" fillId="4" borderId="1" xfId="0" applyNumberFormat="1" applyFont="1" applyFill="1" applyBorder="1" applyAlignment="1">
      <alignment horizontal="right"/>
    </xf>
    <xf numFmtId="165" fontId="12" fillId="4" borderId="2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left" wrapText="1"/>
    </xf>
    <xf numFmtId="0" fontId="19" fillId="4" borderId="2" xfId="0" applyFont="1" applyFill="1" applyBorder="1"/>
    <xf numFmtId="184" fontId="11" fillId="0" borderId="1" xfId="59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169" fontId="12" fillId="0" borderId="1" xfId="0" applyNumberFormat="1" applyFont="1" applyFill="1" applyBorder="1" applyAlignment="1">
      <alignment horizontal="right" wrapText="1"/>
    </xf>
    <xf numFmtId="169" fontId="12" fillId="0" borderId="1" xfId="0" applyNumberFormat="1" applyFont="1" applyFill="1" applyBorder="1" applyAlignment="1">
      <alignment horizontal="right" vertical="center" wrapText="1"/>
    </xf>
    <xf numFmtId="166" fontId="12" fillId="0" borderId="1" xfId="0" applyNumberFormat="1" applyFont="1" applyFill="1" applyBorder="1" applyAlignment="1">
      <alignment vertical="center"/>
    </xf>
    <xf numFmtId="165" fontId="11" fillId="0" borderId="1" xfId="6" applyNumberFormat="1" applyFont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/>
    </xf>
    <xf numFmtId="0" fontId="11" fillId="4" borderId="2" xfId="0" applyFont="1" applyFill="1" applyBorder="1"/>
    <xf numFmtId="0" fontId="11" fillId="4" borderId="1" xfId="0" applyFont="1" applyFill="1" applyBorder="1" applyAlignment="1">
      <alignment horizontal="right" vertical="center"/>
    </xf>
    <xf numFmtId="0" fontId="13" fillId="4" borderId="1" xfId="0" applyFont="1" applyFill="1" applyBorder="1"/>
    <xf numFmtId="0" fontId="13" fillId="4" borderId="3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right" wrapText="1"/>
    </xf>
    <xf numFmtId="0" fontId="11" fillId="4" borderId="3" xfId="0" applyFont="1" applyFill="1" applyBorder="1"/>
    <xf numFmtId="0" fontId="11" fillId="4" borderId="3" xfId="0" applyFont="1" applyFill="1" applyBorder="1" applyAlignment="1">
      <alignment horizontal="right"/>
    </xf>
    <xf numFmtId="0" fontId="12" fillId="3" borderId="1" xfId="0" applyFont="1" applyFill="1" applyBorder="1"/>
    <xf numFmtId="3" fontId="12" fillId="3" borderId="1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/>
    <xf numFmtId="165" fontId="12" fillId="0" borderId="1" xfId="48" applyNumberFormat="1" applyFont="1" applyBorder="1" applyAlignment="1">
      <alignment horizontal="right"/>
    </xf>
    <xf numFmtId="165" fontId="12" fillId="0" borderId="1" xfId="48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170" fontId="11" fillId="0" borderId="1" xfId="0" applyNumberFormat="1" applyFont="1" applyFill="1" applyBorder="1" applyAlignment="1">
      <alignment horizontal="right" vertical="center" wrapText="1"/>
    </xf>
    <xf numFmtId="165" fontId="11" fillId="0" borderId="14" xfId="6" applyNumberFormat="1" applyFont="1" applyFill="1" applyBorder="1" applyAlignment="1">
      <alignment horizontal="right" wrapText="1"/>
    </xf>
    <xf numFmtId="0" fontId="39" fillId="4" borderId="1" xfId="0" applyFont="1" applyFill="1" applyBorder="1" applyAlignment="1">
      <alignment vertical="center"/>
    </xf>
    <xf numFmtId="0" fontId="39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/>
    </xf>
    <xf numFmtId="0" fontId="29" fillId="4" borderId="1" xfId="0" applyFont="1" applyFill="1" applyBorder="1"/>
    <xf numFmtId="0" fontId="27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9" fillId="4" borderId="1" xfId="0" applyFont="1" applyFill="1" applyBorder="1"/>
    <xf numFmtId="0" fontId="11" fillId="4" borderId="0" xfId="0" applyFont="1" applyFill="1" applyAlignment="1">
      <alignment vertical="center"/>
    </xf>
    <xf numFmtId="0" fontId="11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/>
    </xf>
    <xf numFmtId="0" fontId="10" fillId="4" borderId="2" xfId="0" applyFont="1" applyFill="1" applyBorder="1"/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top" wrapText="1"/>
    </xf>
    <xf numFmtId="1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165" fontId="10" fillId="4" borderId="1" xfId="0" applyNumberFormat="1" applyFont="1" applyFill="1" applyBorder="1" applyAlignment="1">
      <alignment vertical="center" wrapText="1"/>
    </xf>
    <xf numFmtId="165" fontId="19" fillId="4" borderId="1" xfId="0" applyNumberFormat="1" applyFont="1" applyFill="1" applyBorder="1"/>
    <xf numFmtId="165" fontId="12" fillId="4" borderId="1" xfId="0" applyNumberFormat="1" applyFont="1" applyFill="1" applyBorder="1" applyAlignment="1">
      <alignment wrapText="1"/>
    </xf>
    <xf numFmtId="1" fontId="11" fillId="0" borderId="1" xfId="0" applyNumberFormat="1" applyFont="1" applyFill="1" applyBorder="1"/>
    <xf numFmtId="1" fontId="11" fillId="0" borderId="2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2" fontId="12" fillId="0" borderId="1" xfId="0" applyNumberFormat="1" applyFont="1" applyFill="1" applyBorder="1"/>
    <xf numFmtId="4" fontId="12" fillId="0" borderId="1" xfId="0" applyNumberFormat="1" applyFont="1" applyFill="1" applyBorder="1" applyAlignment="1">
      <alignment horizontal="right"/>
    </xf>
    <xf numFmtId="4" fontId="12" fillId="0" borderId="1" xfId="52" applyNumberFormat="1" applyFont="1" applyFill="1" applyBorder="1" applyAlignment="1">
      <alignment horizontal="right"/>
    </xf>
    <xf numFmtId="165" fontId="12" fillId="0" borderId="1" xfId="52" applyNumberFormat="1" applyFont="1" applyFill="1" applyBorder="1" applyAlignment="1">
      <alignment horizontal="right"/>
    </xf>
    <xf numFmtId="166" fontId="11" fillId="3" borderId="1" xfId="0" applyNumberFormat="1" applyFont="1" applyFill="1" applyBorder="1"/>
    <xf numFmtId="0" fontId="11" fillId="3" borderId="1" xfId="0" applyFont="1" applyFill="1" applyBorder="1"/>
    <xf numFmtId="0" fontId="12" fillId="3" borderId="1" xfId="0" applyFont="1" applyFill="1" applyBorder="1" applyAlignment="1">
      <alignment horizontal="right"/>
    </xf>
    <xf numFmtId="165" fontId="11" fillId="0" borderId="1" xfId="6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/>
    </xf>
    <xf numFmtId="4" fontId="11" fillId="3" borderId="1" xfId="0" applyNumberFormat="1" applyFont="1" applyFill="1" applyBorder="1"/>
    <xf numFmtId="0" fontId="19" fillId="0" borderId="1" xfId="62" applyFont="1" applyFill="1" applyBorder="1" applyAlignment="1">
      <alignment horizontal="right"/>
    </xf>
    <xf numFmtId="166" fontId="19" fillId="0" borderId="1" xfId="62" applyNumberFormat="1" applyFont="1" applyFill="1" applyBorder="1" applyAlignment="1">
      <alignment horizontal="right"/>
    </xf>
    <xf numFmtId="0" fontId="19" fillId="0" borderId="1" xfId="62" applyFont="1" applyFill="1" applyBorder="1"/>
    <xf numFmtId="3" fontId="19" fillId="0" borderId="1" xfId="62" applyNumberFormat="1" applyFont="1" applyFill="1" applyBorder="1" applyAlignment="1">
      <alignment horizontal="right"/>
    </xf>
    <xf numFmtId="3" fontId="12" fillId="0" borderId="1" xfId="62" applyNumberFormat="1" applyFont="1" applyFill="1" applyBorder="1" applyAlignment="1">
      <alignment horizontal="right" wrapText="1"/>
    </xf>
    <xf numFmtId="4" fontId="12" fillId="0" borderId="1" xfId="62" applyNumberFormat="1" applyFont="1" applyFill="1" applyBorder="1" applyAlignment="1">
      <alignment horizontal="right" wrapText="1"/>
    </xf>
    <xf numFmtId="0" fontId="12" fillId="0" borderId="1" xfId="62" applyFont="1" applyFill="1" applyBorder="1" applyAlignment="1">
      <alignment horizontal="right" vertical="center"/>
    </xf>
    <xf numFmtId="0" fontId="12" fillId="0" borderId="1" xfId="62" applyFont="1" applyFill="1" applyBorder="1" applyAlignment="1">
      <alignment horizontal="right"/>
    </xf>
    <xf numFmtId="4" fontId="12" fillId="0" borderId="1" xfId="62" applyNumberFormat="1" applyFont="1" applyFill="1" applyBorder="1" applyAlignment="1">
      <alignment horizontal="right" vertical="center" wrapText="1"/>
    </xf>
    <xf numFmtId="2" fontId="19" fillId="0" borderId="1" xfId="62" applyNumberFormat="1" applyFont="1" applyFill="1" applyBorder="1"/>
    <xf numFmtId="3" fontId="12" fillId="0" borderId="1" xfId="5" applyNumberFormat="1" applyFont="1" applyFill="1" applyBorder="1" applyAlignment="1">
      <alignment horizontal="right" wrapText="1"/>
    </xf>
    <xf numFmtId="3" fontId="19" fillId="0" borderId="1" xfId="62" applyNumberFormat="1" applyFont="1" applyFill="1" applyBorder="1"/>
    <xf numFmtId="3" fontId="11" fillId="0" borderId="1" xfId="63" applyNumberFormat="1" applyFont="1" applyFill="1" applyBorder="1"/>
    <xf numFmtId="0" fontId="11" fillId="0" borderId="1" xfId="63" applyFont="1" applyFill="1" applyBorder="1"/>
    <xf numFmtId="2" fontId="12" fillId="0" borderId="1" xfId="62" applyNumberFormat="1" applyFont="1" applyFill="1" applyBorder="1" applyAlignment="1">
      <alignment horizontal="right"/>
    </xf>
    <xf numFmtId="0" fontId="12" fillId="0" borderId="1" xfId="62" applyFont="1" applyFill="1" applyBorder="1"/>
    <xf numFmtId="4" fontId="49" fillId="0" borderId="1" xfId="62" applyNumberFormat="1" applyFont="1" applyFill="1" applyBorder="1" applyAlignment="1">
      <alignment horizontal="right"/>
    </xf>
    <xf numFmtId="1" fontId="19" fillId="0" borderId="1" xfId="62" applyNumberFormat="1" applyFont="1" applyFill="1" applyBorder="1" applyAlignment="1">
      <alignment horizontal="right"/>
    </xf>
    <xf numFmtId="165" fontId="12" fillId="0" borderId="1" xfId="40" applyNumberFormat="1" applyFont="1" applyFill="1" applyBorder="1" applyAlignment="1">
      <alignment horizontal="right" vertical="center"/>
    </xf>
    <xf numFmtId="165" fontId="11" fillId="0" borderId="1" xfId="62" applyNumberFormat="1" applyFont="1" applyFill="1" applyBorder="1" applyAlignment="1">
      <alignment horizontal="right"/>
    </xf>
    <xf numFmtId="165" fontId="12" fillId="0" borderId="1" xfId="62" applyNumberFormat="1" applyFont="1" applyFill="1" applyBorder="1" applyAlignment="1">
      <alignment horizontal="right"/>
    </xf>
    <xf numFmtId="165" fontId="19" fillId="0" borderId="1" xfId="62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/>
    <xf numFmtId="49" fontId="12" fillId="0" borderId="1" xfId="0" applyNumberFormat="1" applyFont="1" applyFill="1" applyBorder="1" applyAlignment="1">
      <alignment horizontal="left" wrapText="1" indent="2"/>
    </xf>
    <xf numFmtId="0" fontId="12" fillId="0" borderId="2" xfId="0" applyFont="1" applyFill="1" applyBorder="1"/>
    <xf numFmtId="0" fontId="12" fillId="0" borderId="2" xfId="25" applyFont="1" applyFill="1" applyBorder="1" applyAlignment="1">
      <alignment horizontal="right"/>
    </xf>
    <xf numFmtId="0" fontId="11" fillId="0" borderId="1" xfId="0" applyFont="1" applyFill="1" applyBorder="1" applyAlignment="1">
      <alignment horizontal="left" vertical="center" wrapText="1"/>
    </xf>
    <xf numFmtId="166" fontId="12" fillId="0" borderId="1" xfId="50" applyNumberFormat="1" applyFont="1" applyFill="1" applyBorder="1" applyAlignment="1">
      <alignment horizontal="right"/>
    </xf>
    <xf numFmtId="166" fontId="12" fillId="0" borderId="1" xfId="8" applyNumberFormat="1" applyFont="1" applyFill="1" applyBorder="1" applyAlignment="1">
      <alignment horizontal="right"/>
    </xf>
    <xf numFmtId="166" fontId="11" fillId="0" borderId="1" xfId="12" applyNumberFormat="1" applyFont="1" applyFill="1" applyBorder="1" applyAlignment="1">
      <alignment horizontal="right"/>
    </xf>
    <xf numFmtId="0" fontId="12" fillId="0" borderId="1" xfId="12" applyFont="1" applyFill="1" applyBorder="1"/>
    <xf numFmtId="0" fontId="12" fillId="0" borderId="1" xfId="9" applyFont="1" applyFill="1" applyBorder="1"/>
    <xf numFmtId="166" fontId="12" fillId="0" borderId="1" xfId="10" applyNumberFormat="1" applyFont="1" applyFill="1" applyBorder="1" applyAlignment="1">
      <alignment horizontal="right"/>
    </xf>
    <xf numFmtId="166" fontId="11" fillId="0" borderId="0" xfId="0" applyNumberFormat="1" applyFont="1" applyFill="1"/>
    <xf numFmtId="0" fontId="11" fillId="0" borderId="1" xfId="12" applyFont="1" applyFill="1" applyBorder="1"/>
    <xf numFmtId="0" fontId="11" fillId="0" borderId="1" xfId="9" applyFont="1" applyFill="1" applyBorder="1"/>
    <xf numFmtId="0" fontId="11" fillId="0" borderId="1" xfId="23" applyFont="1" applyFill="1" applyBorder="1" applyAlignment="1">
      <alignment horizontal="right"/>
    </xf>
    <xf numFmtId="3" fontId="11" fillId="0" borderId="1" xfId="12" applyNumberFormat="1" applyFont="1" applyFill="1" applyBorder="1"/>
    <xf numFmtId="3" fontId="11" fillId="0" borderId="1" xfId="9" applyNumberFormat="1" applyFont="1" applyFill="1" applyBorder="1"/>
    <xf numFmtId="0" fontId="12" fillId="0" borderId="1" xfId="0" applyFont="1" applyFill="1" applyBorder="1" applyAlignment="1">
      <alignment horizontal="left" vertical="center" wrapText="1"/>
    </xf>
    <xf numFmtId="1" fontId="12" fillId="0" borderId="1" xfId="14" applyNumberFormat="1" applyFont="1" applyFill="1" applyBorder="1"/>
    <xf numFmtId="3" fontId="12" fillId="0" borderId="1" xfId="23" applyNumberFormat="1" applyFont="1" applyFill="1" applyBorder="1" applyAlignment="1">
      <alignment horizontal="right"/>
    </xf>
    <xf numFmtId="3" fontId="11" fillId="0" borderId="1" xfId="23" applyNumberFormat="1" applyFont="1" applyFill="1" applyBorder="1" applyAlignment="1">
      <alignment horizontal="right"/>
    </xf>
    <xf numFmtId="0" fontId="40" fillId="0" borderId="1" xfId="0" applyFont="1" applyFill="1" applyBorder="1" applyAlignment="1">
      <alignment horizontal="right"/>
    </xf>
    <xf numFmtId="166" fontId="40" fillId="0" borderId="1" xfId="0" applyNumberFormat="1" applyFont="1" applyFill="1" applyBorder="1" applyAlignment="1">
      <alignment horizontal="right"/>
    </xf>
    <xf numFmtId="2" fontId="11" fillId="0" borderId="1" xfId="0" applyNumberFormat="1" applyFont="1" applyFill="1" applyBorder="1"/>
    <xf numFmtId="2" fontId="12" fillId="0" borderId="1" xfId="0" applyNumberFormat="1" applyFont="1" applyFill="1" applyBorder="1" applyAlignment="1">
      <alignment horizontal="right" vertical="center" wrapText="1"/>
    </xf>
    <xf numFmtId="183" fontId="11" fillId="0" borderId="1" xfId="0" applyNumberFormat="1" applyFont="1" applyFill="1" applyBorder="1" applyAlignment="1"/>
    <xf numFmtId="4" fontId="11" fillId="0" borderId="1" xfId="0" applyNumberFormat="1" applyFont="1" applyFill="1" applyBorder="1" applyAlignment="1"/>
    <xf numFmtId="4" fontId="12" fillId="0" borderId="1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horizontal="right"/>
    </xf>
    <xf numFmtId="176" fontId="12" fillId="0" borderId="1" xfId="0" applyNumberFormat="1" applyFont="1" applyFill="1" applyBorder="1" applyAlignment="1">
      <alignment horizontal="right" vertical="center" wrapText="1"/>
    </xf>
    <xf numFmtId="49" fontId="12" fillId="0" borderId="1" xfId="0" applyNumberFormat="1" applyFont="1" applyFill="1" applyBorder="1" applyAlignment="1">
      <alignment horizontal="left" wrapText="1"/>
    </xf>
    <xf numFmtId="166" fontId="12" fillId="0" borderId="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9" fontId="12" fillId="0" borderId="7" xfId="0" applyNumberFormat="1" applyFont="1" applyFill="1" applyBorder="1" applyAlignment="1">
      <alignment wrapText="1"/>
    </xf>
    <xf numFmtId="0" fontId="12" fillId="0" borderId="0" xfId="14" applyFont="1" applyFill="1" applyAlignment="1">
      <alignment wrapText="1"/>
    </xf>
    <xf numFmtId="0" fontId="12" fillId="0" borderId="2" xfId="0" applyFont="1" applyFill="1" applyBorder="1" applyAlignment="1">
      <alignment horizontal="right" vertical="center" wrapText="1"/>
    </xf>
    <xf numFmtId="0" fontId="11" fillId="0" borderId="1" xfId="0" applyNumberFormat="1" applyFont="1" applyBorder="1" applyAlignment="1">
      <alignment horizontal="right" vertical="center"/>
    </xf>
    <xf numFmtId="0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vertical="center" wrapText="1"/>
    </xf>
    <xf numFmtId="49" fontId="12" fillId="0" borderId="7" xfId="0" applyNumberFormat="1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right" vertical="center" wrapText="1"/>
    </xf>
    <xf numFmtId="1" fontId="11" fillId="0" borderId="2" xfId="0" applyNumberFormat="1" applyFont="1" applyFill="1" applyBorder="1"/>
    <xf numFmtId="2" fontId="12" fillId="0" borderId="2" xfId="0" applyNumberFormat="1" applyFont="1" applyFill="1" applyBorder="1"/>
    <xf numFmtId="3" fontId="11" fillId="0" borderId="2" xfId="0" applyNumberFormat="1" applyFont="1" applyFill="1" applyBorder="1"/>
    <xf numFmtId="1" fontId="11" fillId="0" borderId="1" xfId="0" applyNumberFormat="1" applyFont="1" applyFill="1" applyBorder="1" applyAlignment="1">
      <alignment horizontal="right"/>
    </xf>
    <xf numFmtId="0" fontId="37" fillId="2" borderId="1" xfId="0" applyFont="1" applyFill="1" applyBorder="1"/>
    <xf numFmtId="0" fontId="51" fillId="0" borderId="0" xfId="0" applyFont="1" applyFill="1"/>
    <xf numFmtId="0" fontId="23" fillId="0" borderId="0" xfId="0" applyFont="1" applyFill="1" applyAlignment="1">
      <alignment wrapText="1"/>
    </xf>
    <xf numFmtId="0" fontId="22" fillId="0" borderId="0" xfId="0" applyFont="1" applyFill="1" applyAlignment="1">
      <alignment horizontal="left" vertical="center"/>
    </xf>
    <xf numFmtId="0" fontId="44" fillId="0" borderId="0" xfId="0" applyFont="1" applyFill="1"/>
    <xf numFmtId="3" fontId="11" fillId="0" borderId="1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wrapText="1"/>
    </xf>
    <xf numFmtId="0" fontId="22" fillId="2" borderId="0" xfId="0" applyFont="1" applyFill="1" applyAlignment="1">
      <alignment horizontal="left" vertical="top" wrapText="1"/>
    </xf>
    <xf numFmtId="169" fontId="11" fillId="0" borderId="15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wrapText="1"/>
    </xf>
    <xf numFmtId="166" fontId="19" fillId="0" borderId="1" xfId="0" applyNumberFormat="1" applyFont="1" applyBorder="1"/>
    <xf numFmtId="166" fontId="11" fillId="0" borderId="1" xfId="23" applyNumberFormat="1" applyFont="1" applyFill="1" applyBorder="1" applyAlignment="1">
      <alignment horizontal="right"/>
    </xf>
    <xf numFmtId="166" fontId="12" fillId="0" borderId="1" xfId="2" applyNumberFormat="1" applyFont="1" applyFill="1" applyBorder="1" applyAlignment="1">
      <alignment horizontal="right"/>
    </xf>
    <xf numFmtId="3" fontId="12" fillId="0" borderId="1" xfId="52" applyNumberFormat="1" applyFont="1" applyFill="1" applyBorder="1" applyAlignment="1">
      <alignment horizontal="right"/>
    </xf>
    <xf numFmtId="0" fontId="11" fillId="5" borderId="1" xfId="0" applyFont="1" applyFill="1" applyBorder="1"/>
    <xf numFmtId="186" fontId="12" fillId="0" borderId="1" xfId="0" applyNumberFormat="1" applyFont="1" applyFill="1" applyBorder="1" applyAlignment="1">
      <alignment horizontal="right" vertical="center" wrapText="1"/>
    </xf>
    <xf numFmtId="3" fontId="19" fillId="0" borderId="1" xfId="0" applyNumberFormat="1" applyFont="1" applyBorder="1" applyAlignment="1">
      <alignment vertical="center"/>
    </xf>
    <xf numFmtId="0" fontId="11" fillId="0" borderId="1" xfId="18" applyFont="1" applyFill="1" applyBorder="1"/>
    <xf numFmtId="0" fontId="47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5" fontId="12" fillId="4" borderId="1" xfId="0" applyNumberFormat="1" applyFont="1" applyFill="1" applyBorder="1" applyAlignment="1">
      <alignment horizontal="right"/>
    </xf>
    <xf numFmtId="0" fontId="38" fillId="0" borderId="9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179" fontId="12" fillId="2" borderId="1" xfId="2" applyNumberFormat="1" applyFont="1" applyFill="1" applyBorder="1" applyAlignment="1">
      <alignment horizontal="right" wrapText="1"/>
    </xf>
    <xf numFmtId="0" fontId="12" fillId="0" borderId="1" xfId="23" applyFont="1" applyBorder="1" applyAlignment="1">
      <alignment horizontal="right"/>
    </xf>
    <xf numFmtId="0" fontId="23" fillId="0" borderId="0" xfId="0" applyFont="1" applyFill="1" applyAlignment="1">
      <alignment horizontal="left" vertical="center" wrapText="1" indent="1"/>
    </xf>
    <xf numFmtId="0" fontId="22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horizontal="left" indent="1"/>
    </xf>
    <xf numFmtId="3" fontId="12" fillId="0" borderId="0" xfId="0" applyNumberFormat="1" applyFont="1" applyFill="1" applyAlignment="1">
      <alignment horizontal="left" indent="1"/>
    </xf>
    <xf numFmtId="0" fontId="19" fillId="0" borderId="0" xfId="0" applyFont="1" applyFill="1" applyAlignment="1">
      <alignment horizontal="left" indent="1"/>
    </xf>
    <xf numFmtId="0" fontId="44" fillId="0" borderId="0" xfId="0" applyFont="1" applyFill="1" applyAlignment="1">
      <alignment horizontal="left" indent="1"/>
    </xf>
    <xf numFmtId="3" fontId="44" fillId="0" borderId="0" xfId="0" applyNumberFormat="1" applyFont="1" applyFill="1" applyAlignment="1">
      <alignment horizontal="left" indent="1"/>
    </xf>
    <xf numFmtId="3" fontId="44" fillId="0" borderId="0" xfId="0" applyNumberFormat="1" applyFont="1" applyFill="1"/>
    <xf numFmtId="0" fontId="11" fillId="0" borderId="0" xfId="0" applyFont="1" applyFill="1" applyAlignment="1">
      <alignment vertical="center"/>
    </xf>
    <xf numFmtId="0" fontId="47" fillId="0" borderId="0" xfId="0" applyFont="1" applyAlignment="1">
      <alignment horizontal="left" indent="1"/>
    </xf>
    <xf numFmtId="0" fontId="24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165" fontId="12" fillId="4" borderId="1" xfId="0" applyNumberFormat="1" applyFont="1" applyFill="1" applyBorder="1" applyAlignment="1">
      <alignment horizontal="right"/>
    </xf>
    <xf numFmtId="4" fontId="12" fillId="0" borderId="0" xfId="0" applyNumberFormat="1" applyFont="1" applyFill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180" fontId="12" fillId="0" borderId="1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 wrapText="1"/>
    </xf>
    <xf numFmtId="1" fontId="11" fillId="0" borderId="1" xfId="0" applyNumberFormat="1" applyFont="1" applyFill="1" applyBorder="1" applyAlignment="1">
      <alignment wrapText="1"/>
    </xf>
    <xf numFmtId="1" fontId="12" fillId="0" borderId="2" xfId="0" applyNumberFormat="1" applyFont="1" applyFill="1" applyBorder="1" applyAlignment="1">
      <alignment horizontal="right" wrapText="1"/>
    </xf>
    <xf numFmtId="4" fontId="12" fillId="0" borderId="2" xfId="0" applyNumberFormat="1" applyFont="1" applyFill="1" applyBorder="1" applyAlignment="1">
      <alignment horizontal="right" vertical="center" wrapText="1"/>
    </xf>
    <xf numFmtId="4" fontId="49" fillId="0" borderId="2" xfId="0" applyNumberFormat="1" applyFont="1" applyFill="1" applyBorder="1" applyAlignment="1">
      <alignment horizontal="right"/>
    </xf>
    <xf numFmtId="4" fontId="49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left" wrapText="1"/>
    </xf>
    <xf numFmtId="165" fontId="11" fillId="0" borderId="1" xfId="0" applyNumberFormat="1" applyFont="1" applyFill="1" applyBorder="1" applyAlignment="1">
      <alignment horizontal="left" wrapText="1"/>
    </xf>
    <xf numFmtId="179" fontId="12" fillId="0" borderId="1" xfId="0" applyNumberFormat="1" applyFont="1" applyFill="1" applyBorder="1" applyAlignment="1">
      <alignment horizontal="right" wrapText="1"/>
    </xf>
    <xf numFmtId="166" fontId="12" fillId="0" borderId="1" xfId="52" applyNumberFormat="1" applyFont="1" applyFill="1" applyBorder="1" applyAlignment="1">
      <alignment horizontal="right"/>
    </xf>
    <xf numFmtId="0" fontId="12" fillId="0" borderId="1" xfId="52" applyFont="1" applyFill="1" applyBorder="1" applyAlignment="1">
      <alignment horizontal="right"/>
    </xf>
    <xf numFmtId="0" fontId="0" fillId="0" borderId="1" xfId="0" applyFill="1" applyBorder="1"/>
    <xf numFmtId="166" fontId="12" fillId="0" borderId="1" xfId="0" applyNumberFormat="1" applyFont="1" applyFill="1" applyBorder="1" applyAlignment="1"/>
    <xf numFmtId="170" fontId="12" fillId="0" borderId="1" xfId="0" applyNumberFormat="1" applyFont="1" applyFill="1" applyBorder="1" applyAlignment="1">
      <alignment horizontal="right" wrapText="1"/>
    </xf>
    <xf numFmtId="165" fontId="12" fillId="2" borderId="1" xfId="52" applyNumberFormat="1" applyFont="1" applyFill="1" applyBorder="1" applyAlignment="1">
      <alignment horizontal="right"/>
    </xf>
    <xf numFmtId="4" fontId="49" fillId="2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wrapText="1"/>
    </xf>
    <xf numFmtId="0" fontId="47" fillId="0" borderId="0" xfId="0" applyFont="1" applyAlignment="1">
      <alignment horizontal="left" indent="1"/>
    </xf>
    <xf numFmtId="0" fontId="11" fillId="0" borderId="0" xfId="0" applyFont="1" applyAlignment="1">
      <alignment horizontal="left" wrapText="1"/>
    </xf>
    <xf numFmtId="0" fontId="25" fillId="0" borderId="0" xfId="0" applyFont="1" applyAlignment="1">
      <alignment horizontal="left" indent="1"/>
    </xf>
    <xf numFmtId="0" fontId="37" fillId="0" borderId="0" xfId="0" applyFont="1"/>
    <xf numFmtId="0" fontId="37" fillId="0" borderId="1" xfId="0" applyFont="1" applyFill="1" applyBorder="1"/>
    <xf numFmtId="166" fontId="40" fillId="2" borderId="1" xfId="0" applyNumberFormat="1" applyFont="1" applyFill="1" applyBorder="1" applyAlignment="1">
      <alignment horizontal="right" wrapText="1"/>
    </xf>
    <xf numFmtId="166" fontId="19" fillId="2" borderId="1" xfId="0" applyNumberFormat="1" applyFont="1" applyFill="1" applyBorder="1" applyAlignment="1">
      <alignment horizontal="right" wrapText="1"/>
    </xf>
    <xf numFmtId="166" fontId="12" fillId="2" borderId="2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horizontal="right"/>
    </xf>
    <xf numFmtId="166" fontId="11" fillId="0" borderId="1" xfId="20" applyNumberFormat="1" applyFont="1" applyBorder="1" applyAlignment="1">
      <alignment horizontal="right"/>
    </xf>
    <xf numFmtId="166" fontId="11" fillId="0" borderId="1" xfId="2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58" fillId="0" borderId="0" xfId="0" applyFont="1" applyFill="1"/>
    <xf numFmtId="166" fontId="12" fillId="2" borderId="2" xfId="5" applyNumberFormat="1" applyFont="1" applyFill="1" applyBorder="1" applyAlignment="1">
      <alignment horizontal="right" wrapText="1"/>
    </xf>
    <xf numFmtId="166" fontId="19" fillId="2" borderId="2" xfId="5" applyNumberFormat="1" applyFont="1" applyFill="1" applyBorder="1" applyAlignment="1">
      <alignment horizontal="right" wrapText="1"/>
    </xf>
    <xf numFmtId="166" fontId="11" fillId="2" borderId="1" xfId="0" applyNumberFormat="1" applyFont="1" applyFill="1" applyBorder="1" applyAlignment="1">
      <alignment horizontal="right" wrapText="1"/>
    </xf>
    <xf numFmtId="166" fontId="12" fillId="0" borderId="1" xfId="57" applyNumberFormat="1" applyFont="1" applyFill="1" applyBorder="1" applyAlignment="1">
      <alignment horizontal="right"/>
    </xf>
    <xf numFmtId="0" fontId="37" fillId="4" borderId="1" xfId="0" applyNumberFormat="1" applyFont="1" applyFill="1" applyBorder="1"/>
    <xf numFmtId="0" fontId="37" fillId="4" borderId="5" xfId="0" applyFont="1" applyFill="1" applyBorder="1"/>
    <xf numFmtId="0" fontId="12" fillId="0" borderId="1" xfId="20" applyFont="1" applyFill="1" applyBorder="1" applyAlignment="1">
      <alignment horizontal="right"/>
    </xf>
    <xf numFmtId="176" fontId="12" fillId="0" borderId="1" xfId="0" applyNumberFormat="1" applyFont="1" applyFill="1" applyBorder="1" applyAlignment="1"/>
    <xf numFmtId="3" fontId="12" fillId="0" borderId="1" xfId="20" applyNumberFormat="1" applyFont="1" applyFill="1" applyBorder="1" applyAlignment="1">
      <alignment horizontal="right"/>
    </xf>
    <xf numFmtId="165" fontId="12" fillId="2" borderId="1" xfId="20" applyNumberFormat="1" applyFont="1" applyFill="1" applyBorder="1" applyAlignment="1">
      <alignment horizontal="right"/>
    </xf>
    <xf numFmtId="165" fontId="11" fillId="2" borderId="1" xfId="0" applyNumberFormat="1" applyFont="1" applyFill="1" applyBorder="1"/>
    <xf numFmtId="165" fontId="37" fillId="0" borderId="1" xfId="0" applyNumberFormat="1" applyFont="1" applyBorder="1"/>
    <xf numFmtId="0" fontId="19" fillId="2" borderId="0" xfId="0" applyFont="1" applyFill="1" applyAlignment="1">
      <alignment horizontal="right" wrapText="1"/>
    </xf>
    <xf numFmtId="166" fontId="19" fillId="2" borderId="0" xfId="0" applyNumberFormat="1" applyFont="1" applyFill="1" applyAlignment="1">
      <alignment horizontal="right" wrapText="1"/>
    </xf>
    <xf numFmtId="166" fontId="11" fillId="2" borderId="1" xfId="20" applyNumberFormat="1" applyFont="1" applyFill="1" applyBorder="1" applyAlignment="1">
      <alignment horizontal="right"/>
    </xf>
    <xf numFmtId="3" fontId="11" fillId="0" borderId="2" xfId="0" applyNumberFormat="1" applyFont="1" applyBorder="1" applyAlignment="1">
      <alignment horizontal="right" vertical="center" wrapText="1"/>
    </xf>
    <xf numFmtId="0" fontId="12" fillId="2" borderId="1" xfId="20" applyFont="1" applyFill="1" applyBorder="1" applyAlignment="1">
      <alignment horizontal="right"/>
    </xf>
    <xf numFmtId="3" fontId="11" fillId="0" borderId="1" xfId="20" applyNumberFormat="1" applyFont="1" applyFill="1" applyBorder="1" applyAlignment="1">
      <alignment horizontal="right"/>
    </xf>
    <xf numFmtId="0" fontId="35" fillId="0" borderId="0" xfId="0" applyFont="1" applyAlignment="1">
      <alignment horizontal="left" indent="1"/>
    </xf>
    <xf numFmtId="0" fontId="35" fillId="0" borderId="0" xfId="0" applyFont="1"/>
    <xf numFmtId="0" fontId="23" fillId="0" borderId="0" xfId="18" applyFont="1" applyAlignment="1">
      <alignment vertical="center" wrapText="1"/>
    </xf>
    <xf numFmtId="0" fontId="10" fillId="4" borderId="2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right"/>
    </xf>
    <xf numFmtId="0" fontId="10" fillId="4" borderId="6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0" fontId="23" fillId="0" borderId="0" xfId="18" applyFont="1" applyAlignment="1">
      <alignment horizontal="left" vertical="center"/>
    </xf>
    <xf numFmtId="0" fontId="10" fillId="4" borderId="9" xfId="2" applyFont="1" applyFill="1" applyBorder="1" applyAlignment="1">
      <alignment horizontal="right" wrapText="1"/>
    </xf>
    <xf numFmtId="0" fontId="10" fillId="4" borderId="6" xfId="2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165" fontId="19" fillId="0" borderId="2" xfId="0" applyNumberFormat="1" applyFont="1" applyBorder="1"/>
    <xf numFmtId="166" fontId="19" fillId="0" borderId="2" xfId="0" applyNumberFormat="1" applyFont="1" applyBorder="1"/>
    <xf numFmtId="0" fontId="11" fillId="0" borderId="16" xfId="0" applyFont="1" applyBorder="1"/>
    <xf numFmtId="0" fontId="19" fillId="0" borderId="16" xfId="0" applyFont="1" applyBorder="1"/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indent="1"/>
    </xf>
    <xf numFmtId="0" fontId="9" fillId="0" borderId="8" xfId="0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65" fontId="12" fillId="0" borderId="1" xfId="43" applyNumberFormat="1" applyFont="1" applyFill="1" applyBorder="1" applyAlignment="1">
      <alignment horizontal="right"/>
    </xf>
    <xf numFmtId="166" fontId="12" fillId="0" borderId="1" xfId="43" applyNumberFormat="1" applyFont="1" applyFill="1" applyBorder="1" applyAlignment="1">
      <alignment horizontal="right"/>
    </xf>
    <xf numFmtId="165" fontId="77" fillId="0" borderId="1" xfId="0" applyNumberFormat="1" applyFont="1" applyFill="1" applyBorder="1"/>
    <xf numFmtId="169" fontId="78" fillId="0" borderId="1" xfId="0" applyNumberFormat="1" applyFont="1" applyFill="1" applyBorder="1" applyAlignment="1">
      <alignment horizontal="right" wrapText="1"/>
    </xf>
    <xf numFmtId="165" fontId="12" fillId="0" borderId="1" xfId="2" applyNumberFormat="1" applyFont="1" applyFill="1" applyBorder="1"/>
    <xf numFmtId="0" fontId="13" fillId="4" borderId="2" xfId="0" applyFont="1" applyFill="1" applyBorder="1" applyAlignment="1">
      <alignment horizontal="center" wrapText="1"/>
    </xf>
    <xf numFmtId="3" fontId="79" fillId="2" borderId="1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center" wrapText="1" indent="1"/>
    </xf>
    <xf numFmtId="1" fontId="12" fillId="2" borderId="1" xfId="0" applyNumberFormat="1" applyFont="1" applyFill="1" applyBorder="1"/>
    <xf numFmtId="0" fontId="25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165" fontId="12" fillId="4" borderId="1" xfId="0" applyNumberFormat="1" applyFont="1" applyFill="1" applyBorder="1" applyAlignment="1">
      <alignment horizontal="right"/>
    </xf>
    <xf numFmtId="170" fontId="12" fillId="0" borderId="0" xfId="0" applyNumberFormat="1" applyFont="1" applyAlignment="1">
      <alignment horizontal="right" wrapText="1"/>
    </xf>
    <xf numFmtId="170" fontId="12" fillId="0" borderId="1" xfId="0" applyNumberFormat="1" applyFont="1" applyBorder="1" applyAlignment="1">
      <alignment horizontal="right" vertical="center" wrapText="1"/>
    </xf>
    <xf numFmtId="165" fontId="12" fillId="0" borderId="14" xfId="6" applyNumberFormat="1" applyFont="1" applyBorder="1" applyAlignment="1">
      <alignment horizontal="right" wrapText="1"/>
    </xf>
    <xf numFmtId="169" fontId="12" fillId="0" borderId="1" xfId="65" applyNumberFormat="1" applyFont="1" applyBorder="1" applyAlignment="1">
      <alignment horizontal="right" wrapText="1"/>
    </xf>
    <xf numFmtId="170" fontId="12" fillId="0" borderId="1" xfId="65" applyNumberFormat="1" applyFont="1" applyBorder="1" applyAlignment="1">
      <alignment horizontal="right" wrapText="1"/>
    </xf>
    <xf numFmtId="165" fontId="12" fillId="0" borderId="1" xfId="49" applyNumberFormat="1" applyFont="1" applyBorder="1" applyAlignment="1">
      <alignment horizontal="right" vertical="center"/>
    </xf>
    <xf numFmtId="0" fontId="80" fillId="0" borderId="0" xfId="0" applyFont="1" applyAlignment="1">
      <alignment horizontal="left" vertical="center" wrapText="1"/>
    </xf>
    <xf numFmtId="165" fontId="12" fillId="2" borderId="0" xfId="0" applyNumberFormat="1" applyFont="1" applyFill="1"/>
    <xf numFmtId="0" fontId="9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/>
    <xf numFmtId="0" fontId="13" fillId="4" borderId="4" xfId="0" applyFont="1" applyFill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12" fillId="0" borderId="16" xfId="0" applyFont="1" applyBorder="1"/>
    <xf numFmtId="167" fontId="12" fillId="0" borderId="1" xfId="1" applyNumberFormat="1" applyFont="1" applyFill="1" applyBorder="1" applyAlignment="1">
      <alignment horizontal="right"/>
    </xf>
    <xf numFmtId="2" fontId="19" fillId="0" borderId="1" xfId="0" applyNumberFormat="1" applyFont="1" applyFill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168" fontId="12" fillId="0" borderId="1" xfId="0" applyNumberFormat="1" applyFont="1" applyBorder="1" applyAlignment="1">
      <alignment horizontal="right"/>
    </xf>
    <xf numFmtId="0" fontId="11" fillId="0" borderId="16" xfId="0" applyFont="1" applyFill="1" applyBorder="1"/>
    <xf numFmtId="2" fontId="11" fillId="0" borderId="2" xfId="0" applyNumberFormat="1" applyFont="1" applyFill="1" applyBorder="1" applyAlignment="1">
      <alignment horizontal="right"/>
    </xf>
    <xf numFmtId="182" fontId="11" fillId="0" borderId="1" xfId="0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3" fontId="11" fillId="0" borderId="4" xfId="0" applyNumberFormat="1" applyFont="1" applyFill="1" applyBorder="1" applyAlignment="1">
      <alignment horizontal="right"/>
    </xf>
    <xf numFmtId="0" fontId="40" fillId="0" borderId="4" xfId="0" applyFont="1" applyFill="1" applyBorder="1" applyAlignment="1">
      <alignment horizontal="right"/>
    </xf>
    <xf numFmtId="3" fontId="11" fillId="0" borderId="16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0" fontId="21" fillId="0" borderId="16" xfId="0" applyFont="1" applyBorder="1"/>
    <xf numFmtId="165" fontId="12" fillId="0" borderId="2" xfId="0" applyNumberFormat="1" applyFont="1" applyFill="1" applyBorder="1" applyAlignment="1">
      <alignment horizontal="right" wrapText="1"/>
    </xf>
    <xf numFmtId="165" fontId="12" fillId="0" borderId="2" xfId="3" applyNumberFormat="1" applyFont="1" applyBorder="1" applyAlignment="1">
      <alignment horizontal="right"/>
    </xf>
    <xf numFmtId="165" fontId="12" fillId="0" borderId="2" xfId="3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2" fillId="0" borderId="1" xfId="3" applyNumberFormat="1" applyFont="1" applyFill="1" applyBorder="1" applyAlignment="1">
      <alignment horizontal="right"/>
    </xf>
    <xf numFmtId="187" fontId="11" fillId="0" borderId="2" xfId="0" applyNumberFormat="1" applyFont="1" applyFill="1" applyBorder="1" applyAlignment="1">
      <alignment horizontal="right" wrapText="1"/>
    </xf>
    <xf numFmtId="171" fontId="12" fillId="0" borderId="1" xfId="2" applyNumberFormat="1" applyFont="1" applyBorder="1" applyAlignment="1">
      <alignment horizontal="right"/>
    </xf>
    <xf numFmtId="170" fontId="11" fillId="0" borderId="2" xfId="0" applyNumberFormat="1" applyFont="1" applyFill="1" applyBorder="1" applyAlignment="1">
      <alignment horizontal="right" wrapText="1"/>
    </xf>
    <xf numFmtId="172" fontId="12" fillId="0" borderId="1" xfId="0" applyNumberFormat="1" applyFont="1" applyBorder="1" applyAlignment="1">
      <alignment horizontal="right"/>
    </xf>
    <xf numFmtId="173" fontId="12" fillId="0" borderId="1" xfId="0" applyNumberFormat="1" applyFont="1" applyBorder="1" applyAlignment="1">
      <alignment horizontal="right"/>
    </xf>
    <xf numFmtId="173" fontId="12" fillId="0" borderId="2" xfId="0" applyNumberFormat="1" applyFont="1" applyBorder="1" applyAlignment="1">
      <alignment horizontal="right"/>
    </xf>
    <xf numFmtId="185" fontId="11" fillId="0" borderId="2" xfId="0" applyNumberFormat="1" applyFont="1" applyFill="1" applyBorder="1" applyAlignment="1">
      <alignment horizontal="right" wrapText="1"/>
    </xf>
    <xf numFmtId="166" fontId="11" fillId="0" borderId="12" xfId="0" applyNumberFormat="1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/>
    </xf>
    <xf numFmtId="0" fontId="12" fillId="0" borderId="16" xfId="0" applyFont="1" applyFill="1" applyBorder="1"/>
    <xf numFmtId="166" fontId="12" fillId="0" borderId="1" xfId="0" applyNumberFormat="1" applyFont="1" applyBorder="1" applyAlignment="1" applyProtection="1">
      <alignment horizontal="right"/>
      <protection locked="0"/>
    </xf>
    <xf numFmtId="0" fontId="25" fillId="0" borderId="0" xfId="0" applyFont="1" applyAlignment="1">
      <alignment horizontal="right"/>
    </xf>
    <xf numFmtId="0" fontId="40" fillId="0" borderId="1" xfId="0" applyFont="1" applyFill="1" applyBorder="1" applyAlignment="1">
      <alignment horizontal="right" vertical="center"/>
    </xf>
    <xf numFmtId="166" fontId="40" fillId="0" borderId="1" xfId="0" applyNumberFormat="1" applyFont="1" applyFill="1" applyBorder="1" applyAlignment="1">
      <alignment horizontal="right" vertical="center"/>
    </xf>
    <xf numFmtId="180" fontId="12" fillId="0" borderId="1" xfId="0" applyNumberFormat="1" applyFont="1" applyBorder="1" applyAlignment="1">
      <alignment horizontal="right" vertical="center" wrapText="1"/>
    </xf>
    <xf numFmtId="3" fontId="19" fillId="0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vertical="center"/>
    </xf>
    <xf numFmtId="0" fontId="44" fillId="3" borderId="1" xfId="0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169" fontId="12" fillId="2" borderId="1" xfId="0" applyNumberFormat="1" applyFont="1" applyFill="1" applyBorder="1" applyAlignment="1">
      <alignment horizontal="right" vertical="center" wrapText="1"/>
    </xf>
    <xf numFmtId="169" fontId="12" fillId="2" borderId="1" xfId="0" applyNumberFormat="1" applyFont="1" applyFill="1" applyBorder="1" applyAlignment="1">
      <alignment horizontal="right" wrapText="1"/>
    </xf>
    <xf numFmtId="3" fontId="79" fillId="2" borderId="1" xfId="0" applyNumberFormat="1" applyFont="1" applyFill="1" applyBorder="1" applyAlignment="1">
      <alignment vertical="center"/>
    </xf>
    <xf numFmtId="0" fontId="79" fillId="2" borderId="1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right" vertical="center"/>
    </xf>
    <xf numFmtId="3" fontId="19" fillId="0" borderId="2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0" fontId="61" fillId="0" borderId="1" xfId="0" applyFont="1" applyBorder="1" applyAlignment="1">
      <alignment horizontal="right"/>
    </xf>
    <xf numFmtId="165" fontId="11" fillId="0" borderId="1" xfId="66" applyNumberFormat="1" applyFont="1" applyBorder="1" applyAlignment="1">
      <alignment horizontal="right" wrapText="1"/>
    </xf>
    <xf numFmtId="165" fontId="12" fillId="0" borderId="1" xfId="66" applyNumberFormat="1" applyFont="1" applyBorder="1" applyAlignment="1">
      <alignment horizontal="right"/>
    </xf>
    <xf numFmtId="0" fontId="61" fillId="0" borderId="1" xfId="0" applyFont="1" applyBorder="1" applyAlignment="1">
      <alignment horizontal="left"/>
    </xf>
    <xf numFmtId="0" fontId="23" fillId="3" borderId="0" xfId="0" applyFont="1" applyFill="1" applyAlignment="1"/>
    <xf numFmtId="0" fontId="0" fillId="0" borderId="0" xfId="0"/>
    <xf numFmtId="0" fontId="9" fillId="0" borderId="0" xfId="0" applyFont="1" applyAlignment="1">
      <alignment horizontal="left" vertical="center"/>
    </xf>
    <xf numFmtId="165" fontId="12" fillId="4" borderId="1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Fill="1"/>
    <xf numFmtId="165" fontId="12" fillId="0" borderId="1" xfId="0" applyNumberFormat="1" applyFont="1" applyFill="1" applyBorder="1" applyAlignment="1">
      <alignment horizontal="left" vertical="center" wrapText="1"/>
    </xf>
    <xf numFmtId="3" fontId="19" fillId="0" borderId="0" xfId="0" applyNumberFormat="1" applyFont="1" applyFill="1"/>
    <xf numFmtId="165" fontId="12" fillId="0" borderId="0" xfId="0" applyNumberFormat="1" applyFont="1" applyFill="1"/>
    <xf numFmtId="49" fontId="81" fillId="0" borderId="1" xfId="64" applyNumberFormat="1" applyFont="1" applyFill="1" applyBorder="1" applyAlignment="1">
      <alignment horizontal="right"/>
    </xf>
    <xf numFmtId="0" fontId="81" fillId="0" borderId="1" xfId="64" applyFont="1" applyFill="1" applyBorder="1" applyAlignment="1">
      <alignment horizontal="right"/>
    </xf>
    <xf numFmtId="0" fontId="82" fillId="3" borderId="1" xfId="0" applyFont="1" applyFill="1" applyBorder="1"/>
    <xf numFmtId="166" fontId="11" fillId="3" borderId="1" xfId="0" applyNumberFormat="1" applyFont="1" applyFill="1" applyBorder="1" applyAlignment="1">
      <alignment horizontal="right"/>
    </xf>
    <xf numFmtId="165" fontId="12" fillId="0" borderId="1" xfId="35" applyNumberFormat="1" applyFont="1" applyFill="1" applyBorder="1" applyAlignment="1">
      <alignment horizontal="right" wrapText="1"/>
    </xf>
    <xf numFmtId="165" fontId="12" fillId="6" borderId="1" xfId="35" applyNumberFormat="1" applyFont="1" applyFill="1" applyBorder="1" applyAlignment="1">
      <alignment horizontal="right" wrapText="1"/>
    </xf>
    <xf numFmtId="3" fontId="83" fillId="0" borderId="1" xfId="0" applyNumberFormat="1" applyFont="1" applyBorder="1" applyAlignment="1">
      <alignment wrapText="1"/>
    </xf>
    <xf numFmtId="165" fontId="82" fillId="0" borderId="1" xfId="0" applyNumberFormat="1" applyFont="1" applyBorder="1"/>
    <xf numFmtId="3" fontId="81" fillId="0" borderId="6" xfId="0" applyNumberFormat="1" applyFont="1" applyFill="1" applyBorder="1" applyAlignment="1">
      <alignment horizontal="right"/>
    </xf>
    <xf numFmtId="3" fontId="81" fillId="0" borderId="1" xfId="0" applyNumberFormat="1" applyFont="1" applyBorder="1"/>
    <xf numFmtId="3" fontId="81" fillId="0" borderId="1" xfId="0" applyNumberFormat="1" applyFont="1" applyBorder="1" applyAlignment="1">
      <alignment horizontal="right"/>
    </xf>
    <xf numFmtId="0" fontId="81" fillId="0" borderId="1" xfId="0" applyFont="1" applyBorder="1" applyAlignment="1">
      <alignment horizontal="right"/>
    </xf>
    <xf numFmtId="0" fontId="81" fillId="0" borderId="1" xfId="0" applyFont="1" applyBorder="1"/>
    <xf numFmtId="0" fontId="82" fillId="0" borderId="1" xfId="0" applyFont="1" applyBorder="1" applyAlignment="1">
      <alignment horizontal="right"/>
    </xf>
    <xf numFmtId="0" fontId="82" fillId="0" borderId="1" xfId="0" applyFont="1" applyBorder="1"/>
    <xf numFmtId="3" fontId="82" fillId="0" borderId="1" xfId="0" applyNumberFormat="1" applyFont="1" applyBorder="1"/>
    <xf numFmtId="3" fontId="82" fillId="0" borderId="1" xfId="0" applyNumberFormat="1" applyFont="1" applyBorder="1" applyAlignment="1">
      <alignment horizontal="right"/>
    </xf>
    <xf numFmtId="165" fontId="82" fillId="0" borderId="1" xfId="0" applyNumberFormat="1" applyFont="1" applyBorder="1" applyAlignment="1">
      <alignment horizontal="right"/>
    </xf>
    <xf numFmtId="165" fontId="12" fillId="0" borderId="2" xfId="0" applyNumberFormat="1" applyFont="1" applyFill="1" applyBorder="1"/>
    <xf numFmtId="0" fontId="12" fillId="4" borderId="9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indent="1"/>
    </xf>
    <xf numFmtId="0" fontId="9" fillId="0" borderId="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 indent="1"/>
    </xf>
    <xf numFmtId="0" fontId="47" fillId="0" borderId="0" xfId="0" applyFont="1" applyAlignment="1">
      <alignment horizontal="left" indent="1"/>
    </xf>
    <xf numFmtId="0" fontId="38" fillId="0" borderId="9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46" fillId="0" borderId="0" xfId="0" applyFont="1" applyAlignment="1">
      <alignment horizontal="left" vertical="center" wrapText="1" inden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0" fontId="47" fillId="0" borderId="0" xfId="0" applyFont="1" applyAlignment="1">
      <alignment horizontal="left" vertical="top" wrapText="1"/>
    </xf>
    <xf numFmtId="0" fontId="73" fillId="0" borderId="2" xfId="0" applyFont="1" applyBorder="1" applyAlignment="1">
      <alignment horizontal="left" vertical="center" wrapText="1"/>
    </xf>
    <xf numFmtId="0" fontId="73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horizontal="left" wrapText="1" indent="1"/>
    </xf>
    <xf numFmtId="0" fontId="9" fillId="0" borderId="8" xfId="0" applyFont="1" applyBorder="1" applyAlignment="1">
      <alignment horizontal="left" vertical="center"/>
    </xf>
    <xf numFmtId="0" fontId="23" fillId="0" borderId="10" xfId="0" applyFont="1" applyBorder="1" applyAlignment="1">
      <alignment horizontal="left" wrapText="1" indent="1"/>
    </xf>
    <xf numFmtId="0" fontId="24" fillId="0" borderId="0" xfId="0" applyFont="1" applyAlignment="1">
      <alignment horizontal="left" wrapText="1" indent="1"/>
    </xf>
    <xf numFmtId="0" fontId="23" fillId="0" borderId="0" xfId="18" applyFont="1" applyAlignment="1">
      <alignment vertical="center" wrapText="1"/>
    </xf>
    <xf numFmtId="0" fontId="0" fillId="0" borderId="0" xfId="0"/>
    <xf numFmtId="0" fontId="11" fillId="0" borderId="0" xfId="0" applyFont="1" applyAlignment="1">
      <alignment horizontal="left" wrapText="1"/>
    </xf>
    <xf numFmtId="0" fontId="10" fillId="4" borderId="2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 wrapText="1"/>
    </xf>
    <xf numFmtId="0" fontId="23" fillId="0" borderId="0" xfId="18" applyFont="1" applyAlignment="1">
      <alignment horizontal="left" vertical="center"/>
    </xf>
    <xf numFmtId="0" fontId="10" fillId="4" borderId="9" xfId="2" applyFont="1" applyFill="1" applyBorder="1" applyAlignment="1">
      <alignment horizontal="right"/>
    </xf>
    <xf numFmtId="0" fontId="10" fillId="4" borderId="6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0" fontId="10" fillId="4" borderId="9" xfId="2" applyFont="1" applyFill="1" applyBorder="1" applyAlignment="1">
      <alignment horizontal="right" wrapText="1"/>
    </xf>
    <xf numFmtId="0" fontId="10" fillId="4" borderId="6" xfId="2" applyFont="1" applyFill="1" applyBorder="1" applyAlignment="1">
      <alignment horizontal="right" wrapText="1"/>
    </xf>
    <xf numFmtId="0" fontId="23" fillId="0" borderId="0" xfId="18" applyFont="1" applyAlignment="1">
      <alignment horizontal="left" vertical="center" wrapText="1"/>
    </xf>
    <xf numFmtId="0" fontId="65" fillId="0" borderId="8" xfId="0" applyFont="1" applyBorder="1" applyAlignment="1">
      <alignment horizontal="left" vertical="center"/>
    </xf>
    <xf numFmtId="0" fontId="10" fillId="4" borderId="6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9" fillId="2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9" fillId="2" borderId="8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 indent="1"/>
    </xf>
    <xf numFmtId="0" fontId="23" fillId="0" borderId="0" xfId="0" applyFont="1" applyFill="1" applyAlignment="1">
      <alignment horizontal="left" vertical="center" wrapText="1" indent="1"/>
    </xf>
    <xf numFmtId="0" fontId="52" fillId="0" borderId="8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38" fillId="0" borderId="8" xfId="0" applyFont="1" applyBorder="1" applyAlignment="1">
      <alignment horizontal="left" vertical="center"/>
    </xf>
    <xf numFmtId="165" fontId="12" fillId="2" borderId="0" xfId="0" applyNumberFormat="1" applyFont="1" applyFill="1"/>
    <xf numFmtId="0" fontId="9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/>
    <xf numFmtId="0" fontId="26" fillId="0" borderId="0" xfId="0" applyFont="1" applyAlignment="1">
      <alignment horizontal="left" vertical="center"/>
    </xf>
  </cellXfs>
  <cellStyles count="67">
    <cellStyle name="Гиперссылка" xfId="41" builtinId="8"/>
    <cellStyle name="Обычный" xfId="0" builtinId="0"/>
    <cellStyle name="Обычный 10" xfId="2"/>
    <cellStyle name="Обычный 10 13" xfId="18"/>
    <cellStyle name="Обычный 10 13 2" xfId="51"/>
    <cellStyle name="Обычный 10 13 2 2" xfId="55"/>
    <cellStyle name="Обычный 10 13 3" xfId="54"/>
    <cellStyle name="Обычный 10 13 4" xfId="66"/>
    <cellStyle name="Обычный 10 2" xfId="12"/>
    <cellStyle name="Обычный 10 2 10" xfId="23"/>
    <cellStyle name="Обычный 10 2 2" xfId="61"/>
    <cellStyle name="Обычный 10 2 2 2 3" xfId="25"/>
    <cellStyle name="Обычный 10 5" xfId="40"/>
    <cellStyle name="Обычный 11" xfId="65"/>
    <cellStyle name="Обычный 130" xfId="52"/>
    <cellStyle name="Обычный 132" xfId="64"/>
    <cellStyle name="Обычный 2" xfId="57"/>
    <cellStyle name="Обычный 2 10" xfId="42"/>
    <cellStyle name="Обычный 2 12" xfId="7"/>
    <cellStyle name="Обычный 2 12_г.Аксу" xfId="21"/>
    <cellStyle name="Обычный 2 12_г.Экибастуз" xfId="50"/>
    <cellStyle name="Обычный 2 2" xfId="60"/>
    <cellStyle name="Обычный 2 2 10" xfId="43"/>
    <cellStyle name="Обычный 2 2 2" xfId="44"/>
    <cellStyle name="Обычный 2 3" xfId="16"/>
    <cellStyle name="Обычный 2 6" xfId="58"/>
    <cellStyle name="Обычный 224" xfId="20"/>
    <cellStyle name="Обычный 258" xfId="46"/>
    <cellStyle name="Обычный 29" xfId="37"/>
    <cellStyle name="Обычный 3" xfId="62"/>
    <cellStyle name="Обычный 3 12" xfId="63"/>
    <cellStyle name="Обычный 3 2" xfId="10"/>
    <cellStyle name="Обычный 4" xfId="17"/>
    <cellStyle name="Обычный 5" xfId="47"/>
    <cellStyle name="Обычный 5 3" xfId="45"/>
    <cellStyle name="Обычный 6" xfId="56"/>
    <cellStyle name="Обычный 61" xfId="38"/>
    <cellStyle name="Обычный 63 2" xfId="26"/>
    <cellStyle name="Обычный 64 2" xfId="27"/>
    <cellStyle name="Обычный 65" xfId="39"/>
    <cellStyle name="Обычный 66 2" xfId="28"/>
    <cellStyle name="Обычный 67 2" xfId="29"/>
    <cellStyle name="Обычный 68 2" xfId="30"/>
    <cellStyle name="Обычный 69 2" xfId="31"/>
    <cellStyle name="Обычный 70 2" xfId="32"/>
    <cellStyle name="Обычный 71 2" xfId="33"/>
    <cellStyle name="Обычный 72 2" xfId="34"/>
    <cellStyle name="Обычный 8 4" xfId="36"/>
    <cellStyle name="Обычный_1.2." xfId="13"/>
    <cellStyle name="Обычный_11chis" xfId="35"/>
    <cellStyle name="Обычный_Аксу г.а. " xfId="22"/>
    <cellStyle name="Обычный_Аксу г.а. _1" xfId="24"/>
    <cellStyle name="Обычный_бюлетень" xfId="3"/>
    <cellStyle name="Обычный_Динамика демографических показателей май 2009" xfId="15"/>
    <cellStyle name="Обычный_Динамика по обл_ рынок труда" xfId="8"/>
    <cellStyle name="Обычный_Лист1" xfId="6"/>
    <cellStyle name="Обычный_Лист1_19) г.Алтай" xfId="48"/>
    <cellStyle name="Обычный_Лист1_20) г.Риддер" xfId="49"/>
    <cellStyle name="Обычный_Лист3" xfId="19"/>
    <cellStyle name="Обычный_обл.уровень 2" xfId="5"/>
    <cellStyle name="Обычный_Русский" xfId="11"/>
    <cellStyle name="Обычный_Экибастуз г.а." xfId="9"/>
    <cellStyle name="Обычный_Экибастуз г.а._1" xfId="14"/>
    <cellStyle name="Процентный 2" xfId="4"/>
    <cellStyle name="Финансовый" xfId="59" builtinId="3"/>
    <cellStyle name="Финансовый 2" xfId="1"/>
    <cellStyle name="Финансовый 2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19-39\719\Users\L.Zhetpisova\Desktop\&#1047;&#1050;&#1054;+\&#1086;&#1073;&#1088;&#1072;&#1079;&#1077;&#1094;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6-06%20&#1055;&#1077;&#1088;&#1077;&#1087;&#1080;&#1089;&#1082;&#1072;%20&#1089;%20&#1041;&#1102;&#1088;&#1086;\&#1086;&#1090;&#1087;&#1088;&#1072;&#1074;&#1083;&#1077;&#1085;&#1085;&#1099;&#1077;\2024\1%20&#1082;&#1074;\2024-03-13%20&#1052;&#1086;&#1085;&#1086;&#1075;&#1086;&#1088;&#1086;&#1076;\&#1054;&#1090;&#1074;&#1077;&#1090;%20&#1086;&#1090;&#1087;&#1088;&#1072;&#1074;&#1083;&#1103;&#1102;%20%2015.03.2024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19-39\719\Users\G.Baituganova\Downloads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g-zhez-401-04\d\Users\T.Mukhanbetrakhym\Downloads\&#1086;&#1073;&#1088;&#1072;&#1079;&#1077;&#1094;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E68" t="str">
            <v>-</v>
          </cell>
          <cell r="AF68" t="str">
            <v>-</v>
          </cell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E73" t="str">
            <v>-</v>
          </cell>
          <cell r="AF73" t="str">
            <v>-</v>
          </cell>
          <cell r="AG73" t="str">
            <v>-</v>
          </cell>
        </row>
        <row r="74">
          <cell r="AE74" t="str">
            <v>-</v>
          </cell>
          <cell r="AF74" t="str">
            <v>-</v>
          </cell>
          <cell r="AG74" t="str">
            <v>-</v>
          </cell>
        </row>
        <row r="75">
          <cell r="AE75" t="str">
            <v>-</v>
          </cell>
          <cell r="AF75" t="str">
            <v>-</v>
          </cell>
          <cell r="AG75" t="str">
            <v>-</v>
          </cell>
        </row>
        <row r="76">
          <cell r="AE76" t="str">
            <v>-</v>
          </cell>
          <cell r="A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I24" sqref="I24"/>
    </sheetView>
  </sheetViews>
  <sheetFormatPr defaultRowHeight="15" x14ac:dyDescent="0.25"/>
  <cols>
    <col min="1" max="1" width="9.140625" style="288"/>
    <col min="2" max="2" width="44.42578125" style="288" customWidth="1"/>
    <col min="3" max="257" width="9.140625" style="288"/>
    <col min="258" max="258" width="44.42578125" style="288" customWidth="1"/>
    <col min="259" max="513" width="9.140625" style="288"/>
    <col min="514" max="514" width="44.42578125" style="288" customWidth="1"/>
    <col min="515" max="769" width="9.140625" style="288"/>
    <col min="770" max="770" width="44.42578125" style="288" customWidth="1"/>
    <col min="771" max="1025" width="9.140625" style="288"/>
    <col min="1026" max="1026" width="44.42578125" style="288" customWidth="1"/>
    <col min="1027" max="1281" width="9.140625" style="288"/>
    <col min="1282" max="1282" width="44.42578125" style="288" customWidth="1"/>
    <col min="1283" max="1537" width="9.140625" style="288"/>
    <col min="1538" max="1538" width="44.42578125" style="288" customWidth="1"/>
    <col min="1539" max="1793" width="9.140625" style="288"/>
    <col min="1794" max="1794" width="44.42578125" style="288" customWidth="1"/>
    <col min="1795" max="2049" width="9.140625" style="288"/>
    <col min="2050" max="2050" width="44.42578125" style="288" customWidth="1"/>
    <col min="2051" max="2305" width="9.140625" style="288"/>
    <col min="2306" max="2306" width="44.42578125" style="288" customWidth="1"/>
    <col min="2307" max="2561" width="9.140625" style="288"/>
    <col min="2562" max="2562" width="44.42578125" style="288" customWidth="1"/>
    <col min="2563" max="2817" width="9.140625" style="288"/>
    <col min="2818" max="2818" width="44.42578125" style="288" customWidth="1"/>
    <col min="2819" max="3073" width="9.140625" style="288"/>
    <col min="3074" max="3074" width="44.42578125" style="288" customWidth="1"/>
    <col min="3075" max="3329" width="9.140625" style="288"/>
    <col min="3330" max="3330" width="44.42578125" style="288" customWidth="1"/>
    <col min="3331" max="3585" width="9.140625" style="288"/>
    <col min="3586" max="3586" width="44.42578125" style="288" customWidth="1"/>
    <col min="3587" max="3841" width="9.140625" style="288"/>
    <col min="3842" max="3842" width="44.42578125" style="288" customWidth="1"/>
    <col min="3843" max="4097" width="9.140625" style="288"/>
    <col min="4098" max="4098" width="44.42578125" style="288" customWidth="1"/>
    <col min="4099" max="4353" width="9.140625" style="288"/>
    <col min="4354" max="4354" width="44.42578125" style="288" customWidth="1"/>
    <col min="4355" max="4609" width="9.140625" style="288"/>
    <col min="4610" max="4610" width="44.42578125" style="288" customWidth="1"/>
    <col min="4611" max="4865" width="9.140625" style="288"/>
    <col min="4866" max="4866" width="44.42578125" style="288" customWidth="1"/>
    <col min="4867" max="5121" width="9.140625" style="288"/>
    <col min="5122" max="5122" width="44.42578125" style="288" customWidth="1"/>
    <col min="5123" max="5377" width="9.140625" style="288"/>
    <col min="5378" max="5378" width="44.42578125" style="288" customWidth="1"/>
    <col min="5379" max="5633" width="9.140625" style="288"/>
    <col min="5634" max="5634" width="44.42578125" style="288" customWidth="1"/>
    <col min="5635" max="5889" width="9.140625" style="288"/>
    <col min="5890" max="5890" width="44.42578125" style="288" customWidth="1"/>
    <col min="5891" max="6145" width="9.140625" style="288"/>
    <col min="6146" max="6146" width="44.42578125" style="288" customWidth="1"/>
    <col min="6147" max="6401" width="9.140625" style="288"/>
    <col min="6402" max="6402" width="44.42578125" style="288" customWidth="1"/>
    <col min="6403" max="6657" width="9.140625" style="288"/>
    <col min="6658" max="6658" width="44.42578125" style="288" customWidth="1"/>
    <col min="6659" max="6913" width="9.140625" style="288"/>
    <col min="6914" max="6914" width="44.42578125" style="288" customWidth="1"/>
    <col min="6915" max="7169" width="9.140625" style="288"/>
    <col min="7170" max="7170" width="44.42578125" style="288" customWidth="1"/>
    <col min="7171" max="7425" width="9.140625" style="288"/>
    <col min="7426" max="7426" width="44.42578125" style="288" customWidth="1"/>
    <col min="7427" max="7681" width="9.140625" style="288"/>
    <col min="7682" max="7682" width="44.42578125" style="288" customWidth="1"/>
    <col min="7683" max="7937" width="9.140625" style="288"/>
    <col min="7938" max="7938" width="44.42578125" style="288" customWidth="1"/>
    <col min="7939" max="8193" width="9.140625" style="288"/>
    <col min="8194" max="8194" width="44.42578125" style="288" customWidth="1"/>
    <col min="8195" max="8449" width="9.140625" style="288"/>
    <col min="8450" max="8450" width="44.42578125" style="288" customWidth="1"/>
    <col min="8451" max="8705" width="9.140625" style="288"/>
    <col min="8706" max="8706" width="44.42578125" style="288" customWidth="1"/>
    <col min="8707" max="8961" width="9.140625" style="288"/>
    <col min="8962" max="8962" width="44.42578125" style="288" customWidth="1"/>
    <col min="8963" max="9217" width="9.140625" style="288"/>
    <col min="9218" max="9218" width="44.42578125" style="288" customWidth="1"/>
    <col min="9219" max="9473" width="9.140625" style="288"/>
    <col min="9474" max="9474" width="44.42578125" style="288" customWidth="1"/>
    <col min="9475" max="9729" width="9.140625" style="288"/>
    <col min="9730" max="9730" width="44.42578125" style="288" customWidth="1"/>
    <col min="9731" max="9985" width="9.140625" style="288"/>
    <col min="9986" max="9986" width="44.42578125" style="288" customWidth="1"/>
    <col min="9987" max="10241" width="9.140625" style="288"/>
    <col min="10242" max="10242" width="44.42578125" style="288" customWidth="1"/>
    <col min="10243" max="10497" width="9.140625" style="288"/>
    <col min="10498" max="10498" width="44.42578125" style="288" customWidth="1"/>
    <col min="10499" max="10753" width="9.140625" style="288"/>
    <col min="10754" max="10754" width="44.42578125" style="288" customWidth="1"/>
    <col min="10755" max="11009" width="9.140625" style="288"/>
    <col min="11010" max="11010" width="44.42578125" style="288" customWidth="1"/>
    <col min="11011" max="11265" width="9.140625" style="288"/>
    <col min="11266" max="11266" width="44.42578125" style="288" customWidth="1"/>
    <col min="11267" max="11521" width="9.140625" style="288"/>
    <col min="11522" max="11522" width="44.42578125" style="288" customWidth="1"/>
    <col min="11523" max="11777" width="9.140625" style="288"/>
    <col min="11778" max="11778" width="44.42578125" style="288" customWidth="1"/>
    <col min="11779" max="12033" width="9.140625" style="288"/>
    <col min="12034" max="12034" width="44.42578125" style="288" customWidth="1"/>
    <col min="12035" max="12289" width="9.140625" style="288"/>
    <col min="12290" max="12290" width="44.42578125" style="288" customWidth="1"/>
    <col min="12291" max="12545" width="9.140625" style="288"/>
    <col min="12546" max="12546" width="44.42578125" style="288" customWidth="1"/>
    <col min="12547" max="12801" width="9.140625" style="288"/>
    <col min="12802" max="12802" width="44.42578125" style="288" customWidth="1"/>
    <col min="12803" max="13057" width="9.140625" style="288"/>
    <col min="13058" max="13058" width="44.42578125" style="288" customWidth="1"/>
    <col min="13059" max="13313" width="9.140625" style="288"/>
    <col min="13314" max="13314" width="44.42578125" style="288" customWidth="1"/>
    <col min="13315" max="13569" width="9.140625" style="288"/>
    <col min="13570" max="13570" width="44.42578125" style="288" customWidth="1"/>
    <col min="13571" max="13825" width="9.140625" style="288"/>
    <col min="13826" max="13826" width="44.42578125" style="288" customWidth="1"/>
    <col min="13827" max="14081" width="9.140625" style="288"/>
    <col min="14082" max="14082" width="44.42578125" style="288" customWidth="1"/>
    <col min="14083" max="14337" width="9.140625" style="288"/>
    <col min="14338" max="14338" width="44.42578125" style="288" customWidth="1"/>
    <col min="14339" max="14593" width="9.140625" style="288"/>
    <col min="14594" max="14594" width="44.42578125" style="288" customWidth="1"/>
    <col min="14595" max="14849" width="9.140625" style="288"/>
    <col min="14850" max="14850" width="44.42578125" style="288" customWidth="1"/>
    <col min="14851" max="15105" width="9.140625" style="288"/>
    <col min="15106" max="15106" width="44.42578125" style="288" customWidth="1"/>
    <col min="15107" max="15361" width="9.140625" style="288"/>
    <col min="15362" max="15362" width="44.42578125" style="288" customWidth="1"/>
    <col min="15363" max="15617" width="9.140625" style="288"/>
    <col min="15618" max="15618" width="44.42578125" style="288" customWidth="1"/>
    <col min="15619" max="15873" width="9.140625" style="288"/>
    <col min="15874" max="15874" width="44.42578125" style="288" customWidth="1"/>
    <col min="15875" max="16129" width="9.140625" style="288"/>
    <col min="16130" max="16130" width="44.42578125" style="288" customWidth="1"/>
    <col min="16131" max="16384" width="9.140625" style="288"/>
  </cols>
  <sheetData>
    <row r="1" spans="1:2" x14ac:dyDescent="0.25">
      <c r="B1" s="927" t="s">
        <v>937</v>
      </c>
    </row>
    <row r="2" spans="1:2" x14ac:dyDescent="0.25">
      <c r="A2" s="341">
        <v>1</v>
      </c>
      <c r="B2" s="342" t="s">
        <v>744</v>
      </c>
    </row>
    <row r="3" spans="1:2" x14ac:dyDescent="0.25">
      <c r="A3" s="341">
        <v>2</v>
      </c>
      <c r="B3" s="342" t="s">
        <v>745</v>
      </c>
    </row>
    <row r="4" spans="1:2" x14ac:dyDescent="0.25">
      <c r="A4" s="341">
        <v>3</v>
      </c>
      <c r="B4" s="342" t="s">
        <v>746</v>
      </c>
    </row>
    <row r="5" spans="1:2" x14ac:dyDescent="0.25">
      <c r="A5" s="341">
        <v>4</v>
      </c>
      <c r="B5" s="342" t="s">
        <v>747</v>
      </c>
    </row>
    <row r="6" spans="1:2" x14ac:dyDescent="0.25">
      <c r="A6" s="341">
        <v>5</v>
      </c>
      <c r="B6" s="343" t="s">
        <v>748</v>
      </c>
    </row>
    <row r="7" spans="1:2" x14ac:dyDescent="0.25">
      <c r="A7" s="341">
        <v>6</v>
      </c>
      <c r="B7" s="343" t="s">
        <v>749</v>
      </c>
    </row>
    <row r="8" spans="1:2" x14ac:dyDescent="0.25">
      <c r="A8" s="341">
        <v>7</v>
      </c>
      <c r="B8" s="343" t="s">
        <v>750</v>
      </c>
    </row>
    <row r="9" spans="1:2" x14ac:dyDescent="0.25">
      <c r="A9" s="341">
        <v>8</v>
      </c>
      <c r="B9" s="343" t="s">
        <v>751</v>
      </c>
    </row>
    <row r="10" spans="1:2" x14ac:dyDescent="0.25">
      <c r="A10" s="341">
        <v>9</v>
      </c>
      <c r="B10" s="343" t="s">
        <v>752</v>
      </c>
    </row>
    <row r="11" spans="1:2" x14ac:dyDescent="0.25">
      <c r="A11" s="341">
        <v>10</v>
      </c>
      <c r="B11" s="343" t="s">
        <v>753</v>
      </c>
    </row>
    <row r="12" spans="1:2" x14ac:dyDescent="0.25">
      <c r="A12" s="341">
        <v>11</v>
      </c>
      <c r="B12" s="343" t="s">
        <v>754</v>
      </c>
    </row>
    <row r="13" spans="1:2" x14ac:dyDescent="0.25">
      <c r="A13" s="341">
        <v>12</v>
      </c>
      <c r="B13" s="343" t="s">
        <v>755</v>
      </c>
    </row>
    <row r="14" spans="1:2" x14ac:dyDescent="0.25">
      <c r="A14" s="341">
        <v>13</v>
      </c>
      <c r="B14" s="343" t="s">
        <v>756</v>
      </c>
    </row>
    <row r="15" spans="1:2" x14ac:dyDescent="0.25">
      <c r="A15" s="341">
        <v>14</v>
      </c>
      <c r="B15" s="343" t="s">
        <v>757</v>
      </c>
    </row>
    <row r="16" spans="1:2" x14ac:dyDescent="0.25">
      <c r="A16" s="341">
        <v>15</v>
      </c>
      <c r="B16" s="343" t="s">
        <v>758</v>
      </c>
    </row>
    <row r="17" spans="1:2" x14ac:dyDescent="0.25">
      <c r="A17" s="341">
        <v>16</v>
      </c>
      <c r="B17" s="343" t="s">
        <v>759</v>
      </c>
    </row>
    <row r="18" spans="1:2" x14ac:dyDescent="0.25">
      <c r="A18" s="341">
        <v>17</v>
      </c>
      <c r="B18" s="343" t="s">
        <v>760</v>
      </c>
    </row>
    <row r="19" spans="1:2" x14ac:dyDescent="0.25">
      <c r="A19" s="341">
        <v>18</v>
      </c>
      <c r="B19" s="343" t="s">
        <v>761</v>
      </c>
    </row>
    <row r="20" spans="1:2" x14ac:dyDescent="0.25">
      <c r="A20" s="341">
        <v>19</v>
      </c>
      <c r="B20" s="343" t="s">
        <v>762</v>
      </c>
    </row>
    <row r="21" spans="1:2" x14ac:dyDescent="0.25">
      <c r="A21" s="341">
        <v>20</v>
      </c>
      <c r="B21" s="343" t="s">
        <v>763</v>
      </c>
    </row>
  </sheetData>
  <hyperlinks>
    <hyperlink ref="B2" location="'1) г.Курчатов'!A1" display="Курчатов (Область Абай)"/>
    <hyperlink ref="B3" location="'2) г.Степногорск'!A1" display="Степногорск (Акмолинская область)"/>
    <hyperlink ref="B4" location="'3) г.Хромтау'!A1" display="Хромтау (Актюбинская область)"/>
    <hyperlink ref="B5" location="'4) г.Кульсары'!A1" display="Кульсары (Атырауская область)"/>
    <hyperlink ref="B6" location="'5) г.Аксай'!A1" display="Аксай (Западно-Казахстанская область)"/>
    <hyperlink ref="B7" location="'6) г.Абай'!A1" display="Абай (Карагандинская область)"/>
    <hyperlink ref="B8" location="'7) г.Балхаш'!A1" display="Балхаш (Карагандинская область)"/>
    <hyperlink ref="B9" location="'8) г.Темиртау'!A1" display="Темиртау (Карагандинская область)"/>
    <hyperlink ref="B10" location="'9) г.Шахтинск'!A1" display="Шахтинск (Карагандинская область)"/>
    <hyperlink ref="B11" location="'10) г.Житикара'!A1" display="Житикара (Костанайская область)"/>
    <hyperlink ref="B12" location="'11) г.Лисаковск'!A1" display="Лисаковск (Костанайская область)"/>
    <hyperlink ref="B13" location="'12) г.Рудный'!A1" display="Рудный (Костанайская область)"/>
    <hyperlink ref="B14" location="'13) г.Жанаозен'!A1" display="Жанаозен (Мангыстауская область)"/>
    <hyperlink ref="B15" location="'14) г.Аксу'!A1" display="Аксу (Павлодарская область)"/>
    <hyperlink ref="B16" location="'15) г.Экибастуз'!A1" display="Экибастуз (Павлодарская область)"/>
    <hyperlink ref="B17" location="'16) г.Кентау'!A1" display="Кентау (Туркестанская область)"/>
    <hyperlink ref="B18" location="'17) г.Каражал'!A1" display="Каражал (Область Ұлытау)"/>
    <hyperlink ref="B19" location="'18) г.Сатпаев'!A1" display="Сатпаев (Область Ұлытау)"/>
    <hyperlink ref="B20" location="'19) г.Алтай'!A1" display="Алтай (Восточно-Казахстанская область)"/>
    <hyperlink ref="B21" location="'20) г.Риддер'!A1" display="Риддер (Восточно-Казахстанская область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9.140625" style="138" customWidth="1"/>
    <col min="2" max="3" width="9.28515625" style="138" bestFit="1" customWidth="1"/>
    <col min="4" max="4" width="10.140625" style="138" bestFit="1" customWidth="1"/>
    <col min="5" max="9" width="10.28515625" style="138" bestFit="1" customWidth="1"/>
    <col min="10" max="11" width="10.7109375" style="138" bestFit="1" customWidth="1"/>
    <col min="12" max="14" width="11.42578125" style="138" hidden="1" customWidth="1"/>
    <col min="15" max="15" width="0" style="138" hidden="1" customWidth="1"/>
    <col min="16" max="16" width="12.7109375" style="981" customWidth="1"/>
    <col min="17" max="17" width="11.5703125" style="138" customWidth="1"/>
    <col min="18" max="255" width="9.140625" style="138"/>
    <col min="256" max="256" width="49.140625" style="138" customWidth="1"/>
    <col min="257" max="258" width="9.28515625" style="138" bestFit="1" customWidth="1"/>
    <col min="259" max="259" width="10.140625" style="138" bestFit="1" customWidth="1"/>
    <col min="260" max="264" width="10.28515625" style="138" bestFit="1" customWidth="1"/>
    <col min="265" max="266" width="10.7109375" style="138" bestFit="1" customWidth="1"/>
    <col min="267" max="269" width="11.42578125" style="138" bestFit="1" customWidth="1"/>
    <col min="270" max="270" width="11" style="138" customWidth="1"/>
    <col min="271" max="511" width="9.140625" style="138"/>
    <col min="512" max="512" width="49.140625" style="138" customWidth="1"/>
    <col min="513" max="514" width="9.28515625" style="138" bestFit="1" customWidth="1"/>
    <col min="515" max="515" width="10.140625" style="138" bestFit="1" customWidth="1"/>
    <col min="516" max="520" width="10.28515625" style="138" bestFit="1" customWidth="1"/>
    <col min="521" max="522" width="10.7109375" style="138" bestFit="1" customWidth="1"/>
    <col min="523" max="525" width="11.42578125" style="138" bestFit="1" customWidth="1"/>
    <col min="526" max="526" width="11" style="138" customWidth="1"/>
    <col min="527" max="767" width="9.140625" style="138"/>
    <col min="768" max="768" width="49.140625" style="138" customWidth="1"/>
    <col min="769" max="770" width="9.28515625" style="138" bestFit="1" customWidth="1"/>
    <col min="771" max="771" width="10.140625" style="138" bestFit="1" customWidth="1"/>
    <col min="772" max="776" width="10.28515625" style="138" bestFit="1" customWidth="1"/>
    <col min="777" max="778" width="10.7109375" style="138" bestFit="1" customWidth="1"/>
    <col min="779" max="781" width="11.42578125" style="138" bestFit="1" customWidth="1"/>
    <col min="782" max="782" width="11" style="138" customWidth="1"/>
    <col min="783" max="1023" width="9.140625" style="138"/>
    <col min="1024" max="1024" width="49.140625" style="138" customWidth="1"/>
    <col min="1025" max="1026" width="9.28515625" style="138" bestFit="1" customWidth="1"/>
    <col min="1027" max="1027" width="10.140625" style="138" bestFit="1" customWidth="1"/>
    <col min="1028" max="1032" width="10.28515625" style="138" bestFit="1" customWidth="1"/>
    <col min="1033" max="1034" width="10.7109375" style="138" bestFit="1" customWidth="1"/>
    <col min="1035" max="1037" width="11.42578125" style="138" bestFit="1" customWidth="1"/>
    <col min="1038" max="1038" width="11" style="138" customWidth="1"/>
    <col min="1039" max="1279" width="9.140625" style="138"/>
    <col min="1280" max="1280" width="49.140625" style="138" customWidth="1"/>
    <col min="1281" max="1282" width="9.28515625" style="138" bestFit="1" customWidth="1"/>
    <col min="1283" max="1283" width="10.140625" style="138" bestFit="1" customWidth="1"/>
    <col min="1284" max="1288" width="10.28515625" style="138" bestFit="1" customWidth="1"/>
    <col min="1289" max="1290" width="10.7109375" style="138" bestFit="1" customWidth="1"/>
    <col min="1291" max="1293" width="11.42578125" style="138" bestFit="1" customWidth="1"/>
    <col min="1294" max="1294" width="11" style="138" customWidth="1"/>
    <col min="1295" max="1535" width="9.140625" style="138"/>
    <col min="1536" max="1536" width="49.140625" style="138" customWidth="1"/>
    <col min="1537" max="1538" width="9.28515625" style="138" bestFit="1" customWidth="1"/>
    <col min="1539" max="1539" width="10.140625" style="138" bestFit="1" customWidth="1"/>
    <col min="1540" max="1544" width="10.28515625" style="138" bestFit="1" customWidth="1"/>
    <col min="1545" max="1546" width="10.7109375" style="138" bestFit="1" customWidth="1"/>
    <col min="1547" max="1549" width="11.42578125" style="138" bestFit="1" customWidth="1"/>
    <col min="1550" max="1550" width="11" style="138" customWidth="1"/>
    <col min="1551" max="1791" width="9.140625" style="138"/>
    <col min="1792" max="1792" width="49.140625" style="138" customWidth="1"/>
    <col min="1793" max="1794" width="9.28515625" style="138" bestFit="1" customWidth="1"/>
    <col min="1795" max="1795" width="10.140625" style="138" bestFit="1" customWidth="1"/>
    <col min="1796" max="1800" width="10.28515625" style="138" bestFit="1" customWidth="1"/>
    <col min="1801" max="1802" width="10.7109375" style="138" bestFit="1" customWidth="1"/>
    <col min="1803" max="1805" width="11.42578125" style="138" bestFit="1" customWidth="1"/>
    <col min="1806" max="1806" width="11" style="138" customWidth="1"/>
    <col min="1807" max="2047" width="9.140625" style="138"/>
    <col min="2048" max="2048" width="49.140625" style="138" customWidth="1"/>
    <col min="2049" max="2050" width="9.28515625" style="138" bestFit="1" customWidth="1"/>
    <col min="2051" max="2051" width="10.140625" style="138" bestFit="1" customWidth="1"/>
    <col min="2052" max="2056" width="10.28515625" style="138" bestFit="1" customWidth="1"/>
    <col min="2057" max="2058" width="10.7109375" style="138" bestFit="1" customWidth="1"/>
    <col min="2059" max="2061" width="11.42578125" style="138" bestFit="1" customWidth="1"/>
    <col min="2062" max="2062" width="11" style="138" customWidth="1"/>
    <col min="2063" max="2303" width="9.140625" style="138"/>
    <col min="2304" max="2304" width="49.140625" style="138" customWidth="1"/>
    <col min="2305" max="2306" width="9.28515625" style="138" bestFit="1" customWidth="1"/>
    <col min="2307" max="2307" width="10.140625" style="138" bestFit="1" customWidth="1"/>
    <col min="2308" max="2312" width="10.28515625" style="138" bestFit="1" customWidth="1"/>
    <col min="2313" max="2314" width="10.7109375" style="138" bestFit="1" customWidth="1"/>
    <col min="2315" max="2317" width="11.42578125" style="138" bestFit="1" customWidth="1"/>
    <col min="2318" max="2318" width="11" style="138" customWidth="1"/>
    <col min="2319" max="2559" width="9.140625" style="138"/>
    <col min="2560" max="2560" width="49.140625" style="138" customWidth="1"/>
    <col min="2561" max="2562" width="9.28515625" style="138" bestFit="1" customWidth="1"/>
    <col min="2563" max="2563" width="10.140625" style="138" bestFit="1" customWidth="1"/>
    <col min="2564" max="2568" width="10.28515625" style="138" bestFit="1" customWidth="1"/>
    <col min="2569" max="2570" width="10.7109375" style="138" bestFit="1" customWidth="1"/>
    <col min="2571" max="2573" width="11.42578125" style="138" bestFit="1" customWidth="1"/>
    <col min="2574" max="2574" width="11" style="138" customWidth="1"/>
    <col min="2575" max="2815" width="9.140625" style="138"/>
    <col min="2816" max="2816" width="49.140625" style="138" customWidth="1"/>
    <col min="2817" max="2818" width="9.28515625" style="138" bestFit="1" customWidth="1"/>
    <col min="2819" max="2819" width="10.140625" style="138" bestFit="1" customWidth="1"/>
    <col min="2820" max="2824" width="10.28515625" style="138" bestFit="1" customWidth="1"/>
    <col min="2825" max="2826" width="10.7109375" style="138" bestFit="1" customWidth="1"/>
    <col min="2827" max="2829" width="11.42578125" style="138" bestFit="1" customWidth="1"/>
    <col min="2830" max="2830" width="11" style="138" customWidth="1"/>
    <col min="2831" max="3071" width="9.140625" style="138"/>
    <col min="3072" max="3072" width="49.140625" style="138" customWidth="1"/>
    <col min="3073" max="3074" width="9.28515625" style="138" bestFit="1" customWidth="1"/>
    <col min="3075" max="3075" width="10.140625" style="138" bestFit="1" customWidth="1"/>
    <col min="3076" max="3080" width="10.28515625" style="138" bestFit="1" customWidth="1"/>
    <col min="3081" max="3082" width="10.7109375" style="138" bestFit="1" customWidth="1"/>
    <col min="3083" max="3085" width="11.42578125" style="138" bestFit="1" customWidth="1"/>
    <col min="3086" max="3086" width="11" style="138" customWidth="1"/>
    <col min="3087" max="3327" width="9.140625" style="138"/>
    <col min="3328" max="3328" width="49.140625" style="138" customWidth="1"/>
    <col min="3329" max="3330" width="9.28515625" style="138" bestFit="1" customWidth="1"/>
    <col min="3331" max="3331" width="10.140625" style="138" bestFit="1" customWidth="1"/>
    <col min="3332" max="3336" width="10.28515625" style="138" bestFit="1" customWidth="1"/>
    <col min="3337" max="3338" width="10.7109375" style="138" bestFit="1" customWidth="1"/>
    <col min="3339" max="3341" width="11.42578125" style="138" bestFit="1" customWidth="1"/>
    <col min="3342" max="3342" width="11" style="138" customWidth="1"/>
    <col min="3343" max="3583" width="9.140625" style="138"/>
    <col min="3584" max="3584" width="49.140625" style="138" customWidth="1"/>
    <col min="3585" max="3586" width="9.28515625" style="138" bestFit="1" customWidth="1"/>
    <col min="3587" max="3587" width="10.140625" style="138" bestFit="1" customWidth="1"/>
    <col min="3588" max="3592" width="10.28515625" style="138" bestFit="1" customWidth="1"/>
    <col min="3593" max="3594" width="10.7109375" style="138" bestFit="1" customWidth="1"/>
    <col min="3595" max="3597" width="11.42578125" style="138" bestFit="1" customWidth="1"/>
    <col min="3598" max="3598" width="11" style="138" customWidth="1"/>
    <col min="3599" max="3839" width="9.140625" style="138"/>
    <col min="3840" max="3840" width="49.140625" style="138" customWidth="1"/>
    <col min="3841" max="3842" width="9.28515625" style="138" bestFit="1" customWidth="1"/>
    <col min="3843" max="3843" width="10.140625" style="138" bestFit="1" customWidth="1"/>
    <col min="3844" max="3848" width="10.28515625" style="138" bestFit="1" customWidth="1"/>
    <col min="3849" max="3850" width="10.7109375" style="138" bestFit="1" customWidth="1"/>
    <col min="3851" max="3853" width="11.42578125" style="138" bestFit="1" customWidth="1"/>
    <col min="3854" max="3854" width="11" style="138" customWidth="1"/>
    <col min="3855" max="4095" width="9.140625" style="138"/>
    <col min="4096" max="4096" width="49.140625" style="138" customWidth="1"/>
    <col min="4097" max="4098" width="9.28515625" style="138" bestFit="1" customWidth="1"/>
    <col min="4099" max="4099" width="10.140625" style="138" bestFit="1" customWidth="1"/>
    <col min="4100" max="4104" width="10.28515625" style="138" bestFit="1" customWidth="1"/>
    <col min="4105" max="4106" width="10.7109375" style="138" bestFit="1" customWidth="1"/>
    <col min="4107" max="4109" width="11.42578125" style="138" bestFit="1" customWidth="1"/>
    <col min="4110" max="4110" width="11" style="138" customWidth="1"/>
    <col min="4111" max="4351" width="9.140625" style="138"/>
    <col min="4352" max="4352" width="49.140625" style="138" customWidth="1"/>
    <col min="4353" max="4354" width="9.28515625" style="138" bestFit="1" customWidth="1"/>
    <col min="4355" max="4355" width="10.140625" style="138" bestFit="1" customWidth="1"/>
    <col min="4356" max="4360" width="10.28515625" style="138" bestFit="1" customWidth="1"/>
    <col min="4361" max="4362" width="10.7109375" style="138" bestFit="1" customWidth="1"/>
    <col min="4363" max="4365" width="11.42578125" style="138" bestFit="1" customWidth="1"/>
    <col min="4366" max="4366" width="11" style="138" customWidth="1"/>
    <col min="4367" max="4607" width="9.140625" style="138"/>
    <col min="4608" max="4608" width="49.140625" style="138" customWidth="1"/>
    <col min="4609" max="4610" width="9.28515625" style="138" bestFit="1" customWidth="1"/>
    <col min="4611" max="4611" width="10.140625" style="138" bestFit="1" customWidth="1"/>
    <col min="4612" max="4616" width="10.28515625" style="138" bestFit="1" customWidth="1"/>
    <col min="4617" max="4618" width="10.7109375" style="138" bestFit="1" customWidth="1"/>
    <col min="4619" max="4621" width="11.42578125" style="138" bestFit="1" customWidth="1"/>
    <col min="4622" max="4622" width="11" style="138" customWidth="1"/>
    <col min="4623" max="4863" width="9.140625" style="138"/>
    <col min="4864" max="4864" width="49.140625" style="138" customWidth="1"/>
    <col min="4865" max="4866" width="9.28515625" style="138" bestFit="1" customWidth="1"/>
    <col min="4867" max="4867" width="10.140625" style="138" bestFit="1" customWidth="1"/>
    <col min="4868" max="4872" width="10.28515625" style="138" bestFit="1" customWidth="1"/>
    <col min="4873" max="4874" width="10.7109375" style="138" bestFit="1" customWidth="1"/>
    <col min="4875" max="4877" width="11.42578125" style="138" bestFit="1" customWidth="1"/>
    <col min="4878" max="4878" width="11" style="138" customWidth="1"/>
    <col min="4879" max="5119" width="9.140625" style="138"/>
    <col min="5120" max="5120" width="49.140625" style="138" customWidth="1"/>
    <col min="5121" max="5122" width="9.28515625" style="138" bestFit="1" customWidth="1"/>
    <col min="5123" max="5123" width="10.140625" style="138" bestFit="1" customWidth="1"/>
    <col min="5124" max="5128" width="10.28515625" style="138" bestFit="1" customWidth="1"/>
    <col min="5129" max="5130" width="10.7109375" style="138" bestFit="1" customWidth="1"/>
    <col min="5131" max="5133" width="11.42578125" style="138" bestFit="1" customWidth="1"/>
    <col min="5134" max="5134" width="11" style="138" customWidth="1"/>
    <col min="5135" max="5375" width="9.140625" style="138"/>
    <col min="5376" max="5376" width="49.140625" style="138" customWidth="1"/>
    <col min="5377" max="5378" width="9.28515625" style="138" bestFit="1" customWidth="1"/>
    <col min="5379" max="5379" width="10.140625" style="138" bestFit="1" customWidth="1"/>
    <col min="5380" max="5384" width="10.28515625" style="138" bestFit="1" customWidth="1"/>
    <col min="5385" max="5386" width="10.7109375" style="138" bestFit="1" customWidth="1"/>
    <col min="5387" max="5389" width="11.42578125" style="138" bestFit="1" customWidth="1"/>
    <col min="5390" max="5390" width="11" style="138" customWidth="1"/>
    <col min="5391" max="5631" width="9.140625" style="138"/>
    <col min="5632" max="5632" width="49.140625" style="138" customWidth="1"/>
    <col min="5633" max="5634" width="9.28515625" style="138" bestFit="1" customWidth="1"/>
    <col min="5635" max="5635" width="10.140625" style="138" bestFit="1" customWidth="1"/>
    <col min="5636" max="5640" width="10.28515625" style="138" bestFit="1" customWidth="1"/>
    <col min="5641" max="5642" width="10.7109375" style="138" bestFit="1" customWidth="1"/>
    <col min="5643" max="5645" width="11.42578125" style="138" bestFit="1" customWidth="1"/>
    <col min="5646" max="5646" width="11" style="138" customWidth="1"/>
    <col min="5647" max="5887" width="9.140625" style="138"/>
    <col min="5888" max="5888" width="49.140625" style="138" customWidth="1"/>
    <col min="5889" max="5890" width="9.28515625" style="138" bestFit="1" customWidth="1"/>
    <col min="5891" max="5891" width="10.140625" style="138" bestFit="1" customWidth="1"/>
    <col min="5892" max="5896" width="10.28515625" style="138" bestFit="1" customWidth="1"/>
    <col min="5897" max="5898" width="10.7109375" style="138" bestFit="1" customWidth="1"/>
    <col min="5899" max="5901" width="11.42578125" style="138" bestFit="1" customWidth="1"/>
    <col min="5902" max="5902" width="11" style="138" customWidth="1"/>
    <col min="5903" max="6143" width="9.140625" style="138"/>
    <col min="6144" max="6144" width="49.140625" style="138" customWidth="1"/>
    <col min="6145" max="6146" width="9.28515625" style="138" bestFit="1" customWidth="1"/>
    <col min="6147" max="6147" width="10.140625" style="138" bestFit="1" customWidth="1"/>
    <col min="6148" max="6152" width="10.28515625" style="138" bestFit="1" customWidth="1"/>
    <col min="6153" max="6154" width="10.7109375" style="138" bestFit="1" customWidth="1"/>
    <col min="6155" max="6157" width="11.42578125" style="138" bestFit="1" customWidth="1"/>
    <col min="6158" max="6158" width="11" style="138" customWidth="1"/>
    <col min="6159" max="6399" width="9.140625" style="138"/>
    <col min="6400" max="6400" width="49.140625" style="138" customWidth="1"/>
    <col min="6401" max="6402" width="9.28515625" style="138" bestFit="1" customWidth="1"/>
    <col min="6403" max="6403" width="10.140625" style="138" bestFit="1" customWidth="1"/>
    <col min="6404" max="6408" width="10.28515625" style="138" bestFit="1" customWidth="1"/>
    <col min="6409" max="6410" width="10.7109375" style="138" bestFit="1" customWidth="1"/>
    <col min="6411" max="6413" width="11.42578125" style="138" bestFit="1" customWidth="1"/>
    <col min="6414" max="6414" width="11" style="138" customWidth="1"/>
    <col min="6415" max="6655" width="9.140625" style="138"/>
    <col min="6656" max="6656" width="49.140625" style="138" customWidth="1"/>
    <col min="6657" max="6658" width="9.28515625" style="138" bestFit="1" customWidth="1"/>
    <col min="6659" max="6659" width="10.140625" style="138" bestFit="1" customWidth="1"/>
    <col min="6660" max="6664" width="10.28515625" style="138" bestFit="1" customWidth="1"/>
    <col min="6665" max="6666" width="10.7109375" style="138" bestFit="1" customWidth="1"/>
    <col min="6667" max="6669" width="11.42578125" style="138" bestFit="1" customWidth="1"/>
    <col min="6670" max="6670" width="11" style="138" customWidth="1"/>
    <col min="6671" max="6911" width="9.140625" style="138"/>
    <col min="6912" max="6912" width="49.140625" style="138" customWidth="1"/>
    <col min="6913" max="6914" width="9.28515625" style="138" bestFit="1" customWidth="1"/>
    <col min="6915" max="6915" width="10.140625" style="138" bestFit="1" customWidth="1"/>
    <col min="6916" max="6920" width="10.28515625" style="138" bestFit="1" customWidth="1"/>
    <col min="6921" max="6922" width="10.7109375" style="138" bestFit="1" customWidth="1"/>
    <col min="6923" max="6925" width="11.42578125" style="138" bestFit="1" customWidth="1"/>
    <col min="6926" max="6926" width="11" style="138" customWidth="1"/>
    <col min="6927" max="7167" width="9.140625" style="138"/>
    <col min="7168" max="7168" width="49.140625" style="138" customWidth="1"/>
    <col min="7169" max="7170" width="9.28515625" style="138" bestFit="1" customWidth="1"/>
    <col min="7171" max="7171" width="10.140625" style="138" bestFit="1" customWidth="1"/>
    <col min="7172" max="7176" width="10.28515625" style="138" bestFit="1" customWidth="1"/>
    <col min="7177" max="7178" width="10.7109375" style="138" bestFit="1" customWidth="1"/>
    <col min="7179" max="7181" width="11.42578125" style="138" bestFit="1" customWidth="1"/>
    <col min="7182" max="7182" width="11" style="138" customWidth="1"/>
    <col min="7183" max="7423" width="9.140625" style="138"/>
    <col min="7424" max="7424" width="49.140625" style="138" customWidth="1"/>
    <col min="7425" max="7426" width="9.28515625" style="138" bestFit="1" customWidth="1"/>
    <col min="7427" max="7427" width="10.140625" style="138" bestFit="1" customWidth="1"/>
    <col min="7428" max="7432" width="10.28515625" style="138" bestFit="1" customWidth="1"/>
    <col min="7433" max="7434" width="10.7109375" style="138" bestFit="1" customWidth="1"/>
    <col min="7435" max="7437" width="11.42578125" style="138" bestFit="1" customWidth="1"/>
    <col min="7438" max="7438" width="11" style="138" customWidth="1"/>
    <col min="7439" max="7679" width="9.140625" style="138"/>
    <col min="7680" max="7680" width="49.140625" style="138" customWidth="1"/>
    <col min="7681" max="7682" width="9.28515625" style="138" bestFit="1" customWidth="1"/>
    <col min="7683" max="7683" width="10.140625" style="138" bestFit="1" customWidth="1"/>
    <col min="7684" max="7688" width="10.28515625" style="138" bestFit="1" customWidth="1"/>
    <col min="7689" max="7690" width="10.7109375" style="138" bestFit="1" customWidth="1"/>
    <col min="7691" max="7693" width="11.42578125" style="138" bestFit="1" customWidth="1"/>
    <col min="7694" max="7694" width="11" style="138" customWidth="1"/>
    <col min="7695" max="7935" width="9.140625" style="138"/>
    <col min="7936" max="7936" width="49.140625" style="138" customWidth="1"/>
    <col min="7937" max="7938" width="9.28515625" style="138" bestFit="1" customWidth="1"/>
    <col min="7939" max="7939" width="10.140625" style="138" bestFit="1" customWidth="1"/>
    <col min="7940" max="7944" width="10.28515625" style="138" bestFit="1" customWidth="1"/>
    <col min="7945" max="7946" width="10.7109375" style="138" bestFit="1" customWidth="1"/>
    <col min="7947" max="7949" width="11.42578125" style="138" bestFit="1" customWidth="1"/>
    <col min="7950" max="7950" width="11" style="138" customWidth="1"/>
    <col min="7951" max="8191" width="9.140625" style="138"/>
    <col min="8192" max="8192" width="49.140625" style="138" customWidth="1"/>
    <col min="8193" max="8194" width="9.28515625" style="138" bestFit="1" customWidth="1"/>
    <col min="8195" max="8195" width="10.140625" style="138" bestFit="1" customWidth="1"/>
    <col min="8196" max="8200" width="10.28515625" style="138" bestFit="1" customWidth="1"/>
    <col min="8201" max="8202" width="10.7109375" style="138" bestFit="1" customWidth="1"/>
    <col min="8203" max="8205" width="11.42578125" style="138" bestFit="1" customWidth="1"/>
    <col min="8206" max="8206" width="11" style="138" customWidth="1"/>
    <col min="8207" max="8447" width="9.140625" style="138"/>
    <col min="8448" max="8448" width="49.140625" style="138" customWidth="1"/>
    <col min="8449" max="8450" width="9.28515625" style="138" bestFit="1" customWidth="1"/>
    <col min="8451" max="8451" width="10.140625" style="138" bestFit="1" customWidth="1"/>
    <col min="8452" max="8456" width="10.28515625" style="138" bestFit="1" customWidth="1"/>
    <col min="8457" max="8458" width="10.7109375" style="138" bestFit="1" customWidth="1"/>
    <col min="8459" max="8461" width="11.42578125" style="138" bestFit="1" customWidth="1"/>
    <col min="8462" max="8462" width="11" style="138" customWidth="1"/>
    <col min="8463" max="8703" width="9.140625" style="138"/>
    <col min="8704" max="8704" width="49.140625" style="138" customWidth="1"/>
    <col min="8705" max="8706" width="9.28515625" style="138" bestFit="1" customWidth="1"/>
    <col min="8707" max="8707" width="10.140625" style="138" bestFit="1" customWidth="1"/>
    <col min="8708" max="8712" width="10.28515625" style="138" bestFit="1" customWidth="1"/>
    <col min="8713" max="8714" width="10.7109375" style="138" bestFit="1" customWidth="1"/>
    <col min="8715" max="8717" width="11.42578125" style="138" bestFit="1" customWidth="1"/>
    <col min="8718" max="8718" width="11" style="138" customWidth="1"/>
    <col min="8719" max="8959" width="9.140625" style="138"/>
    <col min="8960" max="8960" width="49.140625" style="138" customWidth="1"/>
    <col min="8961" max="8962" width="9.28515625" style="138" bestFit="1" customWidth="1"/>
    <col min="8963" max="8963" width="10.140625" style="138" bestFit="1" customWidth="1"/>
    <col min="8964" max="8968" width="10.28515625" style="138" bestFit="1" customWidth="1"/>
    <col min="8969" max="8970" width="10.7109375" style="138" bestFit="1" customWidth="1"/>
    <col min="8971" max="8973" width="11.42578125" style="138" bestFit="1" customWidth="1"/>
    <col min="8974" max="8974" width="11" style="138" customWidth="1"/>
    <col min="8975" max="9215" width="9.140625" style="138"/>
    <col min="9216" max="9216" width="49.140625" style="138" customWidth="1"/>
    <col min="9217" max="9218" width="9.28515625" style="138" bestFit="1" customWidth="1"/>
    <col min="9219" max="9219" width="10.140625" style="138" bestFit="1" customWidth="1"/>
    <col min="9220" max="9224" width="10.28515625" style="138" bestFit="1" customWidth="1"/>
    <col min="9225" max="9226" width="10.7109375" style="138" bestFit="1" customWidth="1"/>
    <col min="9227" max="9229" width="11.42578125" style="138" bestFit="1" customWidth="1"/>
    <col min="9230" max="9230" width="11" style="138" customWidth="1"/>
    <col min="9231" max="9471" width="9.140625" style="138"/>
    <col min="9472" max="9472" width="49.140625" style="138" customWidth="1"/>
    <col min="9473" max="9474" width="9.28515625" style="138" bestFit="1" customWidth="1"/>
    <col min="9475" max="9475" width="10.140625" style="138" bestFit="1" customWidth="1"/>
    <col min="9476" max="9480" width="10.28515625" style="138" bestFit="1" customWidth="1"/>
    <col min="9481" max="9482" width="10.7109375" style="138" bestFit="1" customWidth="1"/>
    <col min="9483" max="9485" width="11.42578125" style="138" bestFit="1" customWidth="1"/>
    <col min="9486" max="9486" width="11" style="138" customWidth="1"/>
    <col min="9487" max="9727" width="9.140625" style="138"/>
    <col min="9728" max="9728" width="49.140625" style="138" customWidth="1"/>
    <col min="9729" max="9730" width="9.28515625" style="138" bestFit="1" customWidth="1"/>
    <col min="9731" max="9731" width="10.140625" style="138" bestFit="1" customWidth="1"/>
    <col min="9732" max="9736" width="10.28515625" style="138" bestFit="1" customWidth="1"/>
    <col min="9737" max="9738" width="10.7109375" style="138" bestFit="1" customWidth="1"/>
    <col min="9739" max="9741" width="11.42578125" style="138" bestFit="1" customWidth="1"/>
    <col min="9742" max="9742" width="11" style="138" customWidth="1"/>
    <col min="9743" max="9983" width="9.140625" style="138"/>
    <col min="9984" max="9984" width="49.140625" style="138" customWidth="1"/>
    <col min="9985" max="9986" width="9.28515625" style="138" bestFit="1" customWidth="1"/>
    <col min="9987" max="9987" width="10.140625" style="138" bestFit="1" customWidth="1"/>
    <col min="9988" max="9992" width="10.28515625" style="138" bestFit="1" customWidth="1"/>
    <col min="9993" max="9994" width="10.7109375" style="138" bestFit="1" customWidth="1"/>
    <col min="9995" max="9997" width="11.42578125" style="138" bestFit="1" customWidth="1"/>
    <col min="9998" max="9998" width="11" style="138" customWidth="1"/>
    <col min="9999" max="10239" width="9.140625" style="138"/>
    <col min="10240" max="10240" width="49.140625" style="138" customWidth="1"/>
    <col min="10241" max="10242" width="9.28515625" style="138" bestFit="1" customWidth="1"/>
    <col min="10243" max="10243" width="10.140625" style="138" bestFit="1" customWidth="1"/>
    <col min="10244" max="10248" width="10.28515625" style="138" bestFit="1" customWidth="1"/>
    <col min="10249" max="10250" width="10.7109375" style="138" bestFit="1" customWidth="1"/>
    <col min="10251" max="10253" width="11.42578125" style="138" bestFit="1" customWidth="1"/>
    <col min="10254" max="10254" width="11" style="138" customWidth="1"/>
    <col min="10255" max="10495" width="9.140625" style="138"/>
    <col min="10496" max="10496" width="49.140625" style="138" customWidth="1"/>
    <col min="10497" max="10498" width="9.28515625" style="138" bestFit="1" customWidth="1"/>
    <col min="10499" max="10499" width="10.140625" style="138" bestFit="1" customWidth="1"/>
    <col min="10500" max="10504" width="10.28515625" style="138" bestFit="1" customWidth="1"/>
    <col min="10505" max="10506" width="10.7109375" style="138" bestFit="1" customWidth="1"/>
    <col min="10507" max="10509" width="11.42578125" style="138" bestFit="1" customWidth="1"/>
    <col min="10510" max="10510" width="11" style="138" customWidth="1"/>
    <col min="10511" max="10751" width="9.140625" style="138"/>
    <col min="10752" max="10752" width="49.140625" style="138" customWidth="1"/>
    <col min="10753" max="10754" width="9.28515625" style="138" bestFit="1" customWidth="1"/>
    <col min="10755" max="10755" width="10.140625" style="138" bestFit="1" customWidth="1"/>
    <col min="10756" max="10760" width="10.28515625" style="138" bestFit="1" customWidth="1"/>
    <col min="10761" max="10762" width="10.7109375" style="138" bestFit="1" customWidth="1"/>
    <col min="10763" max="10765" width="11.42578125" style="138" bestFit="1" customWidth="1"/>
    <col min="10766" max="10766" width="11" style="138" customWidth="1"/>
    <col min="10767" max="11007" width="9.140625" style="138"/>
    <col min="11008" max="11008" width="49.140625" style="138" customWidth="1"/>
    <col min="11009" max="11010" width="9.28515625" style="138" bestFit="1" customWidth="1"/>
    <col min="11011" max="11011" width="10.140625" style="138" bestFit="1" customWidth="1"/>
    <col min="11012" max="11016" width="10.28515625" style="138" bestFit="1" customWidth="1"/>
    <col min="11017" max="11018" width="10.7109375" style="138" bestFit="1" customWidth="1"/>
    <col min="11019" max="11021" width="11.42578125" style="138" bestFit="1" customWidth="1"/>
    <col min="11022" max="11022" width="11" style="138" customWidth="1"/>
    <col min="11023" max="11263" width="9.140625" style="138"/>
    <col min="11264" max="11264" width="49.140625" style="138" customWidth="1"/>
    <col min="11265" max="11266" width="9.28515625" style="138" bestFit="1" customWidth="1"/>
    <col min="11267" max="11267" width="10.140625" style="138" bestFit="1" customWidth="1"/>
    <col min="11268" max="11272" width="10.28515625" style="138" bestFit="1" customWidth="1"/>
    <col min="11273" max="11274" width="10.7109375" style="138" bestFit="1" customWidth="1"/>
    <col min="11275" max="11277" width="11.42578125" style="138" bestFit="1" customWidth="1"/>
    <col min="11278" max="11278" width="11" style="138" customWidth="1"/>
    <col min="11279" max="11519" width="9.140625" style="138"/>
    <col min="11520" max="11520" width="49.140625" style="138" customWidth="1"/>
    <col min="11521" max="11522" width="9.28515625" style="138" bestFit="1" customWidth="1"/>
    <col min="11523" max="11523" width="10.140625" style="138" bestFit="1" customWidth="1"/>
    <col min="11524" max="11528" width="10.28515625" style="138" bestFit="1" customWidth="1"/>
    <col min="11529" max="11530" width="10.7109375" style="138" bestFit="1" customWidth="1"/>
    <col min="11531" max="11533" width="11.42578125" style="138" bestFit="1" customWidth="1"/>
    <col min="11534" max="11534" width="11" style="138" customWidth="1"/>
    <col min="11535" max="11775" width="9.140625" style="138"/>
    <col min="11776" max="11776" width="49.140625" style="138" customWidth="1"/>
    <col min="11777" max="11778" width="9.28515625" style="138" bestFit="1" customWidth="1"/>
    <col min="11779" max="11779" width="10.140625" style="138" bestFit="1" customWidth="1"/>
    <col min="11780" max="11784" width="10.28515625" style="138" bestFit="1" customWidth="1"/>
    <col min="11785" max="11786" width="10.7109375" style="138" bestFit="1" customWidth="1"/>
    <col min="11787" max="11789" width="11.42578125" style="138" bestFit="1" customWidth="1"/>
    <col min="11790" max="11790" width="11" style="138" customWidth="1"/>
    <col min="11791" max="12031" width="9.140625" style="138"/>
    <col min="12032" max="12032" width="49.140625" style="138" customWidth="1"/>
    <col min="12033" max="12034" width="9.28515625" style="138" bestFit="1" customWidth="1"/>
    <col min="12035" max="12035" width="10.140625" style="138" bestFit="1" customWidth="1"/>
    <col min="12036" max="12040" width="10.28515625" style="138" bestFit="1" customWidth="1"/>
    <col min="12041" max="12042" width="10.7109375" style="138" bestFit="1" customWidth="1"/>
    <col min="12043" max="12045" width="11.42578125" style="138" bestFit="1" customWidth="1"/>
    <col min="12046" max="12046" width="11" style="138" customWidth="1"/>
    <col min="12047" max="12287" width="9.140625" style="138"/>
    <col min="12288" max="12288" width="49.140625" style="138" customWidth="1"/>
    <col min="12289" max="12290" width="9.28515625" style="138" bestFit="1" customWidth="1"/>
    <col min="12291" max="12291" width="10.140625" style="138" bestFit="1" customWidth="1"/>
    <col min="12292" max="12296" width="10.28515625" style="138" bestFit="1" customWidth="1"/>
    <col min="12297" max="12298" width="10.7109375" style="138" bestFit="1" customWidth="1"/>
    <col min="12299" max="12301" width="11.42578125" style="138" bestFit="1" customWidth="1"/>
    <col min="12302" max="12302" width="11" style="138" customWidth="1"/>
    <col min="12303" max="12543" width="9.140625" style="138"/>
    <col min="12544" max="12544" width="49.140625" style="138" customWidth="1"/>
    <col min="12545" max="12546" width="9.28515625" style="138" bestFit="1" customWidth="1"/>
    <col min="12547" max="12547" width="10.140625" style="138" bestFit="1" customWidth="1"/>
    <col min="12548" max="12552" width="10.28515625" style="138" bestFit="1" customWidth="1"/>
    <col min="12553" max="12554" width="10.7109375" style="138" bestFit="1" customWidth="1"/>
    <col min="12555" max="12557" width="11.42578125" style="138" bestFit="1" customWidth="1"/>
    <col min="12558" max="12558" width="11" style="138" customWidth="1"/>
    <col min="12559" max="12799" width="9.140625" style="138"/>
    <col min="12800" max="12800" width="49.140625" style="138" customWidth="1"/>
    <col min="12801" max="12802" width="9.28515625" style="138" bestFit="1" customWidth="1"/>
    <col min="12803" max="12803" width="10.140625" style="138" bestFit="1" customWidth="1"/>
    <col min="12804" max="12808" width="10.28515625" style="138" bestFit="1" customWidth="1"/>
    <col min="12809" max="12810" width="10.7109375" style="138" bestFit="1" customWidth="1"/>
    <col min="12811" max="12813" width="11.42578125" style="138" bestFit="1" customWidth="1"/>
    <col min="12814" max="12814" width="11" style="138" customWidth="1"/>
    <col min="12815" max="13055" width="9.140625" style="138"/>
    <col min="13056" max="13056" width="49.140625" style="138" customWidth="1"/>
    <col min="13057" max="13058" width="9.28515625" style="138" bestFit="1" customWidth="1"/>
    <col min="13059" max="13059" width="10.140625" style="138" bestFit="1" customWidth="1"/>
    <col min="13060" max="13064" width="10.28515625" style="138" bestFit="1" customWidth="1"/>
    <col min="13065" max="13066" width="10.7109375" style="138" bestFit="1" customWidth="1"/>
    <col min="13067" max="13069" width="11.42578125" style="138" bestFit="1" customWidth="1"/>
    <col min="13070" max="13070" width="11" style="138" customWidth="1"/>
    <col min="13071" max="13311" width="9.140625" style="138"/>
    <col min="13312" max="13312" width="49.140625" style="138" customWidth="1"/>
    <col min="13313" max="13314" width="9.28515625" style="138" bestFit="1" customWidth="1"/>
    <col min="13315" max="13315" width="10.140625" style="138" bestFit="1" customWidth="1"/>
    <col min="13316" max="13320" width="10.28515625" style="138" bestFit="1" customWidth="1"/>
    <col min="13321" max="13322" width="10.7109375" style="138" bestFit="1" customWidth="1"/>
    <col min="13323" max="13325" width="11.42578125" style="138" bestFit="1" customWidth="1"/>
    <col min="13326" max="13326" width="11" style="138" customWidth="1"/>
    <col min="13327" max="13567" width="9.140625" style="138"/>
    <col min="13568" max="13568" width="49.140625" style="138" customWidth="1"/>
    <col min="13569" max="13570" width="9.28515625" style="138" bestFit="1" customWidth="1"/>
    <col min="13571" max="13571" width="10.140625" style="138" bestFit="1" customWidth="1"/>
    <col min="13572" max="13576" width="10.28515625" style="138" bestFit="1" customWidth="1"/>
    <col min="13577" max="13578" width="10.7109375" style="138" bestFit="1" customWidth="1"/>
    <col min="13579" max="13581" width="11.42578125" style="138" bestFit="1" customWidth="1"/>
    <col min="13582" max="13582" width="11" style="138" customWidth="1"/>
    <col min="13583" max="13823" width="9.140625" style="138"/>
    <col min="13824" max="13824" width="49.140625" style="138" customWidth="1"/>
    <col min="13825" max="13826" width="9.28515625" style="138" bestFit="1" customWidth="1"/>
    <col min="13827" max="13827" width="10.140625" style="138" bestFit="1" customWidth="1"/>
    <col min="13828" max="13832" width="10.28515625" style="138" bestFit="1" customWidth="1"/>
    <col min="13833" max="13834" width="10.7109375" style="138" bestFit="1" customWidth="1"/>
    <col min="13835" max="13837" width="11.42578125" style="138" bestFit="1" customWidth="1"/>
    <col min="13838" max="13838" width="11" style="138" customWidth="1"/>
    <col min="13839" max="14079" width="9.140625" style="138"/>
    <col min="14080" max="14080" width="49.140625" style="138" customWidth="1"/>
    <col min="14081" max="14082" width="9.28515625" style="138" bestFit="1" customWidth="1"/>
    <col min="14083" max="14083" width="10.140625" style="138" bestFit="1" customWidth="1"/>
    <col min="14084" max="14088" width="10.28515625" style="138" bestFit="1" customWidth="1"/>
    <col min="14089" max="14090" width="10.7109375" style="138" bestFit="1" customWidth="1"/>
    <col min="14091" max="14093" width="11.42578125" style="138" bestFit="1" customWidth="1"/>
    <col min="14094" max="14094" width="11" style="138" customWidth="1"/>
    <col min="14095" max="14335" width="9.140625" style="138"/>
    <col min="14336" max="14336" width="49.140625" style="138" customWidth="1"/>
    <col min="14337" max="14338" width="9.28515625" style="138" bestFit="1" customWidth="1"/>
    <col min="14339" max="14339" width="10.140625" style="138" bestFit="1" customWidth="1"/>
    <col min="14340" max="14344" width="10.28515625" style="138" bestFit="1" customWidth="1"/>
    <col min="14345" max="14346" width="10.7109375" style="138" bestFit="1" customWidth="1"/>
    <col min="14347" max="14349" width="11.42578125" style="138" bestFit="1" customWidth="1"/>
    <col min="14350" max="14350" width="11" style="138" customWidth="1"/>
    <col min="14351" max="14591" width="9.140625" style="138"/>
    <col min="14592" max="14592" width="49.140625" style="138" customWidth="1"/>
    <col min="14593" max="14594" width="9.28515625" style="138" bestFit="1" customWidth="1"/>
    <col min="14595" max="14595" width="10.140625" style="138" bestFit="1" customWidth="1"/>
    <col min="14596" max="14600" width="10.28515625" style="138" bestFit="1" customWidth="1"/>
    <col min="14601" max="14602" width="10.7109375" style="138" bestFit="1" customWidth="1"/>
    <col min="14603" max="14605" width="11.42578125" style="138" bestFit="1" customWidth="1"/>
    <col min="14606" max="14606" width="11" style="138" customWidth="1"/>
    <col min="14607" max="14847" width="9.140625" style="138"/>
    <col min="14848" max="14848" width="49.140625" style="138" customWidth="1"/>
    <col min="14849" max="14850" width="9.28515625" style="138" bestFit="1" customWidth="1"/>
    <col min="14851" max="14851" width="10.140625" style="138" bestFit="1" customWidth="1"/>
    <col min="14852" max="14856" width="10.28515625" style="138" bestFit="1" customWidth="1"/>
    <col min="14857" max="14858" width="10.7109375" style="138" bestFit="1" customWidth="1"/>
    <col min="14859" max="14861" width="11.42578125" style="138" bestFit="1" customWidth="1"/>
    <col min="14862" max="14862" width="11" style="138" customWidth="1"/>
    <col min="14863" max="15103" width="9.140625" style="138"/>
    <col min="15104" max="15104" width="49.140625" style="138" customWidth="1"/>
    <col min="15105" max="15106" width="9.28515625" style="138" bestFit="1" customWidth="1"/>
    <col min="15107" max="15107" width="10.140625" style="138" bestFit="1" customWidth="1"/>
    <col min="15108" max="15112" width="10.28515625" style="138" bestFit="1" customWidth="1"/>
    <col min="15113" max="15114" width="10.7109375" style="138" bestFit="1" customWidth="1"/>
    <col min="15115" max="15117" width="11.42578125" style="138" bestFit="1" customWidth="1"/>
    <col min="15118" max="15118" width="11" style="138" customWidth="1"/>
    <col min="15119" max="15359" width="9.140625" style="138"/>
    <col min="15360" max="15360" width="49.140625" style="138" customWidth="1"/>
    <col min="15361" max="15362" width="9.28515625" style="138" bestFit="1" customWidth="1"/>
    <col min="15363" max="15363" width="10.140625" style="138" bestFit="1" customWidth="1"/>
    <col min="15364" max="15368" width="10.28515625" style="138" bestFit="1" customWidth="1"/>
    <col min="15369" max="15370" width="10.7109375" style="138" bestFit="1" customWidth="1"/>
    <col min="15371" max="15373" width="11.42578125" style="138" bestFit="1" customWidth="1"/>
    <col min="15374" max="15374" width="11" style="138" customWidth="1"/>
    <col min="15375" max="15615" width="9.140625" style="138"/>
    <col min="15616" max="15616" width="49.140625" style="138" customWidth="1"/>
    <col min="15617" max="15618" width="9.28515625" style="138" bestFit="1" customWidth="1"/>
    <col min="15619" max="15619" width="10.140625" style="138" bestFit="1" customWidth="1"/>
    <col min="15620" max="15624" width="10.28515625" style="138" bestFit="1" customWidth="1"/>
    <col min="15625" max="15626" width="10.7109375" style="138" bestFit="1" customWidth="1"/>
    <col min="15627" max="15629" width="11.42578125" style="138" bestFit="1" customWidth="1"/>
    <col min="15630" max="15630" width="11" style="138" customWidth="1"/>
    <col min="15631" max="15871" width="9.140625" style="138"/>
    <col min="15872" max="15872" width="49.140625" style="138" customWidth="1"/>
    <col min="15873" max="15874" width="9.28515625" style="138" bestFit="1" customWidth="1"/>
    <col min="15875" max="15875" width="10.140625" style="138" bestFit="1" customWidth="1"/>
    <col min="15876" max="15880" width="10.28515625" style="138" bestFit="1" customWidth="1"/>
    <col min="15881" max="15882" width="10.7109375" style="138" bestFit="1" customWidth="1"/>
    <col min="15883" max="15885" width="11.42578125" style="138" bestFit="1" customWidth="1"/>
    <col min="15886" max="15886" width="11" style="138" customWidth="1"/>
    <col min="15887" max="16127" width="9.140625" style="138"/>
    <col min="16128" max="16128" width="49.140625" style="138" customWidth="1"/>
    <col min="16129" max="16130" width="9.28515625" style="138" bestFit="1" customWidth="1"/>
    <col min="16131" max="16131" width="10.140625" style="138" bestFit="1" customWidth="1"/>
    <col min="16132" max="16136" width="10.28515625" style="138" bestFit="1" customWidth="1"/>
    <col min="16137" max="16138" width="10.7109375" style="138" bestFit="1" customWidth="1"/>
    <col min="16139" max="16141" width="11.42578125" style="138" bestFit="1" customWidth="1"/>
    <col min="16142" max="16142" width="11" style="138" customWidth="1"/>
    <col min="16143" max="16384" width="9.140625" style="138"/>
  </cols>
  <sheetData>
    <row r="1" spans="1:17" ht="12.75" x14ac:dyDescent="0.2">
      <c r="A1" s="1681" t="s">
        <v>626</v>
      </c>
      <c r="B1" s="1681"/>
      <c r="C1" s="1681"/>
      <c r="D1" s="1681"/>
      <c r="E1" s="1681"/>
      <c r="F1" s="1681"/>
      <c r="G1" s="1681"/>
      <c r="H1" s="1681"/>
      <c r="I1" s="1681"/>
      <c r="J1" s="1681"/>
      <c r="K1" s="1681"/>
      <c r="L1" s="1681"/>
      <c r="M1" s="1681"/>
      <c r="N1" s="1681"/>
      <c r="O1" s="1681"/>
    </row>
    <row r="2" spans="1:17" s="605" customFormat="1" x14ac:dyDescent="0.25">
      <c r="A2" s="1146"/>
      <c r="B2" s="1147">
        <v>2010</v>
      </c>
      <c r="C2" s="1147">
        <v>2011</v>
      </c>
      <c r="D2" s="1147">
        <v>2012</v>
      </c>
      <c r="E2" s="1147">
        <v>2013</v>
      </c>
      <c r="F2" s="1147">
        <v>2014</v>
      </c>
      <c r="G2" s="1147">
        <v>2015</v>
      </c>
      <c r="H2" s="1147">
        <v>2016</v>
      </c>
      <c r="I2" s="1147">
        <v>2017</v>
      </c>
      <c r="J2" s="1148">
        <v>2018</v>
      </c>
      <c r="K2" s="1148">
        <v>2019</v>
      </c>
      <c r="L2" s="1147">
        <v>2020</v>
      </c>
      <c r="M2" s="1147">
        <v>2021</v>
      </c>
      <c r="N2" s="1149">
        <v>2022</v>
      </c>
      <c r="O2" s="1150">
        <v>2023</v>
      </c>
      <c r="P2" s="1022">
        <v>2024</v>
      </c>
      <c r="Q2" s="1022">
        <v>2025</v>
      </c>
    </row>
    <row r="3" spans="1:17" s="558" customFormat="1" x14ac:dyDescent="0.2">
      <c r="A3" s="1151" t="s">
        <v>1</v>
      </c>
      <c r="B3" s="1151"/>
      <c r="C3" s="1151"/>
      <c r="D3" s="1151"/>
      <c r="E3" s="1151"/>
      <c r="F3" s="1151"/>
      <c r="G3" s="1151"/>
      <c r="H3" s="1151"/>
      <c r="I3" s="1151"/>
      <c r="J3" s="1151"/>
      <c r="K3" s="1151"/>
      <c r="L3" s="1151"/>
      <c r="M3" s="1151"/>
      <c r="N3" s="1152"/>
      <c r="O3" s="1151"/>
      <c r="P3" s="1151"/>
      <c r="Q3" s="1151"/>
    </row>
    <row r="4" spans="1:17" s="558" customFormat="1" x14ac:dyDescent="0.2">
      <c r="A4" s="608" t="s">
        <v>204</v>
      </c>
      <c r="B4" s="627"/>
      <c r="C4" s="627"/>
      <c r="D4" s="628"/>
      <c r="E4" s="628"/>
      <c r="F4" s="628"/>
      <c r="G4" s="628"/>
      <c r="H4" s="628"/>
      <c r="I4" s="628"/>
      <c r="J4" s="615"/>
      <c r="K4" s="615"/>
      <c r="L4" s="615"/>
      <c r="M4" s="615"/>
      <c r="N4" s="561"/>
      <c r="O4" s="551"/>
      <c r="P4" s="1076"/>
      <c r="Q4" s="1076"/>
    </row>
    <row r="5" spans="1:17" s="558" customFormat="1" x14ac:dyDescent="0.2">
      <c r="A5" s="608" t="s">
        <v>46</v>
      </c>
      <c r="B5" s="629">
        <v>36.6</v>
      </c>
      <c r="C5" s="629">
        <v>37.1</v>
      </c>
      <c r="D5" s="629">
        <v>37.9</v>
      </c>
      <c r="E5" s="629">
        <v>38.299999999999997</v>
      </c>
      <c r="F5" s="630">
        <v>38.5</v>
      </c>
      <c r="G5" s="630">
        <v>38.700000000000003</v>
      </c>
      <c r="H5" s="631">
        <v>38.4</v>
      </c>
      <c r="I5" s="631">
        <v>37.799999999999997</v>
      </c>
      <c r="J5" s="631">
        <v>37.6</v>
      </c>
      <c r="K5" s="632">
        <v>37.6</v>
      </c>
      <c r="L5" s="632">
        <v>37.200000000000003</v>
      </c>
      <c r="M5" s="632">
        <v>39.4</v>
      </c>
      <c r="N5" s="1135">
        <v>39.200000000000003</v>
      </c>
      <c r="O5" s="1136">
        <v>39</v>
      </c>
      <c r="P5" s="1117">
        <v>38.5</v>
      </c>
      <c r="Q5" s="1424">
        <v>38</v>
      </c>
    </row>
    <row r="6" spans="1:17" s="558" customFormat="1" x14ac:dyDescent="0.2">
      <c r="A6" s="608" t="s">
        <v>5</v>
      </c>
      <c r="B6" s="633">
        <v>100.8</v>
      </c>
      <c r="C6" s="633">
        <f>SUM(C5/B5*100)</f>
        <v>101.36612021857923</v>
      </c>
      <c r="D6" s="633">
        <f t="shared" ref="D6:M6" si="0">SUM(D5/C5*100)</f>
        <v>102.15633423180593</v>
      </c>
      <c r="E6" s="633">
        <f t="shared" si="0"/>
        <v>101.05540897097625</v>
      </c>
      <c r="F6" s="633">
        <f t="shared" si="0"/>
        <v>100.52219321148826</v>
      </c>
      <c r="G6" s="633">
        <f t="shared" si="0"/>
        <v>100.51948051948052</v>
      </c>
      <c r="H6" s="633">
        <f t="shared" si="0"/>
        <v>99.224806201550379</v>
      </c>
      <c r="I6" s="633">
        <f t="shared" si="0"/>
        <v>98.4375</v>
      </c>
      <c r="J6" s="633">
        <f t="shared" si="0"/>
        <v>99.470899470899482</v>
      </c>
      <c r="K6" s="633">
        <f t="shared" si="0"/>
        <v>100</v>
      </c>
      <c r="L6" s="633">
        <f t="shared" si="0"/>
        <v>98.936170212765958</v>
      </c>
      <c r="M6" s="633">
        <f t="shared" si="0"/>
        <v>105.91397849462365</v>
      </c>
      <c r="N6" s="634">
        <f>N5/M5*100</f>
        <v>99.492385786802046</v>
      </c>
      <c r="O6" s="633">
        <v>99.5</v>
      </c>
      <c r="P6" s="1117">
        <v>98.8</v>
      </c>
      <c r="Q6" s="1117">
        <v>98.7</v>
      </c>
    </row>
    <row r="7" spans="1:17" s="558" customFormat="1" x14ac:dyDescent="0.2">
      <c r="A7" s="608" t="s">
        <v>6</v>
      </c>
      <c r="B7" s="633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3"/>
      <c r="N7" s="634"/>
      <c r="O7" s="1079"/>
      <c r="P7" s="1117"/>
      <c r="Q7" s="1117"/>
    </row>
    <row r="8" spans="1:17" s="558" customFormat="1" x14ac:dyDescent="0.2">
      <c r="A8" s="608" t="s">
        <v>262</v>
      </c>
      <c r="B8" s="905">
        <v>604</v>
      </c>
      <c r="C8" s="905">
        <v>598</v>
      </c>
      <c r="D8" s="905">
        <v>666</v>
      </c>
      <c r="E8" s="905">
        <v>646</v>
      </c>
      <c r="F8" s="905">
        <v>687</v>
      </c>
      <c r="G8" s="905">
        <v>854</v>
      </c>
      <c r="H8" s="905">
        <v>647</v>
      </c>
      <c r="I8" s="635">
        <v>843</v>
      </c>
      <c r="J8" s="635">
        <v>620</v>
      </c>
      <c r="K8" s="370">
        <v>579</v>
      </c>
      <c r="L8" s="370">
        <v>580</v>
      </c>
      <c r="M8" s="370">
        <v>570</v>
      </c>
      <c r="N8" s="567">
        <v>377</v>
      </c>
      <c r="O8" s="523">
        <v>494</v>
      </c>
      <c r="P8" s="1117">
        <v>440</v>
      </c>
      <c r="Q8" s="1117">
        <v>379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523"/>
      <c r="P9" s="1117" t="s">
        <v>4</v>
      </c>
      <c r="Q9" s="1117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7"/>
      <c r="O10" s="523"/>
      <c r="P10" s="1117"/>
      <c r="Q10" s="1117"/>
    </row>
    <row r="11" spans="1:17" s="558" customFormat="1" x14ac:dyDescent="0.2">
      <c r="A11" s="608" t="s">
        <v>263</v>
      </c>
      <c r="B11" s="905">
        <v>560</v>
      </c>
      <c r="C11" s="905">
        <v>534</v>
      </c>
      <c r="D11" s="905">
        <v>532</v>
      </c>
      <c r="E11" s="905">
        <v>474</v>
      </c>
      <c r="F11" s="905">
        <v>493</v>
      </c>
      <c r="G11" s="905">
        <v>793</v>
      </c>
      <c r="H11" s="905">
        <v>482</v>
      </c>
      <c r="I11" s="635">
        <v>80</v>
      </c>
      <c r="J11" s="635">
        <v>449</v>
      </c>
      <c r="K11" s="370">
        <v>468</v>
      </c>
      <c r="L11" s="370">
        <v>487</v>
      </c>
      <c r="M11" s="370">
        <v>677</v>
      </c>
      <c r="N11" s="567">
        <v>360</v>
      </c>
      <c r="O11" s="523">
        <v>471</v>
      </c>
      <c r="P11" s="1117">
        <v>439</v>
      </c>
      <c r="Q11" s="1117">
        <v>401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523"/>
      <c r="P12" s="1117" t="s">
        <v>4</v>
      </c>
      <c r="Q12" s="1117" t="s">
        <v>4</v>
      </c>
    </row>
    <row r="13" spans="1:17" s="558" customFormat="1" ht="22.5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523"/>
      <c r="P13" s="1117" t="s">
        <v>4</v>
      </c>
      <c r="Q13" s="1117" t="s">
        <v>4</v>
      </c>
    </row>
    <row r="14" spans="1:17" s="558" customFormat="1" x14ac:dyDescent="0.2">
      <c r="A14" s="608" t="s">
        <v>206</v>
      </c>
      <c r="B14" s="636"/>
      <c r="C14" s="636"/>
      <c r="D14" s="636"/>
      <c r="E14" s="636"/>
      <c r="F14" s="636"/>
      <c r="G14" s="636"/>
      <c r="H14" s="636"/>
      <c r="I14" s="636"/>
      <c r="J14" s="636"/>
      <c r="K14" s="370"/>
      <c r="L14" s="370"/>
      <c r="M14" s="370"/>
      <c r="N14" s="1135"/>
      <c r="O14" s="523"/>
      <c r="P14" s="1117"/>
      <c r="Q14" s="1117"/>
    </row>
    <row r="15" spans="1:17" s="558" customFormat="1" x14ac:dyDescent="0.2">
      <c r="A15" s="608" t="s">
        <v>16</v>
      </c>
      <c r="B15" s="905">
        <v>44</v>
      </c>
      <c r="C15" s="905">
        <v>64</v>
      </c>
      <c r="D15" s="905">
        <v>134</v>
      </c>
      <c r="E15" s="905">
        <v>172</v>
      </c>
      <c r="F15" s="905">
        <v>194</v>
      </c>
      <c r="G15" s="905">
        <v>61</v>
      </c>
      <c r="H15" s="905">
        <v>165</v>
      </c>
      <c r="I15" s="635">
        <v>43</v>
      </c>
      <c r="J15" s="635">
        <v>171</v>
      </c>
      <c r="K15" s="370">
        <v>111</v>
      </c>
      <c r="L15" s="370">
        <v>93</v>
      </c>
      <c r="M15" s="370">
        <v>-107</v>
      </c>
      <c r="N15" s="332">
        <v>17</v>
      </c>
      <c r="O15" s="523">
        <v>23</v>
      </c>
      <c r="P15" s="1117">
        <v>1</v>
      </c>
      <c r="Q15" s="1117">
        <v>-22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523"/>
      <c r="P16" s="1117" t="s">
        <v>4</v>
      </c>
      <c r="Q16" s="1117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523"/>
      <c r="P17" s="1117" t="s">
        <v>4</v>
      </c>
      <c r="Q17" s="1117" t="s">
        <v>4</v>
      </c>
    </row>
    <row r="18" spans="1:17" s="558" customFormat="1" x14ac:dyDescent="0.2">
      <c r="A18" s="608" t="s">
        <v>264</v>
      </c>
      <c r="B18" s="905">
        <v>505</v>
      </c>
      <c r="C18" s="905">
        <v>622</v>
      </c>
      <c r="D18" s="905">
        <v>577</v>
      </c>
      <c r="E18" s="905">
        <v>562</v>
      </c>
      <c r="F18" s="905">
        <v>549</v>
      </c>
      <c r="G18" s="905">
        <v>489</v>
      </c>
      <c r="H18" s="905">
        <v>506</v>
      </c>
      <c r="I18" s="905">
        <v>508</v>
      </c>
      <c r="J18" s="905">
        <v>537</v>
      </c>
      <c r="K18" s="905">
        <v>527</v>
      </c>
      <c r="L18" s="905">
        <v>379</v>
      </c>
      <c r="M18" s="857">
        <v>432</v>
      </c>
      <c r="N18" s="567">
        <v>449</v>
      </c>
      <c r="O18" s="523">
        <v>452</v>
      </c>
      <c r="P18" s="1117">
        <v>390</v>
      </c>
      <c r="Q18" s="1117">
        <v>390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523"/>
      <c r="P19" s="1117" t="s">
        <v>4</v>
      </c>
      <c r="Q19" s="1117" t="s">
        <v>4</v>
      </c>
    </row>
    <row r="20" spans="1:17" s="558" customFormat="1" x14ac:dyDescent="0.2">
      <c r="A20" s="608" t="s">
        <v>265</v>
      </c>
      <c r="B20" s="905">
        <v>294</v>
      </c>
      <c r="C20" s="905">
        <v>283</v>
      </c>
      <c r="D20" s="905">
        <v>279</v>
      </c>
      <c r="E20" s="905">
        <v>288</v>
      </c>
      <c r="F20" s="905">
        <v>309</v>
      </c>
      <c r="G20" s="905">
        <v>286</v>
      </c>
      <c r="H20" s="905">
        <v>269</v>
      </c>
      <c r="I20" s="905">
        <v>318</v>
      </c>
      <c r="J20" s="905">
        <v>290</v>
      </c>
      <c r="K20" s="905">
        <v>257</v>
      </c>
      <c r="L20" s="905">
        <v>119</v>
      </c>
      <c r="M20" s="857">
        <v>279</v>
      </c>
      <c r="N20" s="567">
        <v>229</v>
      </c>
      <c r="O20" s="523">
        <v>103</v>
      </c>
      <c r="P20" s="1117">
        <v>206</v>
      </c>
      <c r="Q20" s="1117">
        <v>238</v>
      </c>
    </row>
    <row r="21" spans="1:17" s="558" customFormat="1" x14ac:dyDescent="0.2">
      <c r="A21" s="608" t="s">
        <v>446</v>
      </c>
      <c r="B21" s="523"/>
      <c r="C21" s="523"/>
      <c r="D21" s="80"/>
      <c r="E21" s="80"/>
      <c r="F21" s="523"/>
      <c r="G21" s="636"/>
      <c r="H21" s="636"/>
      <c r="I21" s="80"/>
      <c r="J21" s="80"/>
      <c r="K21" s="80"/>
      <c r="L21" s="857"/>
      <c r="M21" s="857"/>
      <c r="N21" s="1135"/>
      <c r="O21" s="523"/>
      <c r="P21" s="1117"/>
      <c r="Q21" s="1117"/>
    </row>
    <row r="22" spans="1:17" s="558" customFormat="1" x14ac:dyDescent="0.2">
      <c r="A22" s="608" t="s">
        <v>23</v>
      </c>
      <c r="B22" s="905">
        <v>983</v>
      </c>
      <c r="C22" s="905">
        <v>1167</v>
      </c>
      <c r="D22" s="905">
        <v>1372</v>
      </c>
      <c r="E22" s="905">
        <v>1044</v>
      </c>
      <c r="F22" s="905">
        <v>1100</v>
      </c>
      <c r="G22" s="905">
        <v>987</v>
      </c>
      <c r="H22" s="905">
        <v>912</v>
      </c>
      <c r="I22" s="905">
        <v>1210</v>
      </c>
      <c r="J22" s="905">
        <v>1362</v>
      </c>
      <c r="K22" s="905">
        <v>1478</v>
      </c>
      <c r="L22" s="905">
        <v>997</v>
      </c>
      <c r="M22" s="905">
        <v>758</v>
      </c>
      <c r="N22" s="580">
        <v>777</v>
      </c>
      <c r="O22" s="523">
        <v>1063</v>
      </c>
      <c r="P22" s="1090">
        <v>1312</v>
      </c>
      <c r="Q22" s="1090">
        <v>1449</v>
      </c>
    </row>
    <row r="23" spans="1:17" s="558" customFormat="1" x14ac:dyDescent="0.2">
      <c r="A23" s="608" t="s">
        <v>25</v>
      </c>
      <c r="B23" s="905">
        <v>698</v>
      </c>
      <c r="C23" s="905">
        <v>743</v>
      </c>
      <c r="D23" s="905">
        <v>721</v>
      </c>
      <c r="E23" s="905">
        <v>805</v>
      </c>
      <c r="F23" s="905">
        <v>1069</v>
      </c>
      <c r="G23" s="905">
        <v>1025</v>
      </c>
      <c r="H23" s="905">
        <v>1284</v>
      </c>
      <c r="I23" s="905">
        <v>1939</v>
      </c>
      <c r="J23" s="905">
        <v>1738</v>
      </c>
      <c r="K23" s="905">
        <v>1903</v>
      </c>
      <c r="L23" s="905">
        <v>1252</v>
      </c>
      <c r="M23" s="905">
        <v>1156</v>
      </c>
      <c r="N23" s="580">
        <v>1009</v>
      </c>
      <c r="O23" s="523">
        <v>1313</v>
      </c>
      <c r="P23" s="1090">
        <v>1774</v>
      </c>
      <c r="Q23" s="1090">
        <v>1939</v>
      </c>
    </row>
    <row r="24" spans="1:17" s="558" customFormat="1" x14ac:dyDescent="0.2">
      <c r="A24" s="608" t="s">
        <v>419</v>
      </c>
      <c r="B24" s="905">
        <v>285</v>
      </c>
      <c r="C24" s="905">
        <v>424</v>
      </c>
      <c r="D24" s="905">
        <v>651</v>
      </c>
      <c r="E24" s="905">
        <v>239</v>
      </c>
      <c r="F24" s="905">
        <v>31</v>
      </c>
      <c r="G24" s="905">
        <v>-38</v>
      </c>
      <c r="H24" s="905">
        <v>-372</v>
      </c>
      <c r="I24" s="905">
        <v>-729</v>
      </c>
      <c r="J24" s="905">
        <v>-376</v>
      </c>
      <c r="K24" s="905">
        <v>-425</v>
      </c>
      <c r="L24" s="905">
        <v>-255</v>
      </c>
      <c r="M24" s="905">
        <v>-398</v>
      </c>
      <c r="N24" s="580">
        <v>-232</v>
      </c>
      <c r="O24" s="523">
        <v>-250</v>
      </c>
      <c r="P24" s="1117">
        <v>-462</v>
      </c>
      <c r="Q24" s="1090">
        <v>-490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04" t="s">
        <v>4</v>
      </c>
      <c r="Q25" s="1117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04" t="s">
        <v>4</v>
      </c>
      <c r="Q26" s="1117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04" t="s">
        <v>4</v>
      </c>
      <c r="Q27" s="1117" t="s">
        <v>4</v>
      </c>
    </row>
    <row r="28" spans="1:17" s="558" customFormat="1" ht="12.75" x14ac:dyDescent="0.2">
      <c r="A28" s="608" t="s">
        <v>351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04" t="s">
        <v>4</v>
      </c>
      <c r="Q28" s="1117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04" t="s">
        <v>4</v>
      </c>
      <c r="Q29" s="1117" t="s">
        <v>4</v>
      </c>
    </row>
    <row r="30" spans="1:17" s="558" customFormat="1" ht="12.75" x14ac:dyDescent="0.2">
      <c r="A30" s="608" t="s">
        <v>353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04" t="s">
        <v>4</v>
      </c>
      <c r="Q30" s="1117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04" t="s">
        <v>4</v>
      </c>
      <c r="Q31" s="1117" t="s">
        <v>4</v>
      </c>
    </row>
    <row r="32" spans="1:17" s="558" customFormat="1" x14ac:dyDescent="0.2">
      <c r="A32" s="608" t="s">
        <v>355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04" t="s">
        <v>4</v>
      </c>
      <c r="Q32" s="1117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04" t="s">
        <v>4</v>
      </c>
      <c r="Q33" s="1117" t="s">
        <v>4</v>
      </c>
    </row>
    <row r="34" spans="1:17" s="558" customFormat="1" x14ac:dyDescent="0.2">
      <c r="A34" s="610" t="s">
        <v>436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04" t="s">
        <v>4</v>
      </c>
      <c r="Q34" s="1117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04" t="s">
        <v>4</v>
      </c>
      <c r="Q35" s="1117" t="s">
        <v>4</v>
      </c>
    </row>
    <row r="36" spans="1:17" s="558" customFormat="1" x14ac:dyDescent="0.2">
      <c r="A36" s="1151" t="s">
        <v>40</v>
      </c>
      <c r="B36" s="1673"/>
      <c r="C36" s="1673"/>
      <c r="D36" s="1673"/>
      <c r="E36" s="1673"/>
      <c r="F36" s="1673"/>
      <c r="G36" s="1673"/>
      <c r="H36" s="1673"/>
      <c r="I36" s="1673"/>
      <c r="J36" s="1673"/>
      <c r="K36" s="1682"/>
      <c r="L36" s="1173"/>
      <c r="M36" s="1173"/>
      <c r="N36" s="1174"/>
      <c r="O36" s="1151"/>
      <c r="P36" s="1151"/>
      <c r="Q36" s="1151"/>
    </row>
    <row r="37" spans="1:17" s="558" customFormat="1" x14ac:dyDescent="0.2">
      <c r="A37" s="608" t="s">
        <v>437</v>
      </c>
      <c r="B37" s="1079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80"/>
      <c r="O37" s="1079"/>
      <c r="P37" s="1081"/>
      <c r="Q37" s="1081"/>
    </row>
    <row r="38" spans="1:17" s="558" customFormat="1" x14ac:dyDescent="0.2">
      <c r="A38" s="608" t="s">
        <v>276</v>
      </c>
      <c r="B38" s="635">
        <v>12014</v>
      </c>
      <c r="C38" s="635">
        <v>14861</v>
      </c>
      <c r="D38" s="635">
        <v>15662</v>
      </c>
      <c r="E38" s="635">
        <v>16585</v>
      </c>
      <c r="F38" s="635">
        <v>18047</v>
      </c>
      <c r="G38" s="635">
        <v>18407</v>
      </c>
      <c r="H38" s="904">
        <v>20237</v>
      </c>
      <c r="I38" s="905">
        <v>22806</v>
      </c>
      <c r="J38" s="905">
        <v>26074</v>
      </c>
      <c r="K38" s="905">
        <v>28416</v>
      </c>
      <c r="L38" s="905">
        <v>31902</v>
      </c>
      <c r="M38" s="905">
        <v>35512</v>
      </c>
      <c r="N38" s="580">
        <v>42280</v>
      </c>
      <c r="O38" s="1082">
        <v>50058</v>
      </c>
      <c r="P38" s="1083">
        <v>51837</v>
      </c>
      <c r="Q38" s="1468">
        <v>57734</v>
      </c>
    </row>
    <row r="39" spans="1:17" s="558" customFormat="1" x14ac:dyDescent="0.2">
      <c r="A39" s="1160" t="s">
        <v>423</v>
      </c>
      <c r="B39" s="1683"/>
      <c r="C39" s="1683"/>
      <c r="D39" s="1683"/>
      <c r="E39" s="1683"/>
      <c r="F39" s="1683"/>
      <c r="G39" s="1683"/>
      <c r="H39" s="1683"/>
      <c r="I39" s="1683"/>
      <c r="J39" s="1683"/>
      <c r="K39" s="1684"/>
      <c r="L39" s="1175"/>
      <c r="M39" s="1175"/>
      <c r="N39" s="1176"/>
      <c r="O39" s="1164"/>
      <c r="P39" s="1151"/>
      <c r="Q39" s="1151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1106"/>
      <c r="O40" s="1079"/>
      <c r="P40" s="1081"/>
      <c r="Q40" s="1081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29.45</v>
      </c>
      <c r="G41" s="638">
        <v>27.207000000000001</v>
      </c>
      <c r="H41" s="638">
        <v>24.166</v>
      </c>
      <c r="I41" s="385">
        <v>25.538</v>
      </c>
      <c r="J41" s="385">
        <v>26.294</v>
      </c>
      <c r="K41" s="1137">
        <v>25.254000000000001</v>
      </c>
      <c r="L41" s="1137">
        <v>24.763000000000002</v>
      </c>
      <c r="M41" s="1137">
        <v>25.643000000000001</v>
      </c>
      <c r="N41" s="1138">
        <v>26.616</v>
      </c>
      <c r="O41" s="1079">
        <v>27.1</v>
      </c>
      <c r="P41" s="1102">
        <v>25.675999999999998</v>
      </c>
      <c r="Q41" s="791">
        <v>25.555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92.4</v>
      </c>
      <c r="H42" s="638">
        <v>88.8</v>
      </c>
      <c r="I42" s="385">
        <v>105.7</v>
      </c>
      <c r="J42" s="385">
        <v>103</v>
      </c>
      <c r="K42" s="639">
        <v>96</v>
      </c>
      <c r="L42" s="639">
        <v>98.1</v>
      </c>
      <c r="M42" s="639">
        <v>103.4</v>
      </c>
      <c r="N42" s="640">
        <v>103.8</v>
      </c>
      <c r="O42" s="1079">
        <v>101.9</v>
      </c>
      <c r="P42" s="1102">
        <v>94.626667649443505</v>
      </c>
      <c r="Q42" s="1140">
        <v>99.6</v>
      </c>
    </row>
    <row r="43" spans="1:17" s="558" customFormat="1" ht="12.75" x14ac:dyDescent="0.2">
      <c r="A43" s="856" t="s">
        <v>447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640"/>
      <c r="O43" s="1079"/>
      <c r="P43" s="1105"/>
      <c r="Q43" s="985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28.056999999999999</v>
      </c>
      <c r="G44" s="638">
        <v>25.765999999999998</v>
      </c>
      <c r="H44" s="638">
        <v>22.943999999999999</v>
      </c>
      <c r="I44" s="385">
        <v>24.268999999999998</v>
      </c>
      <c r="J44" s="385">
        <v>25.039000000000001</v>
      </c>
      <c r="K44" s="1137">
        <v>24.102</v>
      </c>
      <c r="L44" s="1137">
        <v>23.588000000000001</v>
      </c>
      <c r="M44" s="1137">
        <v>24.457999999999998</v>
      </c>
      <c r="N44" s="1138">
        <v>25.445</v>
      </c>
      <c r="O44" s="1137">
        <v>26</v>
      </c>
      <c r="P44" s="1139">
        <v>24.681999999999999</v>
      </c>
      <c r="Q44" s="1533">
        <v>24.146000000000001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91.8</v>
      </c>
      <c r="H45" s="638">
        <v>89</v>
      </c>
      <c r="I45" s="385">
        <v>105.8</v>
      </c>
      <c r="J45" s="385">
        <v>103.2</v>
      </c>
      <c r="K45" s="639">
        <v>96.3</v>
      </c>
      <c r="L45" s="639">
        <v>97.9</v>
      </c>
      <c r="M45" s="639">
        <v>103.7</v>
      </c>
      <c r="N45" s="640">
        <v>104</v>
      </c>
      <c r="O45" s="1137">
        <v>102.3</v>
      </c>
      <c r="P45" s="1139">
        <v>94.901568748077509</v>
      </c>
      <c r="Q45" s="1140">
        <v>97.6</v>
      </c>
    </row>
    <row r="46" spans="1:17" s="558" customFormat="1" ht="12.75" x14ac:dyDescent="0.2">
      <c r="A46" s="856" t="s">
        <v>359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640"/>
      <c r="O46" s="1079"/>
      <c r="P46" s="1105"/>
      <c r="Q46" s="985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385">
        <v>23.983000000000001</v>
      </c>
      <c r="G47" s="638">
        <v>24.2</v>
      </c>
      <c r="H47" s="638">
        <v>21.678000000000001</v>
      </c>
      <c r="I47" s="385">
        <v>22.937000000000001</v>
      </c>
      <c r="J47" s="385">
        <v>23.638000000000002</v>
      </c>
      <c r="K47" s="1137">
        <v>22.93</v>
      </c>
      <c r="L47" s="1137">
        <v>22.384</v>
      </c>
      <c r="M47" s="1137">
        <v>23.175000000000001</v>
      </c>
      <c r="N47" s="1138">
        <v>23.763000000000002</v>
      </c>
      <c r="O47" s="1079">
        <v>24.7</v>
      </c>
      <c r="P47" s="1139">
        <v>23.571999999999999</v>
      </c>
      <c r="Q47" s="1533">
        <v>21.779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100.9</v>
      </c>
      <c r="H48" s="638">
        <v>89.6</v>
      </c>
      <c r="I48" s="385">
        <v>105.8</v>
      </c>
      <c r="J48" s="385">
        <v>103.1</v>
      </c>
      <c r="K48" s="639">
        <v>97</v>
      </c>
      <c r="L48" s="639">
        <v>97.6</v>
      </c>
      <c r="M48" s="639">
        <v>103.5</v>
      </c>
      <c r="N48" s="640">
        <v>102.5</v>
      </c>
      <c r="O48" s="1079">
        <v>103.8</v>
      </c>
      <c r="P48" s="1102">
        <v>95.433198380566793</v>
      </c>
      <c r="Q48" s="1140">
        <v>94.2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640"/>
      <c r="O49" s="1079"/>
      <c r="P49" s="1105"/>
      <c r="Q49" s="985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385">
        <v>4.0739999999999998</v>
      </c>
      <c r="G50" s="638">
        <v>1.5660000000000001</v>
      </c>
      <c r="H50" s="638">
        <v>1.266</v>
      </c>
      <c r="I50" s="385">
        <v>1.3320000000000001</v>
      </c>
      <c r="J50" s="385">
        <v>1.401</v>
      </c>
      <c r="K50" s="1137">
        <v>1.1719999999999999</v>
      </c>
      <c r="L50" s="1137">
        <v>1.204</v>
      </c>
      <c r="M50" s="1137">
        <v>1.2829999999999999</v>
      </c>
      <c r="N50" s="1138">
        <v>1.6819999999999999</v>
      </c>
      <c r="O50" s="1079">
        <v>1.3</v>
      </c>
      <c r="P50" s="1102">
        <v>1.1100000000000001</v>
      </c>
      <c r="Q50" s="1533">
        <v>2.367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38.4</v>
      </c>
      <c r="H51" s="638">
        <v>80.8</v>
      </c>
      <c r="I51" s="385">
        <v>105.2</v>
      </c>
      <c r="J51" s="385">
        <v>105.2</v>
      </c>
      <c r="K51" s="639">
        <v>83.7</v>
      </c>
      <c r="L51" s="639">
        <v>102.7</v>
      </c>
      <c r="M51" s="639">
        <v>106.6</v>
      </c>
      <c r="N51" s="640">
        <v>131.1</v>
      </c>
      <c r="O51" s="1079">
        <v>76.5</v>
      </c>
      <c r="P51" s="1102">
        <v>84.862385321100916</v>
      </c>
      <c r="Q51" s="1140">
        <v>218.2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640"/>
      <c r="O52" s="1079"/>
      <c r="P52" s="1105"/>
      <c r="Q52" s="985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1.393</v>
      </c>
      <c r="G53" s="638">
        <v>1.4410000000000001</v>
      </c>
      <c r="H53" s="638">
        <v>1.222</v>
      </c>
      <c r="I53" s="385">
        <v>1.2689999999999999</v>
      </c>
      <c r="J53" s="385">
        <v>1.2549999999999999</v>
      </c>
      <c r="K53" s="1137">
        <v>1.1519999999999999</v>
      </c>
      <c r="L53" s="1137">
        <v>1.175</v>
      </c>
      <c r="M53" s="1137">
        <v>1.1850000000000001</v>
      </c>
      <c r="N53" s="1138">
        <v>1.171</v>
      </c>
      <c r="O53" s="1079">
        <v>1.1000000000000001</v>
      </c>
      <c r="P53" s="1102">
        <v>0.99399999999999999</v>
      </c>
      <c r="Q53" s="1534">
        <v>1.409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103.4</v>
      </c>
      <c r="H54" s="638">
        <v>84.8</v>
      </c>
      <c r="I54" s="385">
        <v>103.8</v>
      </c>
      <c r="J54" s="385">
        <v>98.9</v>
      </c>
      <c r="K54" s="639">
        <v>91.8</v>
      </c>
      <c r="L54" s="639">
        <v>102</v>
      </c>
      <c r="M54" s="639">
        <v>100.9</v>
      </c>
      <c r="N54" s="640">
        <v>98.8</v>
      </c>
      <c r="O54" s="1079">
        <v>91.7</v>
      </c>
      <c r="P54" s="1102">
        <v>88.277087033747776</v>
      </c>
      <c r="Q54" s="1140">
        <v>140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642" t="s">
        <v>4</v>
      </c>
      <c r="O55" s="574" t="s">
        <v>4</v>
      </c>
      <c r="P55" s="1140" t="s">
        <v>4</v>
      </c>
      <c r="Q55" s="1140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642" t="s">
        <v>4</v>
      </c>
      <c r="O56" s="574" t="s">
        <v>4</v>
      </c>
      <c r="P56" s="1140" t="s">
        <v>4</v>
      </c>
      <c r="Q56" s="1140" t="s">
        <v>4</v>
      </c>
    </row>
    <row r="57" spans="1:17" s="558" customFormat="1" ht="12.75" x14ac:dyDescent="0.2">
      <c r="A57" s="856" t="s">
        <v>448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4.7</v>
      </c>
      <c r="G57" s="638">
        <v>5.3</v>
      </c>
      <c r="H57" s="638">
        <v>5.0999999999999996</v>
      </c>
      <c r="I57" s="385">
        <v>5</v>
      </c>
      <c r="J57" s="385">
        <v>4.8</v>
      </c>
      <c r="K57" s="1137">
        <v>4.5999999999999996</v>
      </c>
      <c r="L57" s="1137">
        <v>4.7</v>
      </c>
      <c r="M57" s="1137">
        <v>4.5999999999999996</v>
      </c>
      <c r="N57" s="640">
        <v>4.4000000000000004</v>
      </c>
      <c r="O57" s="1079">
        <v>4.0999999999999996</v>
      </c>
      <c r="P57" s="1081">
        <v>3.9</v>
      </c>
      <c r="Q57" s="1472">
        <v>5.5</v>
      </c>
    </row>
    <row r="58" spans="1:17" s="558" customFormat="1" ht="24" customHeight="1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4.9000000000000004</v>
      </c>
      <c r="G58" s="385">
        <v>7.8</v>
      </c>
      <c r="H58" s="385">
        <v>7.2</v>
      </c>
      <c r="I58" s="385">
        <v>6.5</v>
      </c>
      <c r="J58" s="385">
        <v>6.3</v>
      </c>
      <c r="K58" s="385">
        <v>5.7</v>
      </c>
      <c r="L58" s="385" t="s">
        <v>8</v>
      </c>
      <c r="M58" s="385" t="s">
        <v>8</v>
      </c>
      <c r="N58" s="640" t="s">
        <v>8</v>
      </c>
      <c r="O58" s="385" t="s">
        <v>8</v>
      </c>
      <c r="P58" s="1105" t="s">
        <v>8</v>
      </c>
      <c r="Q58" s="1140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4.2</v>
      </c>
      <c r="G59" s="638">
        <v>5.4</v>
      </c>
      <c r="H59" s="638">
        <v>5.4</v>
      </c>
      <c r="I59" s="385">
        <v>4.7</v>
      </c>
      <c r="J59" s="385">
        <v>4.9000000000000004</v>
      </c>
      <c r="K59" s="1137">
        <v>4.8</v>
      </c>
      <c r="L59" s="1137">
        <v>4.9000000000000004</v>
      </c>
      <c r="M59" s="1137">
        <v>4.5999999999999996</v>
      </c>
      <c r="N59" s="640">
        <v>4.4000000000000004</v>
      </c>
      <c r="O59" s="1079">
        <v>2.4</v>
      </c>
      <c r="P59" s="1102">
        <v>3</v>
      </c>
      <c r="Q59" s="1472">
        <v>4.7</v>
      </c>
    </row>
    <row r="60" spans="1:17" s="558" customFormat="1" ht="12.75" x14ac:dyDescent="0.2">
      <c r="A60" s="856" t="s">
        <v>449</v>
      </c>
      <c r="B60" s="574" t="s">
        <v>4</v>
      </c>
      <c r="C60" s="574" t="s">
        <v>4</v>
      </c>
      <c r="D60" s="574" t="s">
        <v>4</v>
      </c>
      <c r="E60" s="574" t="s">
        <v>4</v>
      </c>
      <c r="F60" s="574" t="s">
        <v>4</v>
      </c>
      <c r="G60" s="574" t="s">
        <v>4</v>
      </c>
      <c r="H60" s="574" t="s">
        <v>4</v>
      </c>
      <c r="I60" s="574" t="s">
        <v>4</v>
      </c>
      <c r="J60" s="574" t="s">
        <v>4</v>
      </c>
      <c r="K60" s="574" t="s">
        <v>4</v>
      </c>
      <c r="L60" s="574" t="s">
        <v>4</v>
      </c>
      <c r="M60" s="574" t="s">
        <v>4</v>
      </c>
      <c r="N60" s="642" t="s">
        <v>4</v>
      </c>
      <c r="O60" s="574" t="s">
        <v>4</v>
      </c>
      <c r="P60" s="1140" t="s">
        <v>4</v>
      </c>
      <c r="Q60" s="1140" t="s">
        <v>4</v>
      </c>
    </row>
    <row r="61" spans="1:17" s="558" customFormat="1" ht="24" x14ac:dyDescent="0.2">
      <c r="A61" s="611" t="s">
        <v>367</v>
      </c>
      <c r="B61" s="704"/>
      <c r="C61" s="704"/>
      <c r="D61" s="704"/>
      <c r="E61" s="704"/>
      <c r="F61" s="704"/>
      <c r="G61" s="704"/>
      <c r="H61" s="704"/>
      <c r="I61" s="704"/>
      <c r="J61" s="704"/>
      <c r="K61" s="704"/>
      <c r="L61" s="704"/>
      <c r="M61" s="704"/>
      <c r="N61" s="726"/>
      <c r="O61" s="1079"/>
      <c r="P61" s="1105"/>
      <c r="Q61" s="1140" t="s">
        <v>4</v>
      </c>
    </row>
    <row r="62" spans="1:17" s="558" customFormat="1" x14ac:dyDescent="0.2">
      <c r="A62" s="611" t="s">
        <v>276</v>
      </c>
      <c r="B62" s="643">
        <v>49757</v>
      </c>
      <c r="C62" s="643">
        <v>57985</v>
      </c>
      <c r="D62" s="643">
        <v>64437</v>
      </c>
      <c r="E62" s="643">
        <v>70710</v>
      </c>
      <c r="F62" s="643">
        <v>76944</v>
      </c>
      <c r="G62" s="643">
        <v>79375</v>
      </c>
      <c r="H62" s="643">
        <v>91576</v>
      </c>
      <c r="I62" s="644">
        <v>97873</v>
      </c>
      <c r="J62" s="644">
        <v>105694</v>
      </c>
      <c r="K62" s="644">
        <v>240342</v>
      </c>
      <c r="L62" s="637">
        <v>258068</v>
      </c>
      <c r="M62" s="637">
        <v>312229</v>
      </c>
      <c r="N62" s="645">
        <v>376266</v>
      </c>
      <c r="O62" s="1082">
        <v>446097</v>
      </c>
      <c r="P62" s="1083">
        <v>494478</v>
      </c>
      <c r="Q62" s="1063">
        <v>533463</v>
      </c>
    </row>
    <row r="63" spans="1:17" s="558" customFormat="1" x14ac:dyDescent="0.2">
      <c r="A63" s="612" t="s">
        <v>43</v>
      </c>
      <c r="B63" s="684">
        <v>337.7</v>
      </c>
      <c r="C63" s="684">
        <v>395.5</v>
      </c>
      <c r="D63" s="684">
        <v>432.1</v>
      </c>
      <c r="E63" s="684">
        <v>464.8</v>
      </c>
      <c r="F63" s="684">
        <v>429.4</v>
      </c>
      <c r="G63" s="684">
        <v>358</v>
      </c>
      <c r="H63" s="684">
        <v>267.60000000000002</v>
      </c>
      <c r="I63" s="684">
        <v>300.2</v>
      </c>
      <c r="J63" s="684">
        <v>306.60000000000002</v>
      </c>
      <c r="K63" s="684">
        <v>627.9</v>
      </c>
      <c r="L63" s="684">
        <v>624.9</v>
      </c>
      <c r="M63" s="684">
        <v>732.9</v>
      </c>
      <c r="N63" s="727">
        <v>817.6</v>
      </c>
      <c r="O63" s="1089">
        <v>977.62</v>
      </c>
      <c r="P63" s="791">
        <v>1053.3</v>
      </c>
      <c r="Q63" s="1140">
        <v>1061.5</v>
      </c>
    </row>
    <row r="64" spans="1:17" s="558" customFormat="1" ht="24" x14ac:dyDescent="0.2">
      <c r="A64" s="611" t="s">
        <v>368</v>
      </c>
      <c r="B64" s="646">
        <v>118.8</v>
      </c>
      <c r="C64" s="646">
        <v>116.5</v>
      </c>
      <c r="D64" s="646">
        <v>111.1</v>
      </c>
      <c r="E64" s="646">
        <v>109.7</v>
      </c>
      <c r="F64" s="646">
        <v>108.8</v>
      </c>
      <c r="G64" s="646">
        <v>103.2</v>
      </c>
      <c r="H64" s="646">
        <v>115.4</v>
      </c>
      <c r="I64" s="646">
        <v>106.9</v>
      </c>
      <c r="J64" s="646">
        <v>108</v>
      </c>
      <c r="K64" s="646">
        <v>227.4</v>
      </c>
      <c r="L64" s="646">
        <v>107.4</v>
      </c>
      <c r="M64" s="646">
        <v>121</v>
      </c>
      <c r="N64" s="647">
        <v>120.5</v>
      </c>
      <c r="O64" s="1079">
        <v>118.6</v>
      </c>
      <c r="P64" s="1081">
        <v>110.8</v>
      </c>
      <c r="Q64" s="1140">
        <v>107.9</v>
      </c>
    </row>
    <row r="65" spans="1:17" s="558" customFormat="1" ht="24" x14ac:dyDescent="0.2">
      <c r="A65" s="611" t="s">
        <v>369</v>
      </c>
      <c r="B65" s="385">
        <v>110.8</v>
      </c>
      <c r="C65" s="385">
        <v>106.9</v>
      </c>
      <c r="D65" s="646">
        <v>104.7</v>
      </c>
      <c r="E65" s="646">
        <v>102.2</v>
      </c>
      <c r="F65" s="646">
        <v>100.3</v>
      </c>
      <c r="G65" s="646">
        <v>96.8</v>
      </c>
      <c r="H65" s="646">
        <v>102.2</v>
      </c>
      <c r="I65" s="646">
        <v>99.9</v>
      </c>
      <c r="J65" s="646">
        <v>102.2</v>
      </c>
      <c r="K65" s="646">
        <v>215.5</v>
      </c>
      <c r="L65" s="646">
        <v>100.7</v>
      </c>
      <c r="M65" s="646">
        <v>111.6</v>
      </c>
      <c r="N65" s="647">
        <v>104.3</v>
      </c>
      <c r="O65" s="1079">
        <v>103.3</v>
      </c>
      <c r="P65" s="1081">
        <v>100.7</v>
      </c>
      <c r="Q65" s="1140">
        <v>95.6</v>
      </c>
    </row>
    <row r="66" spans="1:17" s="558" customFormat="1" x14ac:dyDescent="0.2">
      <c r="A66" s="611" t="s">
        <v>58</v>
      </c>
      <c r="B66" s="637" t="s">
        <v>8</v>
      </c>
      <c r="C66" s="637" t="s">
        <v>8</v>
      </c>
      <c r="D66" s="637" t="s">
        <v>8</v>
      </c>
      <c r="E66" s="637" t="s">
        <v>8</v>
      </c>
      <c r="F66" s="637" t="s">
        <v>8</v>
      </c>
      <c r="G66" s="637" t="s">
        <v>8</v>
      </c>
      <c r="H66" s="637" t="s">
        <v>8</v>
      </c>
      <c r="I66" s="637" t="s">
        <v>8</v>
      </c>
      <c r="J66" s="637" t="s">
        <v>8</v>
      </c>
      <c r="K66" s="637" t="s">
        <v>8</v>
      </c>
      <c r="L66" s="637" t="s">
        <v>8</v>
      </c>
      <c r="M66" s="637" t="s">
        <v>8</v>
      </c>
      <c r="N66" s="576" t="s">
        <v>8</v>
      </c>
      <c r="O66" s="385" t="s">
        <v>8</v>
      </c>
      <c r="P66" s="1121" t="s">
        <v>8</v>
      </c>
      <c r="Q66" s="1140" t="s">
        <v>4</v>
      </c>
    </row>
    <row r="67" spans="1:17" s="558" customFormat="1" ht="33.75" x14ac:dyDescent="0.2">
      <c r="A67" s="856" t="s">
        <v>74</v>
      </c>
      <c r="B67" s="80" t="s">
        <v>331</v>
      </c>
      <c r="C67" s="857">
        <v>15999</v>
      </c>
      <c r="D67" s="857">
        <v>17439</v>
      </c>
      <c r="E67" s="35">
        <v>18660</v>
      </c>
      <c r="F67" s="35">
        <v>19966</v>
      </c>
      <c r="G67" s="35">
        <v>21364</v>
      </c>
      <c r="H67" s="35">
        <v>22859</v>
      </c>
      <c r="I67" s="35">
        <v>24459</v>
      </c>
      <c r="J67" s="72">
        <v>28284</v>
      </c>
      <c r="K67" s="29">
        <v>42500</v>
      </c>
      <c r="L67" s="29">
        <v>42500</v>
      </c>
      <c r="M67" s="22">
        <v>42500</v>
      </c>
      <c r="N67" s="71">
        <v>60000</v>
      </c>
      <c r="O67" s="637">
        <v>70000</v>
      </c>
      <c r="P67" s="1105">
        <v>85000</v>
      </c>
      <c r="Q67" s="1105">
        <v>85000</v>
      </c>
    </row>
    <row r="68" spans="1:17" s="558" customFormat="1" x14ac:dyDescent="0.2">
      <c r="A68" s="1151" t="s">
        <v>79</v>
      </c>
      <c r="B68" s="1151"/>
      <c r="C68" s="1151"/>
      <c r="D68" s="1151"/>
      <c r="E68" s="1151"/>
      <c r="F68" s="1151"/>
      <c r="G68" s="1151"/>
      <c r="H68" s="1151"/>
      <c r="I68" s="1151"/>
      <c r="J68" s="1151"/>
      <c r="K68" s="1151"/>
      <c r="L68" s="1151"/>
      <c r="M68" s="1151"/>
      <c r="N68" s="1152"/>
      <c r="O68" s="1151"/>
      <c r="P68" s="1151"/>
      <c r="Q68" s="1151"/>
    </row>
    <row r="69" spans="1:17" s="558" customFormat="1" x14ac:dyDescent="0.2">
      <c r="A69" s="617" t="s">
        <v>664</v>
      </c>
      <c r="B69" s="648"/>
      <c r="C69" s="648"/>
      <c r="D69" s="648"/>
      <c r="E69" s="648"/>
      <c r="F69" s="648"/>
      <c r="G69" s="648"/>
      <c r="H69" s="648"/>
      <c r="I69" s="648"/>
      <c r="J69" s="649"/>
      <c r="K69" s="649"/>
      <c r="L69" s="1141"/>
      <c r="M69" s="1141"/>
      <c r="N69" s="1122"/>
      <c r="O69" s="1079"/>
      <c r="P69" s="1081"/>
      <c r="Q69" s="1081"/>
    </row>
    <row r="70" spans="1:17" s="558" customFormat="1" x14ac:dyDescent="0.2">
      <c r="A70" s="611" t="s">
        <v>371</v>
      </c>
      <c r="B70" s="557">
        <v>4027.9</v>
      </c>
      <c r="C70" s="557">
        <v>6491.8</v>
      </c>
      <c r="D70" s="557">
        <v>12111.9</v>
      </c>
      <c r="E70" s="557">
        <v>12054.2</v>
      </c>
      <c r="F70" s="557">
        <v>7843.7</v>
      </c>
      <c r="G70" s="557">
        <v>10292.4</v>
      </c>
      <c r="H70" s="557">
        <v>5813.2049999999999</v>
      </c>
      <c r="I70" s="557">
        <v>9256.9429999999993</v>
      </c>
      <c r="J70" s="557">
        <v>25030.621999999999</v>
      </c>
      <c r="K70" s="557">
        <v>30924.705000000002</v>
      </c>
      <c r="L70" s="557">
        <v>20012.537</v>
      </c>
      <c r="M70" s="557">
        <v>12980.929</v>
      </c>
      <c r="N70" s="650">
        <v>22981.841</v>
      </c>
      <c r="O70" s="1101">
        <v>36682.690999999999</v>
      </c>
      <c r="P70" s="976">
        <v>133664.73000000001</v>
      </c>
      <c r="Q70" s="976">
        <v>102662.276</v>
      </c>
    </row>
    <row r="71" spans="1:17" s="558" customFormat="1" x14ac:dyDescent="0.2">
      <c r="A71" s="611" t="s">
        <v>83</v>
      </c>
      <c r="B71" s="557">
        <v>27.335595520868683</v>
      </c>
      <c r="C71" s="557">
        <v>44.276360660210067</v>
      </c>
      <c r="D71" s="557">
        <v>81.227952518275089</v>
      </c>
      <c r="E71" s="557">
        <v>79.236179583251172</v>
      </c>
      <c r="F71" s="557">
        <v>43.773090016183936</v>
      </c>
      <c r="G71" s="557">
        <v>46.418617237180356</v>
      </c>
      <c r="H71" s="557">
        <v>17</v>
      </c>
      <c r="I71" s="557">
        <v>28.395530674846622</v>
      </c>
      <c r="J71" s="557">
        <v>72.613565025673751</v>
      </c>
      <c r="K71" s="557">
        <v>80.796094056172436</v>
      </c>
      <c r="L71" s="557">
        <v>48.462373168664492</v>
      </c>
      <c r="M71" s="557">
        <v>30.469518578503862</v>
      </c>
      <c r="N71" s="650">
        <v>49.908445535093811</v>
      </c>
      <c r="O71" s="1079">
        <v>80.400000000000006</v>
      </c>
      <c r="P71" s="1092">
        <v>284.73229805725975</v>
      </c>
      <c r="Q71" s="976">
        <v>196.8256216568569</v>
      </c>
    </row>
    <row r="72" spans="1:17" s="558" customFormat="1" x14ac:dyDescent="0.2">
      <c r="A72" s="611" t="s">
        <v>84</v>
      </c>
      <c r="B72" s="557">
        <v>62.177335150331494</v>
      </c>
      <c r="C72" s="557">
        <v>151.05045308039217</v>
      </c>
      <c r="D72" s="557">
        <v>177.35008669023463</v>
      </c>
      <c r="E72" s="557">
        <v>94.424676482565417</v>
      </c>
      <c r="F72" s="557">
        <v>61.795124373589417</v>
      </c>
      <c r="G72" s="557">
        <v>127.64463527173832</v>
      </c>
      <c r="H72" s="557">
        <v>54.915467642515928</v>
      </c>
      <c r="I72" s="557">
        <v>155.4</v>
      </c>
      <c r="J72" s="557">
        <v>252.4</v>
      </c>
      <c r="K72" s="557">
        <v>120.1</v>
      </c>
      <c r="L72" s="557">
        <v>64.400000000000006</v>
      </c>
      <c r="M72" s="557">
        <v>62.2</v>
      </c>
      <c r="N72" s="650">
        <v>166.7</v>
      </c>
      <c r="O72" s="1079">
        <v>152.19999999999999</v>
      </c>
      <c r="P72" s="1099">
        <v>359.4</v>
      </c>
      <c r="Q72" s="976">
        <v>73.7</v>
      </c>
    </row>
    <row r="73" spans="1:17" s="558" customFormat="1" x14ac:dyDescent="0.2">
      <c r="A73" s="611" t="s">
        <v>372</v>
      </c>
      <c r="B73" s="557">
        <v>100</v>
      </c>
      <c r="C73" s="557">
        <v>151.05045308039217</v>
      </c>
      <c r="D73" s="557">
        <v>267.88810948406774</v>
      </c>
      <c r="E73" s="557">
        <v>252.95248071559161</v>
      </c>
      <c r="F73" s="557">
        <v>156.31230006427961</v>
      </c>
      <c r="G73" s="557">
        <v>199.52426530191488</v>
      </c>
      <c r="H73" s="557">
        <v>109.56968335084069</v>
      </c>
      <c r="I73" s="557">
        <v>170.27128792720643</v>
      </c>
      <c r="J73" s="557">
        <v>429.76473072826906</v>
      </c>
      <c r="K73" s="557">
        <v>516.14744160465114</v>
      </c>
      <c r="L73" s="557">
        <v>332.39895239339535</v>
      </c>
      <c r="M73" s="557">
        <v>206.75214838869192</v>
      </c>
      <c r="N73" s="650">
        <v>344.6558313639494</v>
      </c>
      <c r="O73" s="894">
        <f t="shared" ref="O73" si="1">N73*O72/100</f>
        <v>524.56617533593101</v>
      </c>
      <c r="P73" s="976">
        <f>O73*P72/100</f>
        <v>1885.2908341573359</v>
      </c>
      <c r="Q73" s="976">
        <f>P73*Q72/100</f>
        <v>1389.4593447739567</v>
      </c>
    </row>
    <row r="74" spans="1:17" s="558" customFormat="1" x14ac:dyDescent="0.2">
      <c r="A74" s="611" t="s">
        <v>86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6" t="s">
        <v>370</v>
      </c>
      <c r="O74" s="615" t="s">
        <v>370</v>
      </c>
      <c r="P74" s="997" t="s">
        <v>370</v>
      </c>
      <c r="Q74" s="997" t="s">
        <v>370</v>
      </c>
    </row>
    <row r="75" spans="1:17" s="558" customFormat="1" x14ac:dyDescent="0.2">
      <c r="A75" s="611" t="s">
        <v>373</v>
      </c>
      <c r="B75" s="615" t="s">
        <v>370</v>
      </c>
      <c r="C75" s="615" t="s">
        <v>370</v>
      </c>
      <c r="D75" s="615" t="s">
        <v>370</v>
      </c>
      <c r="E75" s="615" t="s">
        <v>370</v>
      </c>
      <c r="F75" s="615" t="s">
        <v>370</v>
      </c>
      <c r="G75" s="615" t="s">
        <v>370</v>
      </c>
      <c r="H75" s="615" t="s">
        <v>370</v>
      </c>
      <c r="I75" s="615" t="s">
        <v>370</v>
      </c>
      <c r="J75" s="615" t="s">
        <v>370</v>
      </c>
      <c r="K75" s="615" t="s">
        <v>370</v>
      </c>
      <c r="L75" s="615" t="s">
        <v>370</v>
      </c>
      <c r="M75" s="615" t="s">
        <v>370</v>
      </c>
      <c r="N75" s="616" t="s">
        <v>370</v>
      </c>
      <c r="O75" s="615" t="s">
        <v>370</v>
      </c>
      <c r="P75" s="997" t="s">
        <v>370</v>
      </c>
      <c r="Q75" s="997" t="s">
        <v>370</v>
      </c>
    </row>
    <row r="76" spans="1:17" s="558" customFormat="1" ht="22.5" x14ac:dyDescent="0.2">
      <c r="A76" s="608" t="s">
        <v>89</v>
      </c>
      <c r="B76" s="584" t="s">
        <v>370</v>
      </c>
      <c r="C76" s="584" t="s">
        <v>370</v>
      </c>
      <c r="D76" s="584" t="s">
        <v>370</v>
      </c>
      <c r="E76" s="584" t="s">
        <v>370</v>
      </c>
      <c r="F76" s="584" t="s">
        <v>370</v>
      </c>
      <c r="G76" s="584" t="s">
        <v>370</v>
      </c>
      <c r="H76" s="584" t="s">
        <v>370</v>
      </c>
      <c r="I76" s="584" t="s">
        <v>370</v>
      </c>
      <c r="J76" s="584" t="s">
        <v>370</v>
      </c>
      <c r="K76" s="584" t="s">
        <v>370</v>
      </c>
      <c r="L76" s="584" t="s">
        <v>370</v>
      </c>
      <c r="M76" s="584" t="s">
        <v>370</v>
      </c>
      <c r="N76" s="715" t="s">
        <v>370</v>
      </c>
      <c r="O76" s="584" t="s">
        <v>370</v>
      </c>
      <c r="P76" s="1002" t="s">
        <v>370</v>
      </c>
      <c r="Q76" s="1002" t="s">
        <v>8</v>
      </c>
    </row>
    <row r="77" spans="1:17" s="558" customFormat="1" ht="22.5" x14ac:dyDescent="0.2">
      <c r="A77" s="608" t="s">
        <v>90</v>
      </c>
      <c r="B77" s="584" t="s">
        <v>370</v>
      </c>
      <c r="C77" s="584" t="s">
        <v>370</v>
      </c>
      <c r="D77" s="584" t="s">
        <v>370</v>
      </c>
      <c r="E77" s="584" t="s">
        <v>370</v>
      </c>
      <c r="F77" s="584" t="s">
        <v>370</v>
      </c>
      <c r="G77" s="584" t="s">
        <v>370</v>
      </c>
      <c r="H77" s="584" t="s">
        <v>370</v>
      </c>
      <c r="I77" s="584" t="s">
        <v>370</v>
      </c>
      <c r="J77" s="584" t="s">
        <v>370</v>
      </c>
      <c r="K77" s="584" t="s">
        <v>370</v>
      </c>
      <c r="L77" s="584" t="s">
        <v>370</v>
      </c>
      <c r="M77" s="584" t="s">
        <v>370</v>
      </c>
      <c r="N77" s="715" t="s">
        <v>370</v>
      </c>
      <c r="O77" s="584" t="s">
        <v>370</v>
      </c>
      <c r="P77" s="1002" t="s">
        <v>370</v>
      </c>
      <c r="Q77" s="1002" t="s">
        <v>8</v>
      </c>
    </row>
    <row r="78" spans="1:17" s="558" customFormat="1" x14ac:dyDescent="0.2">
      <c r="A78" s="608" t="s">
        <v>91</v>
      </c>
      <c r="B78" s="665"/>
      <c r="C78" s="665"/>
      <c r="D78" s="665"/>
      <c r="E78" s="665"/>
      <c r="F78" s="665"/>
      <c r="G78" s="665"/>
      <c r="H78" s="665"/>
      <c r="I78" s="665"/>
      <c r="J78" s="584"/>
      <c r="K78" s="584"/>
      <c r="L78" s="584"/>
      <c r="M78" s="584"/>
      <c r="N78" s="715"/>
      <c r="O78" s="584"/>
      <c r="P78" s="1002"/>
      <c r="Q78" s="1002" t="s">
        <v>8</v>
      </c>
    </row>
    <row r="79" spans="1:17" s="558" customFormat="1" x14ac:dyDescent="0.2">
      <c r="A79" s="608" t="s">
        <v>92</v>
      </c>
      <c r="B79" s="584" t="s">
        <v>370</v>
      </c>
      <c r="C79" s="584" t="s">
        <v>370</v>
      </c>
      <c r="D79" s="584" t="s">
        <v>370</v>
      </c>
      <c r="E79" s="584" t="s">
        <v>370</v>
      </c>
      <c r="F79" s="584" t="s">
        <v>370</v>
      </c>
      <c r="G79" s="584" t="s">
        <v>370</v>
      </c>
      <c r="H79" s="584" t="s">
        <v>370</v>
      </c>
      <c r="I79" s="584" t="s">
        <v>370</v>
      </c>
      <c r="J79" s="584" t="s">
        <v>370</v>
      </c>
      <c r="K79" s="584" t="s">
        <v>370</v>
      </c>
      <c r="L79" s="584" t="s">
        <v>370</v>
      </c>
      <c r="M79" s="584" t="s">
        <v>370</v>
      </c>
      <c r="N79" s="715" t="s">
        <v>370</v>
      </c>
      <c r="O79" s="584" t="s">
        <v>370</v>
      </c>
      <c r="P79" s="1002" t="s">
        <v>370</v>
      </c>
      <c r="Q79" s="1002" t="s">
        <v>8</v>
      </c>
    </row>
    <row r="80" spans="1:17" s="558" customFormat="1" x14ac:dyDescent="0.2">
      <c r="A80" s="608" t="s">
        <v>93</v>
      </c>
      <c r="B80" s="584" t="s">
        <v>370</v>
      </c>
      <c r="C80" s="584" t="s">
        <v>370</v>
      </c>
      <c r="D80" s="584" t="s">
        <v>370</v>
      </c>
      <c r="E80" s="584" t="s">
        <v>370</v>
      </c>
      <c r="F80" s="584" t="s">
        <v>370</v>
      </c>
      <c r="G80" s="584" t="s">
        <v>370</v>
      </c>
      <c r="H80" s="584" t="s">
        <v>370</v>
      </c>
      <c r="I80" s="584" t="s">
        <v>370</v>
      </c>
      <c r="J80" s="584" t="s">
        <v>370</v>
      </c>
      <c r="K80" s="584" t="s">
        <v>370</v>
      </c>
      <c r="L80" s="584" t="s">
        <v>370</v>
      </c>
      <c r="M80" s="584" t="s">
        <v>370</v>
      </c>
      <c r="N80" s="715" t="s">
        <v>370</v>
      </c>
      <c r="O80" s="584" t="s">
        <v>370</v>
      </c>
      <c r="P80" s="1002" t="s">
        <v>370</v>
      </c>
      <c r="Q80" s="1002" t="s">
        <v>8</v>
      </c>
    </row>
    <row r="81" spans="1:17" s="558" customFormat="1" x14ac:dyDescent="0.2">
      <c r="A81" s="608" t="s">
        <v>94</v>
      </c>
      <c r="B81" s="584" t="s">
        <v>370</v>
      </c>
      <c r="C81" s="584" t="s">
        <v>370</v>
      </c>
      <c r="D81" s="584" t="s">
        <v>370</v>
      </c>
      <c r="E81" s="584" t="s">
        <v>370</v>
      </c>
      <c r="F81" s="584" t="s">
        <v>370</v>
      </c>
      <c r="G81" s="584" t="s">
        <v>370</v>
      </c>
      <c r="H81" s="584" t="s">
        <v>370</v>
      </c>
      <c r="I81" s="584" t="s">
        <v>370</v>
      </c>
      <c r="J81" s="584" t="s">
        <v>370</v>
      </c>
      <c r="K81" s="584" t="s">
        <v>370</v>
      </c>
      <c r="L81" s="584" t="s">
        <v>370</v>
      </c>
      <c r="M81" s="584" t="s">
        <v>370</v>
      </c>
      <c r="N81" s="715" t="s">
        <v>370</v>
      </c>
      <c r="O81" s="584" t="s">
        <v>370</v>
      </c>
      <c r="P81" s="1002" t="s">
        <v>370</v>
      </c>
      <c r="Q81" s="1002" t="s">
        <v>8</v>
      </c>
    </row>
    <row r="82" spans="1:17" s="558" customFormat="1" x14ac:dyDescent="0.2">
      <c r="A82" s="608" t="s">
        <v>95</v>
      </c>
      <c r="B82" s="584" t="s">
        <v>370</v>
      </c>
      <c r="C82" s="584" t="s">
        <v>370</v>
      </c>
      <c r="D82" s="584" t="s">
        <v>370</v>
      </c>
      <c r="E82" s="584" t="s">
        <v>370</v>
      </c>
      <c r="F82" s="584" t="s">
        <v>370</v>
      </c>
      <c r="G82" s="584" t="s">
        <v>370</v>
      </c>
      <c r="H82" s="584" t="s">
        <v>370</v>
      </c>
      <c r="I82" s="584" t="s">
        <v>370</v>
      </c>
      <c r="J82" s="584" t="s">
        <v>370</v>
      </c>
      <c r="K82" s="584" t="s">
        <v>370</v>
      </c>
      <c r="L82" s="584" t="s">
        <v>370</v>
      </c>
      <c r="M82" s="584" t="s">
        <v>370</v>
      </c>
      <c r="N82" s="715" t="s">
        <v>370</v>
      </c>
      <c r="O82" s="584" t="s">
        <v>370</v>
      </c>
      <c r="P82" s="1002" t="s">
        <v>370</v>
      </c>
      <c r="Q82" s="1002" t="s">
        <v>8</v>
      </c>
    </row>
    <row r="83" spans="1:17" s="558" customFormat="1" x14ac:dyDescent="0.2">
      <c r="A83" s="608" t="s">
        <v>96</v>
      </c>
      <c r="B83" s="584" t="s">
        <v>370</v>
      </c>
      <c r="C83" s="584" t="s">
        <v>370</v>
      </c>
      <c r="D83" s="584" t="s">
        <v>370</v>
      </c>
      <c r="E83" s="584" t="s">
        <v>370</v>
      </c>
      <c r="F83" s="584" t="s">
        <v>370</v>
      </c>
      <c r="G83" s="584" t="s">
        <v>370</v>
      </c>
      <c r="H83" s="584" t="s">
        <v>370</v>
      </c>
      <c r="I83" s="584" t="s">
        <v>370</v>
      </c>
      <c r="J83" s="584" t="s">
        <v>370</v>
      </c>
      <c r="K83" s="584" t="s">
        <v>370</v>
      </c>
      <c r="L83" s="584" t="s">
        <v>370</v>
      </c>
      <c r="M83" s="584" t="s">
        <v>370</v>
      </c>
      <c r="N83" s="715" t="s">
        <v>370</v>
      </c>
      <c r="O83" s="584" t="s">
        <v>370</v>
      </c>
      <c r="P83" s="1002" t="s">
        <v>370</v>
      </c>
      <c r="Q83" s="1002" t="s">
        <v>8</v>
      </c>
    </row>
    <row r="84" spans="1:17" s="558" customFormat="1" x14ac:dyDescent="0.2">
      <c r="A84" s="608" t="s">
        <v>97</v>
      </c>
      <c r="B84" s="584" t="s">
        <v>370</v>
      </c>
      <c r="C84" s="584" t="s">
        <v>370</v>
      </c>
      <c r="D84" s="584" t="s">
        <v>370</v>
      </c>
      <c r="E84" s="584" t="s">
        <v>370</v>
      </c>
      <c r="F84" s="584" t="s">
        <v>370</v>
      </c>
      <c r="G84" s="584" t="s">
        <v>370</v>
      </c>
      <c r="H84" s="584" t="s">
        <v>370</v>
      </c>
      <c r="I84" s="584" t="s">
        <v>370</v>
      </c>
      <c r="J84" s="584" t="s">
        <v>370</v>
      </c>
      <c r="K84" s="584" t="s">
        <v>370</v>
      </c>
      <c r="L84" s="584" t="s">
        <v>370</v>
      </c>
      <c r="M84" s="584" t="s">
        <v>370</v>
      </c>
      <c r="N84" s="715" t="s">
        <v>370</v>
      </c>
      <c r="O84" s="584" t="s">
        <v>370</v>
      </c>
      <c r="P84" s="1002" t="s">
        <v>370</v>
      </c>
      <c r="Q84" s="1002" t="s">
        <v>8</v>
      </c>
    </row>
    <row r="85" spans="1:17" s="558" customFormat="1" x14ac:dyDescent="0.2">
      <c r="A85" s="608" t="s">
        <v>98</v>
      </c>
      <c r="B85" s="665"/>
      <c r="C85" s="665"/>
      <c r="D85" s="665"/>
      <c r="E85" s="665"/>
      <c r="F85" s="665"/>
      <c r="G85" s="665"/>
      <c r="H85" s="665"/>
      <c r="I85" s="665"/>
      <c r="J85" s="584"/>
      <c r="K85" s="584"/>
      <c r="L85" s="584"/>
      <c r="M85" s="584"/>
      <c r="N85" s="715"/>
      <c r="O85" s="584"/>
      <c r="P85" s="1002"/>
      <c r="Q85" s="1002" t="s">
        <v>8</v>
      </c>
    </row>
    <row r="86" spans="1:17" s="558" customFormat="1" x14ac:dyDescent="0.2">
      <c r="A86" s="608" t="s">
        <v>99</v>
      </c>
      <c r="B86" s="584" t="s">
        <v>370</v>
      </c>
      <c r="C86" s="584" t="s">
        <v>370</v>
      </c>
      <c r="D86" s="584" t="s">
        <v>370</v>
      </c>
      <c r="E86" s="584" t="s">
        <v>370</v>
      </c>
      <c r="F86" s="584" t="s">
        <v>370</v>
      </c>
      <c r="G86" s="584" t="s">
        <v>370</v>
      </c>
      <c r="H86" s="584" t="s">
        <v>370</v>
      </c>
      <c r="I86" s="584" t="s">
        <v>370</v>
      </c>
      <c r="J86" s="584" t="s">
        <v>370</v>
      </c>
      <c r="K86" s="584" t="s">
        <v>370</v>
      </c>
      <c r="L86" s="584" t="s">
        <v>370</v>
      </c>
      <c r="M86" s="584" t="s">
        <v>370</v>
      </c>
      <c r="N86" s="715" t="s">
        <v>370</v>
      </c>
      <c r="O86" s="584" t="s">
        <v>370</v>
      </c>
      <c r="P86" s="1002" t="s">
        <v>370</v>
      </c>
      <c r="Q86" s="1002" t="s">
        <v>8</v>
      </c>
    </row>
    <row r="87" spans="1:17" s="558" customFormat="1" x14ac:dyDescent="0.2">
      <c r="A87" s="608" t="s">
        <v>101</v>
      </c>
      <c r="B87" s="584" t="s">
        <v>370</v>
      </c>
      <c r="C87" s="584" t="s">
        <v>370</v>
      </c>
      <c r="D87" s="584" t="s">
        <v>370</v>
      </c>
      <c r="E87" s="584" t="s">
        <v>370</v>
      </c>
      <c r="F87" s="584" t="s">
        <v>370</v>
      </c>
      <c r="G87" s="584" t="s">
        <v>370</v>
      </c>
      <c r="H87" s="584" t="s">
        <v>370</v>
      </c>
      <c r="I87" s="584" t="s">
        <v>370</v>
      </c>
      <c r="J87" s="584" t="s">
        <v>370</v>
      </c>
      <c r="K87" s="584" t="s">
        <v>370</v>
      </c>
      <c r="L87" s="584" t="s">
        <v>370</v>
      </c>
      <c r="M87" s="584" t="s">
        <v>370</v>
      </c>
      <c r="N87" s="715" t="s">
        <v>370</v>
      </c>
      <c r="O87" s="584" t="s">
        <v>370</v>
      </c>
      <c r="P87" s="1002" t="s">
        <v>370</v>
      </c>
      <c r="Q87" s="1002" t="s">
        <v>8</v>
      </c>
    </row>
    <row r="88" spans="1:17" s="558" customFormat="1" x14ac:dyDescent="0.2">
      <c r="A88" s="608" t="s">
        <v>102</v>
      </c>
      <c r="B88" s="584" t="s">
        <v>370</v>
      </c>
      <c r="C88" s="584" t="s">
        <v>370</v>
      </c>
      <c r="D88" s="584" t="s">
        <v>370</v>
      </c>
      <c r="E88" s="584" t="s">
        <v>370</v>
      </c>
      <c r="F88" s="584" t="s">
        <v>370</v>
      </c>
      <c r="G88" s="584" t="s">
        <v>370</v>
      </c>
      <c r="H88" s="584" t="s">
        <v>370</v>
      </c>
      <c r="I88" s="584" t="s">
        <v>370</v>
      </c>
      <c r="J88" s="584" t="s">
        <v>370</v>
      </c>
      <c r="K88" s="584" t="s">
        <v>370</v>
      </c>
      <c r="L88" s="584" t="s">
        <v>370</v>
      </c>
      <c r="M88" s="584" t="s">
        <v>370</v>
      </c>
      <c r="N88" s="715" t="s">
        <v>370</v>
      </c>
      <c r="O88" s="584" t="s">
        <v>370</v>
      </c>
      <c r="P88" s="1002" t="s">
        <v>370</v>
      </c>
      <c r="Q88" s="1002" t="s">
        <v>8</v>
      </c>
    </row>
    <row r="89" spans="1:17" s="558" customFormat="1" x14ac:dyDescent="0.2">
      <c r="A89" s="608" t="s">
        <v>103</v>
      </c>
      <c r="B89" s="584" t="s">
        <v>370</v>
      </c>
      <c r="C89" s="584" t="s">
        <v>370</v>
      </c>
      <c r="D89" s="584" t="s">
        <v>370</v>
      </c>
      <c r="E89" s="584" t="s">
        <v>370</v>
      </c>
      <c r="F89" s="584" t="s">
        <v>370</v>
      </c>
      <c r="G89" s="584" t="s">
        <v>370</v>
      </c>
      <c r="H89" s="584" t="s">
        <v>370</v>
      </c>
      <c r="I89" s="584" t="s">
        <v>370</v>
      </c>
      <c r="J89" s="584" t="s">
        <v>370</v>
      </c>
      <c r="K89" s="584" t="s">
        <v>370</v>
      </c>
      <c r="L89" s="584" t="s">
        <v>370</v>
      </c>
      <c r="M89" s="584" t="s">
        <v>370</v>
      </c>
      <c r="N89" s="715" t="s">
        <v>370</v>
      </c>
      <c r="O89" s="584" t="s">
        <v>370</v>
      </c>
      <c r="P89" s="1002" t="s">
        <v>370</v>
      </c>
      <c r="Q89" s="1002" t="s">
        <v>8</v>
      </c>
    </row>
    <row r="90" spans="1:17" s="558" customFormat="1" x14ac:dyDescent="0.2">
      <c r="A90" s="1160" t="s">
        <v>104</v>
      </c>
      <c r="B90" s="1683"/>
      <c r="C90" s="1683"/>
      <c r="D90" s="1683"/>
      <c r="E90" s="1683"/>
      <c r="F90" s="1683"/>
      <c r="G90" s="1683"/>
      <c r="H90" s="1683"/>
      <c r="I90" s="1683"/>
      <c r="J90" s="1683"/>
      <c r="K90" s="1684"/>
      <c r="L90" s="1523"/>
      <c r="M90" s="1523"/>
      <c r="N90" s="1522"/>
      <c r="O90" s="1168"/>
      <c r="P90" s="1151"/>
      <c r="Q90" s="1151"/>
    </row>
    <row r="91" spans="1:17" s="558" customFormat="1" ht="22.5" x14ac:dyDescent="0.2">
      <c r="A91" s="693" t="s">
        <v>105</v>
      </c>
      <c r="B91" s="651"/>
      <c r="C91" s="651"/>
      <c r="D91" s="651"/>
      <c r="E91" s="651"/>
      <c r="F91" s="651"/>
      <c r="G91" s="651"/>
      <c r="H91" s="652"/>
      <c r="I91" s="652"/>
      <c r="J91" s="652"/>
      <c r="K91" s="652"/>
      <c r="L91" s="653"/>
      <c r="M91" s="653"/>
      <c r="N91" s="654"/>
      <c r="O91" s="1079"/>
      <c r="P91" s="1081"/>
      <c r="Q91" s="1081"/>
    </row>
    <row r="92" spans="1:17" s="558" customFormat="1" x14ac:dyDescent="0.2">
      <c r="A92" s="856" t="s">
        <v>81</v>
      </c>
      <c r="B92" s="857">
        <v>1973.61</v>
      </c>
      <c r="C92" s="857">
        <v>2523.2640000000001</v>
      </c>
      <c r="D92" s="857">
        <v>8221.0540000000001</v>
      </c>
      <c r="E92" s="857">
        <v>7159.8980000000001</v>
      </c>
      <c r="F92" s="857">
        <v>8402.4169999999995</v>
      </c>
      <c r="G92" s="857">
        <v>7035.6790000000001</v>
      </c>
      <c r="H92" s="857">
        <v>8110.049</v>
      </c>
      <c r="I92" s="857">
        <v>11530.34</v>
      </c>
      <c r="J92" s="857">
        <v>16364.027</v>
      </c>
      <c r="K92" s="857">
        <v>17154.922999999999</v>
      </c>
      <c r="L92" s="857">
        <v>17271.528999999999</v>
      </c>
      <c r="M92" s="857">
        <v>17948.645</v>
      </c>
      <c r="N92" s="579">
        <v>19294.462</v>
      </c>
      <c r="O92" s="1082">
        <v>18868</v>
      </c>
      <c r="P92" s="980">
        <v>20260.018</v>
      </c>
      <c r="Q92" s="1536">
        <v>19368.019</v>
      </c>
    </row>
    <row r="93" spans="1:17" s="558" customFormat="1" ht="22.5" x14ac:dyDescent="0.2">
      <c r="A93" s="720" t="s">
        <v>106</v>
      </c>
      <c r="B93" s="48">
        <v>0.3</v>
      </c>
      <c r="C93" s="48">
        <v>0.3</v>
      </c>
      <c r="D93" s="48">
        <v>0.7</v>
      </c>
      <c r="E93" s="48">
        <v>0.6</v>
      </c>
      <c r="F93" s="48">
        <v>0.67028369730604265</v>
      </c>
      <c r="G93" s="48">
        <v>0.6</v>
      </c>
      <c r="H93" s="48">
        <v>0.5</v>
      </c>
      <c r="I93" s="48">
        <v>0.60740714157098274</v>
      </c>
      <c r="J93" s="48">
        <v>0.71564720243356772</v>
      </c>
      <c r="K93" s="48">
        <v>0.7</v>
      </c>
      <c r="L93" s="48">
        <v>0.6</v>
      </c>
      <c r="M93" s="48">
        <v>0.5</v>
      </c>
      <c r="N93" s="106">
        <v>0.5</v>
      </c>
      <c r="O93" s="1079">
        <v>0.5</v>
      </c>
      <c r="P93" s="975">
        <v>0.45893995275679644</v>
      </c>
      <c r="Q93" s="975">
        <v>0.4</v>
      </c>
    </row>
    <row r="94" spans="1:17" s="558" customFormat="1" ht="24" x14ac:dyDescent="0.2">
      <c r="A94" s="856" t="s">
        <v>439</v>
      </c>
      <c r="B94" s="45" t="s">
        <v>4</v>
      </c>
      <c r="C94" s="45" t="s">
        <v>4</v>
      </c>
      <c r="D94" s="45" t="s">
        <v>4</v>
      </c>
      <c r="E94" s="45" t="s">
        <v>4</v>
      </c>
      <c r="F94" s="45" t="s">
        <v>4</v>
      </c>
      <c r="G94" s="45" t="s">
        <v>4</v>
      </c>
      <c r="H94" s="45" t="s">
        <v>4</v>
      </c>
      <c r="I94" s="45" t="s">
        <v>4</v>
      </c>
      <c r="J94" s="45" t="s">
        <v>4</v>
      </c>
      <c r="K94" s="45" t="s">
        <v>4</v>
      </c>
      <c r="L94" s="45" t="s">
        <v>4</v>
      </c>
      <c r="M94" s="45" t="s">
        <v>4</v>
      </c>
      <c r="N94" s="73" t="s">
        <v>4</v>
      </c>
      <c r="O94" s="550" t="s">
        <v>4</v>
      </c>
      <c r="P94" s="1117" t="s">
        <v>4</v>
      </c>
      <c r="Q94" s="1117" t="s">
        <v>4</v>
      </c>
    </row>
    <row r="95" spans="1:17" s="558" customFormat="1" ht="15.75" x14ac:dyDescent="0.25">
      <c r="A95" s="577" t="s">
        <v>667</v>
      </c>
      <c r="B95" s="45" t="s">
        <v>374</v>
      </c>
      <c r="C95" s="45" t="s">
        <v>374</v>
      </c>
      <c r="D95" s="45" t="s">
        <v>374</v>
      </c>
      <c r="E95" s="45" t="s">
        <v>374</v>
      </c>
      <c r="F95" s="45" t="s">
        <v>374</v>
      </c>
      <c r="G95" s="45" t="s">
        <v>374</v>
      </c>
      <c r="H95" s="45" t="s">
        <v>374</v>
      </c>
      <c r="I95" s="45" t="s">
        <v>374</v>
      </c>
      <c r="J95" s="45" t="s">
        <v>374</v>
      </c>
      <c r="K95" s="45" t="s">
        <v>374</v>
      </c>
      <c r="L95" s="45" t="s">
        <v>374</v>
      </c>
      <c r="M95" s="45" t="s">
        <v>374</v>
      </c>
      <c r="N95" s="73" t="s">
        <v>374</v>
      </c>
      <c r="O95" s="550"/>
      <c r="P95" s="1142"/>
      <c r="Q95" s="1142"/>
    </row>
    <row r="96" spans="1:17" s="558" customFormat="1" x14ac:dyDescent="0.2">
      <c r="A96" s="856" t="s">
        <v>81</v>
      </c>
      <c r="B96" s="857" t="s">
        <v>8</v>
      </c>
      <c r="C96" s="857" t="s">
        <v>8</v>
      </c>
      <c r="D96" s="857">
        <v>384.64</v>
      </c>
      <c r="E96" s="857" t="s">
        <v>8</v>
      </c>
      <c r="F96" s="857" t="s">
        <v>8</v>
      </c>
      <c r="G96" s="857" t="s">
        <v>8</v>
      </c>
      <c r="H96" s="857" t="s">
        <v>8</v>
      </c>
      <c r="I96" s="857">
        <v>383.39600000000002</v>
      </c>
      <c r="J96" s="857">
        <v>1987.7370000000001</v>
      </c>
      <c r="K96" s="857">
        <v>1852.6949999999999</v>
      </c>
      <c r="L96" s="857">
        <v>2845.855</v>
      </c>
      <c r="M96" s="857">
        <v>2060.5590000000002</v>
      </c>
      <c r="N96" s="579">
        <v>325.80399999999997</v>
      </c>
      <c r="O96" s="1082">
        <v>218</v>
      </c>
      <c r="P96" s="980">
        <v>378.94799999999998</v>
      </c>
      <c r="Q96" s="1536">
        <v>50.048000000000002</v>
      </c>
    </row>
    <row r="97" spans="1:17" s="558" customFormat="1" ht="24" x14ac:dyDescent="0.2">
      <c r="A97" s="856" t="s">
        <v>439</v>
      </c>
      <c r="B97" s="45" t="s">
        <v>4</v>
      </c>
      <c r="C97" s="45" t="s">
        <v>4</v>
      </c>
      <c r="D97" s="45" t="s">
        <v>4</v>
      </c>
      <c r="E97" s="45" t="s">
        <v>4</v>
      </c>
      <c r="F97" s="45" t="s">
        <v>4</v>
      </c>
      <c r="G97" s="45" t="s">
        <v>4</v>
      </c>
      <c r="H97" s="45" t="s">
        <v>4</v>
      </c>
      <c r="I97" s="45" t="s">
        <v>4</v>
      </c>
      <c r="J97" s="45" t="s">
        <v>4</v>
      </c>
      <c r="K97" s="45" t="s">
        <v>4</v>
      </c>
      <c r="L97" s="45" t="s">
        <v>4</v>
      </c>
      <c r="M97" s="45" t="s">
        <v>4</v>
      </c>
      <c r="N97" s="73" t="s">
        <v>4</v>
      </c>
      <c r="O97" s="550" t="s">
        <v>4</v>
      </c>
      <c r="P97" s="1117" t="s">
        <v>4</v>
      </c>
      <c r="Q97" s="1117" t="s">
        <v>4</v>
      </c>
    </row>
    <row r="98" spans="1:17" s="558" customFormat="1" ht="15.75" x14ac:dyDescent="0.25">
      <c r="A98" s="693" t="s">
        <v>116</v>
      </c>
      <c r="B98" s="578"/>
      <c r="C98" s="578"/>
      <c r="D98" s="578"/>
      <c r="E98" s="578"/>
      <c r="F98" s="578"/>
      <c r="G98" s="578"/>
      <c r="H98" s="578"/>
      <c r="I98" s="578"/>
      <c r="J98" s="578"/>
      <c r="K98" s="578"/>
      <c r="L98" s="578"/>
      <c r="M98" s="578"/>
      <c r="N98" s="579"/>
      <c r="O98" s="1082"/>
      <c r="P98" s="1142"/>
      <c r="Q98" s="1142"/>
    </row>
    <row r="99" spans="1:17" s="558" customFormat="1" x14ac:dyDescent="0.2">
      <c r="A99" s="856" t="s">
        <v>81</v>
      </c>
      <c r="B99" s="857">
        <v>1537.7149999999999</v>
      </c>
      <c r="C99" s="857">
        <v>2059.1329999999998</v>
      </c>
      <c r="D99" s="857">
        <v>7331.7740000000003</v>
      </c>
      <c r="E99" s="857">
        <v>6597.0349999999999</v>
      </c>
      <c r="F99" s="857">
        <v>7565.174</v>
      </c>
      <c r="G99" s="857">
        <v>6222.9690000000001</v>
      </c>
      <c r="H99" s="857">
        <v>7253.174</v>
      </c>
      <c r="I99" s="857">
        <v>9465.74</v>
      </c>
      <c r="J99" s="857">
        <v>12829.502</v>
      </c>
      <c r="K99" s="857">
        <v>14263.91</v>
      </c>
      <c r="L99" s="857">
        <v>13459.981</v>
      </c>
      <c r="M99" s="857">
        <v>14909.271000000001</v>
      </c>
      <c r="N99" s="579">
        <v>17843.359</v>
      </c>
      <c r="O99" s="1082">
        <v>17158</v>
      </c>
      <c r="P99" s="980">
        <v>17996.547999999999</v>
      </c>
      <c r="Q99" s="1536">
        <v>16699.401000000002</v>
      </c>
    </row>
    <row r="100" spans="1:17" s="558" customFormat="1" ht="24" x14ac:dyDescent="0.2">
      <c r="A100" s="856" t="s">
        <v>439</v>
      </c>
      <c r="B100" s="45" t="s">
        <v>4</v>
      </c>
      <c r="C100" s="45" t="s">
        <v>4</v>
      </c>
      <c r="D100" s="45" t="s">
        <v>4</v>
      </c>
      <c r="E100" s="45" t="s">
        <v>4</v>
      </c>
      <c r="F100" s="45" t="s">
        <v>4</v>
      </c>
      <c r="G100" s="45" t="s">
        <v>4</v>
      </c>
      <c r="H100" s="45" t="s">
        <v>4</v>
      </c>
      <c r="I100" s="45" t="s">
        <v>4</v>
      </c>
      <c r="J100" s="45" t="s">
        <v>4</v>
      </c>
      <c r="K100" s="45" t="s">
        <v>4</v>
      </c>
      <c r="L100" s="45" t="s">
        <v>4</v>
      </c>
      <c r="M100" s="45" t="s">
        <v>4</v>
      </c>
      <c r="N100" s="73" t="s">
        <v>4</v>
      </c>
      <c r="O100" s="550" t="s">
        <v>4</v>
      </c>
      <c r="P100" s="1117" t="s">
        <v>4</v>
      </c>
      <c r="Q100" s="1117" t="s">
        <v>4</v>
      </c>
    </row>
    <row r="101" spans="1:17" s="558" customFormat="1" ht="22.5" x14ac:dyDescent="0.2">
      <c r="A101" s="675" t="s">
        <v>117</v>
      </c>
      <c r="B101" s="35">
        <v>1380</v>
      </c>
      <c r="C101" s="35">
        <v>1708</v>
      </c>
      <c r="D101" s="35">
        <v>1588</v>
      </c>
      <c r="E101" s="35">
        <v>1312</v>
      </c>
      <c r="F101" s="35">
        <v>1493</v>
      </c>
      <c r="G101" s="35">
        <v>1651</v>
      </c>
      <c r="H101" s="35">
        <v>1683</v>
      </c>
      <c r="I101" s="35">
        <v>1663</v>
      </c>
      <c r="J101" s="35">
        <v>1637</v>
      </c>
      <c r="K101" s="35">
        <v>1807</v>
      </c>
      <c r="L101" s="35">
        <v>1915</v>
      </c>
      <c r="M101" s="35">
        <v>1923</v>
      </c>
      <c r="N101" s="71">
        <v>2146</v>
      </c>
      <c r="O101" s="35">
        <v>1792</v>
      </c>
      <c r="P101" s="980">
        <v>1373.4960000000001</v>
      </c>
      <c r="Q101" s="1536">
        <v>1147.2170000000001</v>
      </c>
    </row>
    <row r="102" spans="1:17" s="558" customFormat="1" x14ac:dyDescent="0.2">
      <c r="A102" s="675" t="s">
        <v>118</v>
      </c>
      <c r="B102" s="35" t="s">
        <v>8</v>
      </c>
      <c r="C102" s="35" t="s">
        <v>8</v>
      </c>
      <c r="D102" s="35" t="s">
        <v>8</v>
      </c>
      <c r="E102" s="35" t="s">
        <v>8</v>
      </c>
      <c r="F102" s="35" t="s">
        <v>8</v>
      </c>
      <c r="G102" s="35" t="s">
        <v>8</v>
      </c>
      <c r="H102" s="35" t="s">
        <v>8</v>
      </c>
      <c r="I102" s="35" t="s">
        <v>8</v>
      </c>
      <c r="J102" s="35" t="s">
        <v>8</v>
      </c>
      <c r="K102" s="35" t="s">
        <v>8</v>
      </c>
      <c r="L102" s="35" t="s">
        <v>8</v>
      </c>
      <c r="M102" s="35" t="s">
        <v>8</v>
      </c>
      <c r="N102" s="71" t="s">
        <v>8</v>
      </c>
      <c r="O102" s="904" t="s">
        <v>8</v>
      </c>
      <c r="P102" s="1090" t="s">
        <v>8</v>
      </c>
      <c r="Q102" s="1090" t="s">
        <v>8</v>
      </c>
    </row>
    <row r="103" spans="1:17" s="558" customFormat="1" x14ac:dyDescent="0.2">
      <c r="A103" s="675" t="s">
        <v>119</v>
      </c>
      <c r="B103" s="35" t="s">
        <v>8</v>
      </c>
      <c r="C103" s="35">
        <v>0</v>
      </c>
      <c r="D103" s="35">
        <v>1</v>
      </c>
      <c r="E103" s="35" t="s">
        <v>8</v>
      </c>
      <c r="F103" s="35" t="s">
        <v>8</v>
      </c>
      <c r="G103" s="35" t="s">
        <v>8</v>
      </c>
      <c r="H103" s="35" t="s">
        <v>8</v>
      </c>
      <c r="I103" s="35">
        <v>7</v>
      </c>
      <c r="J103" s="35" t="s">
        <v>8</v>
      </c>
      <c r="K103" s="35" t="s">
        <v>8</v>
      </c>
      <c r="L103" s="35" t="s">
        <v>8</v>
      </c>
      <c r="M103" s="35" t="s">
        <v>8</v>
      </c>
      <c r="N103" s="71" t="s">
        <v>8</v>
      </c>
      <c r="O103" s="904" t="s">
        <v>8</v>
      </c>
      <c r="P103" s="1090" t="s">
        <v>8</v>
      </c>
      <c r="Q103" s="1090" t="s">
        <v>8</v>
      </c>
    </row>
    <row r="104" spans="1:17" s="558" customFormat="1" ht="33.75" x14ac:dyDescent="0.2">
      <c r="A104" s="675" t="s">
        <v>120</v>
      </c>
      <c r="B104" s="35" t="s">
        <v>8</v>
      </c>
      <c r="C104" s="35" t="s">
        <v>8</v>
      </c>
      <c r="D104" s="35" t="s">
        <v>8</v>
      </c>
      <c r="E104" s="35" t="s">
        <v>8</v>
      </c>
      <c r="F104" s="35" t="s">
        <v>8</v>
      </c>
      <c r="G104" s="35" t="s">
        <v>8</v>
      </c>
      <c r="H104" s="35" t="s">
        <v>8</v>
      </c>
      <c r="I104" s="35" t="s">
        <v>8</v>
      </c>
      <c r="J104" s="35" t="s">
        <v>8</v>
      </c>
      <c r="K104" s="35" t="s">
        <v>8</v>
      </c>
      <c r="L104" s="35" t="s">
        <v>8</v>
      </c>
      <c r="M104" s="35" t="s">
        <v>8</v>
      </c>
      <c r="N104" s="71" t="s">
        <v>8</v>
      </c>
      <c r="O104" s="904" t="s">
        <v>8</v>
      </c>
      <c r="P104" s="1090" t="s">
        <v>8</v>
      </c>
      <c r="Q104" s="1090" t="s">
        <v>8</v>
      </c>
    </row>
    <row r="105" spans="1:17" s="558" customFormat="1" ht="22.5" x14ac:dyDescent="0.2">
      <c r="A105" s="675" t="s">
        <v>121</v>
      </c>
      <c r="B105" s="35">
        <v>18</v>
      </c>
      <c r="C105" s="35">
        <v>1</v>
      </c>
      <c r="D105" s="35">
        <v>5</v>
      </c>
      <c r="E105" s="35">
        <v>5</v>
      </c>
      <c r="F105" s="35">
        <v>4</v>
      </c>
      <c r="G105" s="35">
        <v>3</v>
      </c>
      <c r="H105" s="35">
        <v>3</v>
      </c>
      <c r="I105" s="35">
        <v>3</v>
      </c>
      <c r="J105" s="35">
        <v>3</v>
      </c>
      <c r="K105" s="35">
        <v>3</v>
      </c>
      <c r="L105" s="35">
        <v>3</v>
      </c>
      <c r="M105" s="35">
        <v>3</v>
      </c>
      <c r="N105" s="71">
        <v>4</v>
      </c>
      <c r="O105" s="1082">
        <v>5</v>
      </c>
      <c r="P105" s="980">
        <v>5.9470000000000001</v>
      </c>
      <c r="Q105" s="1282" t="s">
        <v>100</v>
      </c>
    </row>
    <row r="106" spans="1:17" s="558" customFormat="1" ht="22.5" x14ac:dyDescent="0.2">
      <c r="A106" s="675" t="s">
        <v>122</v>
      </c>
      <c r="B106" s="35" t="s">
        <v>8</v>
      </c>
      <c r="C106" s="35">
        <v>3</v>
      </c>
      <c r="D106" s="35">
        <v>2</v>
      </c>
      <c r="E106" s="35">
        <v>147</v>
      </c>
      <c r="F106" s="35">
        <v>207</v>
      </c>
      <c r="G106" s="35">
        <v>144</v>
      </c>
      <c r="H106" s="35">
        <v>219</v>
      </c>
      <c r="I106" s="35">
        <v>41</v>
      </c>
      <c r="J106" s="35">
        <v>238</v>
      </c>
      <c r="K106" s="35">
        <v>362</v>
      </c>
      <c r="L106" s="35">
        <v>491</v>
      </c>
      <c r="M106" s="35">
        <v>192</v>
      </c>
      <c r="N106" s="71">
        <v>448</v>
      </c>
      <c r="O106" s="1082">
        <v>602</v>
      </c>
      <c r="P106" s="980">
        <v>469.053</v>
      </c>
      <c r="Q106" s="1282" t="s">
        <v>100</v>
      </c>
    </row>
    <row r="107" spans="1:17" s="558" customFormat="1" x14ac:dyDescent="0.2">
      <c r="A107" s="675" t="s">
        <v>123</v>
      </c>
      <c r="B107" s="35" t="s">
        <v>8</v>
      </c>
      <c r="C107" s="35" t="s">
        <v>8</v>
      </c>
      <c r="D107" s="35">
        <v>166</v>
      </c>
      <c r="E107" s="35">
        <v>168</v>
      </c>
      <c r="F107" s="35">
        <v>151</v>
      </c>
      <c r="G107" s="35">
        <v>114</v>
      </c>
      <c r="H107" s="35">
        <v>203</v>
      </c>
      <c r="I107" s="35">
        <v>256</v>
      </c>
      <c r="J107" s="35">
        <v>224</v>
      </c>
      <c r="K107" s="35">
        <v>314</v>
      </c>
      <c r="L107" s="35">
        <v>392</v>
      </c>
      <c r="M107" s="35">
        <v>374</v>
      </c>
      <c r="N107" s="71">
        <v>456</v>
      </c>
      <c r="O107" s="1082">
        <v>706</v>
      </c>
      <c r="P107" s="1094">
        <v>556.86599999999999</v>
      </c>
      <c r="Q107" s="1282" t="s">
        <v>100</v>
      </c>
    </row>
    <row r="108" spans="1:17" s="558" customFormat="1" ht="22.5" x14ac:dyDescent="0.2">
      <c r="A108" s="675" t="s">
        <v>124</v>
      </c>
      <c r="B108" s="35">
        <v>103</v>
      </c>
      <c r="C108" s="35">
        <v>261</v>
      </c>
      <c r="D108" s="35">
        <v>435</v>
      </c>
      <c r="E108" s="35">
        <v>211</v>
      </c>
      <c r="F108" s="35">
        <v>178</v>
      </c>
      <c r="G108" s="35">
        <v>134</v>
      </c>
      <c r="H108" s="35">
        <v>209</v>
      </c>
      <c r="I108" s="35">
        <v>175</v>
      </c>
      <c r="J108" s="35">
        <v>190</v>
      </c>
      <c r="K108" s="35">
        <v>339</v>
      </c>
      <c r="L108" s="35">
        <v>403</v>
      </c>
      <c r="M108" s="35">
        <v>387</v>
      </c>
      <c r="N108" s="71">
        <v>574</v>
      </c>
      <c r="O108" s="1082">
        <v>485</v>
      </c>
      <c r="P108" s="1094">
        <v>584.98900000000003</v>
      </c>
      <c r="Q108" s="1536">
        <v>371.541</v>
      </c>
    </row>
    <row r="109" spans="1:17" s="558" customFormat="1" ht="22.5" x14ac:dyDescent="0.2">
      <c r="A109" s="675" t="s">
        <v>125</v>
      </c>
      <c r="B109" s="35" t="s">
        <v>8</v>
      </c>
      <c r="C109" s="35" t="s">
        <v>8</v>
      </c>
      <c r="D109" s="35" t="s">
        <v>8</v>
      </c>
      <c r="E109" s="35" t="s">
        <v>8</v>
      </c>
      <c r="F109" s="35" t="s">
        <v>8</v>
      </c>
      <c r="G109" s="35" t="s">
        <v>8</v>
      </c>
      <c r="H109" s="35" t="s">
        <v>8</v>
      </c>
      <c r="I109" s="35" t="s">
        <v>8</v>
      </c>
      <c r="J109" s="35" t="s">
        <v>8</v>
      </c>
      <c r="K109" s="35" t="s">
        <v>8</v>
      </c>
      <c r="L109" s="35" t="s">
        <v>8</v>
      </c>
      <c r="M109" s="35" t="s">
        <v>8</v>
      </c>
      <c r="N109" s="71" t="s">
        <v>8</v>
      </c>
      <c r="O109" s="35" t="s">
        <v>8</v>
      </c>
      <c r="P109" s="1090" t="s">
        <v>8</v>
      </c>
      <c r="Q109" s="1090" t="s">
        <v>8</v>
      </c>
    </row>
    <row r="110" spans="1:17" s="558" customFormat="1" ht="22.5" x14ac:dyDescent="0.2">
      <c r="A110" s="675" t="s">
        <v>126</v>
      </c>
      <c r="B110" s="35" t="s">
        <v>8</v>
      </c>
      <c r="C110" s="35">
        <v>30</v>
      </c>
      <c r="D110" s="35">
        <v>4721</v>
      </c>
      <c r="E110" s="35">
        <v>4407</v>
      </c>
      <c r="F110" s="35">
        <v>5279</v>
      </c>
      <c r="G110" s="35">
        <v>3974</v>
      </c>
      <c r="H110" s="35">
        <v>4547</v>
      </c>
      <c r="I110" s="35">
        <v>6807</v>
      </c>
      <c r="J110" s="35">
        <v>9541</v>
      </c>
      <c r="K110" s="35">
        <v>10516</v>
      </c>
      <c r="L110" s="35">
        <v>9222</v>
      </c>
      <c r="M110" s="35">
        <v>11250</v>
      </c>
      <c r="N110" s="71">
        <v>13088</v>
      </c>
      <c r="O110" s="35">
        <v>12696</v>
      </c>
      <c r="P110" s="1094">
        <v>13300.299000000001</v>
      </c>
      <c r="Q110" s="1536">
        <v>13011.934999999999</v>
      </c>
    </row>
    <row r="111" spans="1:17" s="558" customFormat="1" ht="22.5" x14ac:dyDescent="0.2">
      <c r="A111" s="675" t="s">
        <v>127</v>
      </c>
      <c r="B111" s="35" t="s">
        <v>8</v>
      </c>
      <c r="C111" s="35" t="s">
        <v>8</v>
      </c>
      <c r="D111" s="35" t="s">
        <v>8</v>
      </c>
      <c r="E111" s="35" t="s">
        <v>8</v>
      </c>
      <c r="F111" s="35" t="s">
        <v>8</v>
      </c>
      <c r="G111" s="35" t="s">
        <v>8</v>
      </c>
      <c r="H111" s="35" t="s">
        <v>8</v>
      </c>
      <c r="I111" s="35" t="s">
        <v>8</v>
      </c>
      <c r="J111" s="35" t="s">
        <v>8</v>
      </c>
      <c r="K111" s="35" t="s">
        <v>8</v>
      </c>
      <c r="L111" s="35" t="s">
        <v>8</v>
      </c>
      <c r="M111" s="35" t="s">
        <v>8</v>
      </c>
      <c r="N111" s="71" t="s">
        <v>8</v>
      </c>
      <c r="O111" s="904" t="s">
        <v>8</v>
      </c>
      <c r="P111" s="1090" t="s">
        <v>8</v>
      </c>
      <c r="Q111" s="1090" t="s">
        <v>8</v>
      </c>
    </row>
    <row r="112" spans="1:17" s="558" customFormat="1" x14ac:dyDescent="0.2">
      <c r="A112" s="675" t="s">
        <v>128</v>
      </c>
      <c r="B112" s="35">
        <v>0</v>
      </c>
      <c r="C112" s="35">
        <v>1</v>
      </c>
      <c r="D112" s="35">
        <v>0</v>
      </c>
      <c r="E112" s="35" t="s">
        <v>8</v>
      </c>
      <c r="F112" s="35">
        <v>1</v>
      </c>
      <c r="G112" s="35" t="s">
        <v>8</v>
      </c>
      <c r="H112" s="35" t="s">
        <v>8</v>
      </c>
      <c r="I112" s="35" t="s">
        <v>8</v>
      </c>
      <c r="J112" s="35" t="s">
        <v>8</v>
      </c>
      <c r="K112" s="35" t="s">
        <v>8</v>
      </c>
      <c r="L112" s="35" t="s">
        <v>8</v>
      </c>
      <c r="M112" s="35" t="s">
        <v>8</v>
      </c>
      <c r="N112" s="71" t="s">
        <v>8</v>
      </c>
      <c r="O112" s="904" t="s">
        <v>8</v>
      </c>
      <c r="P112" s="1090" t="s">
        <v>8</v>
      </c>
      <c r="Q112" s="1090" t="s">
        <v>8</v>
      </c>
    </row>
    <row r="113" spans="1:17" s="558" customFormat="1" x14ac:dyDescent="0.2">
      <c r="A113" s="675" t="s">
        <v>129</v>
      </c>
      <c r="B113" s="35">
        <v>3</v>
      </c>
      <c r="C113" s="35">
        <v>5</v>
      </c>
      <c r="D113" s="35">
        <v>3</v>
      </c>
      <c r="E113" s="35">
        <v>3</v>
      </c>
      <c r="F113" s="35">
        <v>1</v>
      </c>
      <c r="G113" s="35">
        <v>0</v>
      </c>
      <c r="H113" s="35">
        <v>0</v>
      </c>
      <c r="I113" s="35">
        <v>0</v>
      </c>
      <c r="J113" s="35">
        <v>0</v>
      </c>
      <c r="K113" s="35" t="s">
        <v>8</v>
      </c>
      <c r="L113" s="35" t="s">
        <v>8</v>
      </c>
      <c r="M113" s="35" t="s">
        <v>8</v>
      </c>
      <c r="N113" s="71" t="s">
        <v>8</v>
      </c>
      <c r="O113" s="904">
        <v>1</v>
      </c>
      <c r="P113" s="1090" t="s">
        <v>8</v>
      </c>
      <c r="Q113" s="1090" t="s">
        <v>8</v>
      </c>
    </row>
    <row r="114" spans="1:17" s="558" customFormat="1" ht="23.25" x14ac:dyDescent="0.25">
      <c r="A114" s="693" t="s">
        <v>130</v>
      </c>
      <c r="B114" s="578" t="s">
        <v>374</v>
      </c>
      <c r="C114" s="578" t="s">
        <v>374</v>
      </c>
      <c r="D114" s="578" t="s">
        <v>374</v>
      </c>
      <c r="E114" s="578" t="s">
        <v>374</v>
      </c>
      <c r="F114" s="578" t="s">
        <v>374</v>
      </c>
      <c r="G114" s="578" t="s">
        <v>374</v>
      </c>
      <c r="H114" s="578" t="s">
        <v>374</v>
      </c>
      <c r="I114" s="578" t="s">
        <v>374</v>
      </c>
      <c r="J114" s="578" t="s">
        <v>374</v>
      </c>
      <c r="K114" s="578" t="s">
        <v>374</v>
      </c>
      <c r="L114" s="578" t="s">
        <v>374</v>
      </c>
      <c r="M114" s="578" t="s">
        <v>374</v>
      </c>
      <c r="N114" s="579" t="s">
        <v>374</v>
      </c>
      <c r="O114" s="550"/>
      <c r="P114" s="1142"/>
      <c r="Q114" s="1142"/>
    </row>
    <row r="115" spans="1:17" s="558" customFormat="1" x14ac:dyDescent="0.2">
      <c r="A115" s="856" t="s">
        <v>81</v>
      </c>
      <c r="B115" s="857">
        <v>307.90800000000002</v>
      </c>
      <c r="C115" s="857">
        <v>329.25099999999998</v>
      </c>
      <c r="D115" s="857">
        <v>359.73899999999998</v>
      </c>
      <c r="E115" s="857">
        <v>422.27499999999998</v>
      </c>
      <c r="F115" s="857">
        <v>582.51599999999996</v>
      </c>
      <c r="G115" s="857">
        <v>557.04700000000003</v>
      </c>
      <c r="H115" s="857">
        <v>602.63400000000001</v>
      </c>
      <c r="I115" s="857">
        <v>622.87099999999998</v>
      </c>
      <c r="J115" s="857">
        <v>687.90700000000004</v>
      </c>
      <c r="K115" s="857">
        <v>734.05200000000002</v>
      </c>
      <c r="L115" s="857">
        <v>681.04700000000003</v>
      </c>
      <c r="M115" s="857">
        <v>678.62900000000002</v>
      </c>
      <c r="N115" s="579">
        <v>749.49099999999999</v>
      </c>
      <c r="O115" s="1082">
        <v>981</v>
      </c>
      <c r="P115" s="980">
        <v>1247.6099999999999</v>
      </c>
      <c r="Q115" s="1536">
        <v>1936.2</v>
      </c>
    </row>
    <row r="116" spans="1:17" s="558" customFormat="1" ht="24" x14ac:dyDescent="0.2">
      <c r="A116" s="856" t="s">
        <v>439</v>
      </c>
      <c r="B116" s="578" t="s">
        <v>8</v>
      </c>
      <c r="C116" s="578" t="s">
        <v>8</v>
      </c>
      <c r="D116" s="578" t="s">
        <v>8</v>
      </c>
      <c r="E116" s="578" t="s">
        <v>8</v>
      </c>
      <c r="F116" s="578" t="s">
        <v>8</v>
      </c>
      <c r="G116" s="578" t="s">
        <v>8</v>
      </c>
      <c r="H116" s="578" t="s">
        <v>8</v>
      </c>
      <c r="I116" s="578" t="s">
        <v>8</v>
      </c>
      <c r="J116" s="578" t="s">
        <v>8</v>
      </c>
      <c r="K116" s="578" t="s">
        <v>8</v>
      </c>
      <c r="L116" s="578" t="s">
        <v>8</v>
      </c>
      <c r="M116" s="578" t="s">
        <v>8</v>
      </c>
      <c r="N116" s="579" t="s">
        <v>8</v>
      </c>
      <c r="O116" s="904" t="s">
        <v>8</v>
      </c>
      <c r="P116" s="1090" t="s">
        <v>8</v>
      </c>
      <c r="Q116" s="1090" t="s">
        <v>8</v>
      </c>
    </row>
    <row r="117" spans="1:17" s="558" customFormat="1" ht="23.25" x14ac:dyDescent="0.25">
      <c r="A117" s="693" t="s">
        <v>131</v>
      </c>
      <c r="B117" s="578" t="s">
        <v>374</v>
      </c>
      <c r="C117" s="578" t="s">
        <v>374</v>
      </c>
      <c r="D117" s="578" t="s">
        <v>374</v>
      </c>
      <c r="E117" s="578" t="s">
        <v>374</v>
      </c>
      <c r="F117" s="578" t="s">
        <v>374</v>
      </c>
      <c r="G117" s="578" t="s">
        <v>374</v>
      </c>
      <c r="H117" s="578" t="s">
        <v>374</v>
      </c>
      <c r="I117" s="578" t="s">
        <v>374</v>
      </c>
      <c r="J117" s="578" t="s">
        <v>374</v>
      </c>
      <c r="K117" s="578" t="s">
        <v>374</v>
      </c>
      <c r="L117" s="578" t="s">
        <v>374</v>
      </c>
      <c r="M117" s="578" t="s">
        <v>374</v>
      </c>
      <c r="N117" s="579" t="s">
        <v>374</v>
      </c>
      <c r="O117" s="904"/>
      <c r="P117" s="1142"/>
      <c r="Q117" s="1142"/>
    </row>
    <row r="118" spans="1:17" s="558" customFormat="1" x14ac:dyDescent="0.2">
      <c r="A118" s="856" t="s">
        <v>81</v>
      </c>
      <c r="B118" s="857">
        <v>127.98699999999999</v>
      </c>
      <c r="C118" s="857">
        <v>134.88</v>
      </c>
      <c r="D118" s="857">
        <v>144.90100000000001</v>
      </c>
      <c r="E118" s="857">
        <v>140.58799999999999</v>
      </c>
      <c r="F118" s="857">
        <v>254.727</v>
      </c>
      <c r="G118" s="857">
        <v>255.66300000000001</v>
      </c>
      <c r="H118" s="857">
        <v>254.24100000000001</v>
      </c>
      <c r="I118" s="857">
        <v>1058.3330000000001</v>
      </c>
      <c r="J118" s="857">
        <v>858.88099999999997</v>
      </c>
      <c r="K118" s="857">
        <v>304.26600000000002</v>
      </c>
      <c r="L118" s="857">
        <v>284.64600000000002</v>
      </c>
      <c r="M118" s="857">
        <v>300.18599999999998</v>
      </c>
      <c r="N118" s="579">
        <v>375.80799999999999</v>
      </c>
      <c r="O118" s="1082">
        <v>511</v>
      </c>
      <c r="P118" s="980">
        <v>636.91200000000003</v>
      </c>
      <c r="Q118" s="1536">
        <v>682.3</v>
      </c>
    </row>
    <row r="119" spans="1:17" s="558" customFormat="1" ht="24" x14ac:dyDescent="0.2">
      <c r="A119" s="856" t="s">
        <v>439</v>
      </c>
      <c r="B119" s="45" t="s">
        <v>4</v>
      </c>
      <c r="C119" s="45" t="s">
        <v>4</v>
      </c>
      <c r="D119" s="45" t="s">
        <v>4</v>
      </c>
      <c r="E119" s="45" t="s">
        <v>4</v>
      </c>
      <c r="F119" s="45" t="s">
        <v>4</v>
      </c>
      <c r="G119" s="45" t="s">
        <v>4</v>
      </c>
      <c r="H119" s="45" t="s">
        <v>4</v>
      </c>
      <c r="I119" s="45" t="s">
        <v>4</v>
      </c>
      <c r="J119" s="45" t="s">
        <v>4</v>
      </c>
      <c r="K119" s="45" t="s">
        <v>4</v>
      </c>
      <c r="L119" s="45" t="s">
        <v>4</v>
      </c>
      <c r="M119" s="45" t="s">
        <v>4</v>
      </c>
      <c r="N119" s="73" t="s">
        <v>4</v>
      </c>
      <c r="O119" s="550" t="s">
        <v>4</v>
      </c>
      <c r="P119" s="1117" t="s">
        <v>4</v>
      </c>
      <c r="Q119" s="1117" t="s">
        <v>4</v>
      </c>
    </row>
    <row r="120" spans="1:17" s="558" customFormat="1" ht="15.75" x14ac:dyDescent="0.25">
      <c r="A120" s="608" t="s">
        <v>376</v>
      </c>
      <c r="B120" s="905"/>
      <c r="C120" s="905"/>
      <c r="D120" s="905"/>
      <c r="E120" s="905"/>
      <c r="F120" s="905"/>
      <c r="G120" s="905"/>
      <c r="H120" s="905"/>
      <c r="I120" s="905"/>
      <c r="J120" s="905"/>
      <c r="K120" s="905"/>
      <c r="L120" s="905"/>
      <c r="M120" s="905"/>
      <c r="N120" s="580"/>
      <c r="O120" s="1079"/>
      <c r="P120" s="1143"/>
      <c r="Q120" s="1143"/>
    </row>
    <row r="121" spans="1:17" s="558" customFormat="1" x14ac:dyDescent="0.2">
      <c r="A121" s="608" t="s">
        <v>81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7" t="s">
        <v>8</v>
      </c>
      <c r="Q121" s="1097" t="s">
        <v>8</v>
      </c>
    </row>
    <row r="122" spans="1:17" s="558" customFormat="1" ht="22.5" x14ac:dyDescent="0.2">
      <c r="A122" s="608" t="s">
        <v>427</v>
      </c>
      <c r="B122" s="905" t="s">
        <v>8</v>
      </c>
      <c r="C122" s="905" t="s">
        <v>8</v>
      </c>
      <c r="D122" s="905" t="s">
        <v>8</v>
      </c>
      <c r="E122" s="905" t="s">
        <v>8</v>
      </c>
      <c r="F122" s="905" t="s">
        <v>8</v>
      </c>
      <c r="G122" s="905" t="s">
        <v>8</v>
      </c>
      <c r="H122" s="905" t="s">
        <v>8</v>
      </c>
      <c r="I122" s="905" t="s">
        <v>8</v>
      </c>
      <c r="J122" s="905" t="s">
        <v>8</v>
      </c>
      <c r="K122" s="905" t="s">
        <v>8</v>
      </c>
      <c r="L122" s="905" t="s">
        <v>8</v>
      </c>
      <c r="M122" s="905" t="s">
        <v>8</v>
      </c>
      <c r="N122" s="580" t="s">
        <v>8</v>
      </c>
      <c r="O122" s="905" t="s">
        <v>8</v>
      </c>
      <c r="P122" s="1097" t="s">
        <v>8</v>
      </c>
      <c r="Q122" s="1097" t="s">
        <v>8</v>
      </c>
    </row>
    <row r="123" spans="1:17" s="558" customFormat="1" x14ac:dyDescent="0.2">
      <c r="A123" s="608" t="s">
        <v>378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580"/>
      <c r="O123" s="905"/>
      <c r="P123" s="1097"/>
      <c r="Q123" s="1097"/>
    </row>
    <row r="124" spans="1:17" s="558" customFormat="1" x14ac:dyDescent="0.2">
      <c r="A124" s="608" t="s">
        <v>450</v>
      </c>
      <c r="B124" s="905"/>
      <c r="C124" s="905"/>
      <c r="D124" s="905"/>
      <c r="E124" s="905"/>
      <c r="F124" s="905"/>
      <c r="G124" s="905"/>
      <c r="H124" s="905"/>
      <c r="I124" s="905"/>
      <c r="J124" s="905"/>
      <c r="K124" s="905"/>
      <c r="L124" s="905"/>
      <c r="M124" s="905"/>
      <c r="N124" s="580"/>
      <c r="O124" s="905"/>
      <c r="P124" s="1097"/>
      <c r="Q124" s="1097"/>
    </row>
    <row r="125" spans="1:17" s="558" customFormat="1" x14ac:dyDescent="0.2">
      <c r="A125" s="608" t="s">
        <v>81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905" t="s">
        <v>8</v>
      </c>
      <c r="N125" s="580" t="s">
        <v>8</v>
      </c>
      <c r="O125" s="905" t="s">
        <v>8</v>
      </c>
      <c r="P125" s="1097" t="s">
        <v>8</v>
      </c>
      <c r="Q125" s="1097" t="s">
        <v>8</v>
      </c>
    </row>
    <row r="126" spans="1:17" s="558" customFormat="1" ht="22.5" x14ac:dyDescent="0.2">
      <c r="A126" s="608" t="s">
        <v>451</v>
      </c>
      <c r="B126" s="905" t="s">
        <v>8</v>
      </c>
      <c r="C126" s="905" t="s">
        <v>8</v>
      </c>
      <c r="D126" s="905" t="s">
        <v>8</v>
      </c>
      <c r="E126" s="905" t="s">
        <v>8</v>
      </c>
      <c r="F126" s="905" t="s">
        <v>8</v>
      </c>
      <c r="G126" s="905" t="s">
        <v>8</v>
      </c>
      <c r="H126" s="905" t="s">
        <v>8</v>
      </c>
      <c r="I126" s="905" t="s">
        <v>8</v>
      </c>
      <c r="J126" s="905" t="s">
        <v>8</v>
      </c>
      <c r="K126" s="905" t="s">
        <v>8</v>
      </c>
      <c r="L126" s="905" t="s">
        <v>8</v>
      </c>
      <c r="M126" s="905" t="s">
        <v>8</v>
      </c>
      <c r="N126" s="580" t="s">
        <v>8</v>
      </c>
      <c r="O126" s="905" t="s">
        <v>8</v>
      </c>
      <c r="P126" s="1097" t="s">
        <v>8</v>
      </c>
      <c r="Q126" s="1097" t="s">
        <v>8</v>
      </c>
    </row>
    <row r="127" spans="1:17" s="558" customFormat="1" x14ac:dyDescent="0.2">
      <c r="A127" s="608" t="s">
        <v>442</v>
      </c>
      <c r="B127" s="905"/>
      <c r="C127" s="905"/>
      <c r="D127" s="905"/>
      <c r="E127" s="905"/>
      <c r="F127" s="905"/>
      <c r="G127" s="905"/>
      <c r="H127" s="905"/>
      <c r="I127" s="905"/>
      <c r="J127" s="905"/>
      <c r="K127" s="905"/>
      <c r="L127" s="905"/>
      <c r="M127" s="905"/>
      <c r="N127" s="580"/>
      <c r="O127" s="905"/>
      <c r="P127" s="1097"/>
      <c r="Q127" s="1097"/>
    </row>
    <row r="128" spans="1:17" s="558" customFormat="1" x14ac:dyDescent="0.2">
      <c r="A128" s="608" t="s">
        <v>81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905" t="s">
        <v>8</v>
      </c>
      <c r="N128" s="580" t="s">
        <v>8</v>
      </c>
      <c r="O128" s="905" t="s">
        <v>8</v>
      </c>
      <c r="P128" s="1097" t="s">
        <v>8</v>
      </c>
      <c r="Q128" s="1097" t="s">
        <v>8</v>
      </c>
    </row>
    <row r="129" spans="1:17" s="558" customFormat="1" ht="22.5" x14ac:dyDescent="0.2">
      <c r="A129" s="608" t="s">
        <v>452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905" t="s">
        <v>8</v>
      </c>
      <c r="N129" s="580" t="s">
        <v>8</v>
      </c>
      <c r="O129" s="905" t="s">
        <v>8</v>
      </c>
      <c r="P129" s="1097" t="s">
        <v>8</v>
      </c>
      <c r="Q129" s="1097" t="s">
        <v>8</v>
      </c>
    </row>
    <row r="130" spans="1:17" s="558" customFormat="1" ht="22.5" x14ac:dyDescent="0.2">
      <c r="A130" s="608" t="s">
        <v>809</v>
      </c>
      <c r="B130" s="1079"/>
      <c r="C130" s="1079"/>
      <c r="D130" s="1079"/>
      <c r="E130" s="1079"/>
      <c r="F130" s="1079"/>
      <c r="G130" s="1079"/>
      <c r="H130" s="1079"/>
      <c r="I130" s="1079"/>
      <c r="J130" s="1079"/>
      <c r="K130" s="1079"/>
      <c r="L130" s="1079"/>
      <c r="M130" s="1079"/>
      <c r="N130" s="1080"/>
      <c r="O130" s="1079"/>
      <c r="P130" s="1081"/>
      <c r="Q130" s="1081"/>
    </row>
    <row r="131" spans="1:17" s="558" customFormat="1" x14ac:dyDescent="0.2">
      <c r="A131" s="608" t="s">
        <v>431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580" t="s">
        <v>8</v>
      </c>
      <c r="O131" s="905" t="s">
        <v>8</v>
      </c>
      <c r="P131" s="1097" t="s">
        <v>8</v>
      </c>
      <c r="Q131" s="1097" t="s">
        <v>8</v>
      </c>
    </row>
    <row r="132" spans="1:17" s="558" customFormat="1" x14ac:dyDescent="0.2">
      <c r="A132" s="608" t="s">
        <v>387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580" t="s">
        <v>8</v>
      </c>
      <c r="O132" s="905" t="s">
        <v>8</v>
      </c>
      <c r="P132" s="1097" t="s">
        <v>8</v>
      </c>
      <c r="Q132" s="1097" t="s">
        <v>8</v>
      </c>
    </row>
    <row r="133" spans="1:17" s="558" customFormat="1" x14ac:dyDescent="0.2">
      <c r="A133" s="608" t="s">
        <v>388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580" t="s">
        <v>8</v>
      </c>
      <c r="O133" s="905" t="s">
        <v>8</v>
      </c>
      <c r="P133" s="1097" t="s">
        <v>8</v>
      </c>
      <c r="Q133" s="1097" t="s">
        <v>8</v>
      </c>
    </row>
    <row r="134" spans="1:17" s="558" customFormat="1" x14ac:dyDescent="0.2">
      <c r="A134" s="608" t="s">
        <v>432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580" t="s">
        <v>8</v>
      </c>
      <c r="O134" s="905" t="s">
        <v>8</v>
      </c>
      <c r="P134" s="1097" t="s">
        <v>8</v>
      </c>
      <c r="Q134" s="1097" t="s">
        <v>8</v>
      </c>
    </row>
    <row r="135" spans="1:17" s="558" customFormat="1" ht="22.5" x14ac:dyDescent="0.2">
      <c r="A135" s="608" t="s">
        <v>385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580" t="s">
        <v>8</v>
      </c>
      <c r="O135" s="905" t="s">
        <v>8</v>
      </c>
      <c r="P135" s="1097" t="s">
        <v>8</v>
      </c>
      <c r="Q135" s="1097" t="s">
        <v>8</v>
      </c>
    </row>
    <row r="136" spans="1:17" s="558" customFormat="1" x14ac:dyDescent="0.2">
      <c r="A136" s="608" t="s">
        <v>444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580" t="s">
        <v>8</v>
      </c>
      <c r="O136" s="905" t="s">
        <v>8</v>
      </c>
      <c r="P136" s="1097" t="s">
        <v>8</v>
      </c>
      <c r="Q136" s="1097" t="s">
        <v>8</v>
      </c>
    </row>
    <row r="137" spans="1:17" s="558" customFormat="1" x14ac:dyDescent="0.2">
      <c r="A137" s="608" t="s">
        <v>387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580" t="s">
        <v>8</v>
      </c>
      <c r="O137" s="905" t="s">
        <v>8</v>
      </c>
      <c r="P137" s="1097" t="s">
        <v>8</v>
      </c>
      <c r="Q137" s="1097" t="s">
        <v>8</v>
      </c>
    </row>
    <row r="138" spans="1:17" s="558" customFormat="1" x14ac:dyDescent="0.2">
      <c r="A138" s="608" t="s">
        <v>388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580" t="s">
        <v>8</v>
      </c>
      <c r="O138" s="905" t="s">
        <v>8</v>
      </c>
      <c r="P138" s="1097" t="s">
        <v>8</v>
      </c>
      <c r="Q138" s="1097" t="s">
        <v>8</v>
      </c>
    </row>
    <row r="139" spans="1:17" s="558" customFormat="1" x14ac:dyDescent="0.2">
      <c r="A139" s="608" t="s">
        <v>390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905" t="s">
        <v>8</v>
      </c>
      <c r="N139" s="580" t="s">
        <v>8</v>
      </c>
      <c r="O139" s="905" t="s">
        <v>8</v>
      </c>
      <c r="P139" s="1097" t="s">
        <v>8</v>
      </c>
      <c r="Q139" s="1097" t="s">
        <v>8</v>
      </c>
    </row>
    <row r="140" spans="1:17" s="558" customFormat="1" x14ac:dyDescent="0.2">
      <c r="A140" s="608" t="s">
        <v>453</v>
      </c>
      <c r="B140" s="905"/>
      <c r="C140" s="905"/>
      <c r="D140" s="905"/>
      <c r="E140" s="905"/>
      <c r="F140" s="905"/>
      <c r="G140" s="905"/>
      <c r="H140" s="905"/>
      <c r="I140" s="905"/>
      <c r="J140" s="905"/>
      <c r="K140" s="905"/>
      <c r="L140" s="905"/>
      <c r="M140" s="905"/>
      <c r="N140" s="580"/>
      <c r="O140" s="905"/>
      <c r="P140" s="1097"/>
      <c r="Q140" s="1097"/>
    </row>
    <row r="141" spans="1:17" s="558" customFormat="1" x14ac:dyDescent="0.2">
      <c r="A141" s="608" t="s">
        <v>392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580" t="s">
        <v>8</v>
      </c>
      <c r="O141" s="905" t="s">
        <v>8</v>
      </c>
      <c r="P141" s="1097" t="s">
        <v>8</v>
      </c>
      <c r="Q141" s="1097" t="s">
        <v>8</v>
      </c>
    </row>
    <row r="142" spans="1:17" s="558" customFormat="1" x14ac:dyDescent="0.2">
      <c r="A142" s="608" t="s">
        <v>393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580" t="s">
        <v>8</v>
      </c>
      <c r="O142" s="905" t="s">
        <v>8</v>
      </c>
      <c r="P142" s="1097" t="s">
        <v>8</v>
      </c>
      <c r="Q142" s="1097" t="s">
        <v>8</v>
      </c>
    </row>
    <row r="143" spans="1:17" s="558" customFormat="1" x14ac:dyDescent="0.2">
      <c r="A143" s="608" t="s">
        <v>394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580" t="s">
        <v>8</v>
      </c>
      <c r="O143" s="905" t="s">
        <v>8</v>
      </c>
      <c r="P143" s="1097" t="s">
        <v>8</v>
      </c>
      <c r="Q143" s="1097" t="s">
        <v>8</v>
      </c>
    </row>
    <row r="144" spans="1:17" s="558" customFormat="1" x14ac:dyDescent="0.2">
      <c r="A144" s="608" t="s">
        <v>395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580" t="s">
        <v>8</v>
      </c>
      <c r="O144" s="905" t="s">
        <v>8</v>
      </c>
      <c r="P144" s="1097" t="s">
        <v>8</v>
      </c>
      <c r="Q144" s="1097" t="s">
        <v>8</v>
      </c>
    </row>
    <row r="145" spans="1:17" s="558" customFormat="1" x14ac:dyDescent="0.2">
      <c r="A145" s="608" t="s">
        <v>434</v>
      </c>
      <c r="B145" s="905" t="s">
        <v>8</v>
      </c>
      <c r="C145" s="905" t="s">
        <v>8</v>
      </c>
      <c r="D145" s="905" t="s">
        <v>8</v>
      </c>
      <c r="E145" s="905" t="s">
        <v>8</v>
      </c>
      <c r="F145" s="905" t="s">
        <v>8</v>
      </c>
      <c r="G145" s="905" t="s">
        <v>8</v>
      </c>
      <c r="H145" s="905" t="s">
        <v>8</v>
      </c>
      <c r="I145" s="905" t="s">
        <v>8</v>
      </c>
      <c r="J145" s="905" t="s">
        <v>8</v>
      </c>
      <c r="K145" s="905" t="s">
        <v>8</v>
      </c>
      <c r="L145" s="905" t="s">
        <v>8</v>
      </c>
      <c r="M145" s="905" t="s">
        <v>8</v>
      </c>
      <c r="N145" s="580" t="s">
        <v>8</v>
      </c>
      <c r="O145" s="905" t="s">
        <v>8</v>
      </c>
      <c r="P145" s="1097" t="s">
        <v>8</v>
      </c>
      <c r="Q145" s="1097" t="s">
        <v>8</v>
      </c>
    </row>
    <row r="146" spans="1:17" s="558" customFormat="1" ht="15" x14ac:dyDescent="0.25">
      <c r="A146" s="689" t="s">
        <v>861</v>
      </c>
      <c r="B146" s="557"/>
      <c r="C146" s="557"/>
      <c r="D146" s="557"/>
      <c r="E146" s="557"/>
      <c r="F146" s="557"/>
      <c r="G146" s="557"/>
      <c r="H146" s="557"/>
      <c r="I146" s="557"/>
      <c r="J146" s="557"/>
      <c r="K146" s="557"/>
      <c r="L146" s="570"/>
      <c r="M146" s="570"/>
      <c r="N146" s="576"/>
      <c r="O146" s="1079"/>
      <c r="P146" s="1107"/>
      <c r="Q146" s="1107"/>
    </row>
    <row r="147" spans="1:17" s="558" customFormat="1" x14ac:dyDescent="0.2">
      <c r="A147" s="611" t="s">
        <v>371</v>
      </c>
      <c r="B147" s="557">
        <v>1653.1</v>
      </c>
      <c r="C147" s="557">
        <v>1137.4000000000001</v>
      </c>
      <c r="D147" s="557">
        <v>1545.039</v>
      </c>
      <c r="E147" s="557">
        <v>2542.2629999999999</v>
      </c>
      <c r="F147" s="557">
        <v>2814.5419999999999</v>
      </c>
      <c r="G147" s="557">
        <v>1312.4</v>
      </c>
      <c r="H147" s="557">
        <v>418.39499999999998</v>
      </c>
      <c r="I147" s="557">
        <v>1247.192</v>
      </c>
      <c r="J147" s="557">
        <v>2024.7429999999999</v>
      </c>
      <c r="K147" s="557">
        <v>3718.4569999999999</v>
      </c>
      <c r="L147" s="557">
        <v>6078.6009999999997</v>
      </c>
      <c r="M147" s="557">
        <v>6489.3760000000002</v>
      </c>
      <c r="N147" s="650">
        <v>7160.3360000000002</v>
      </c>
      <c r="O147" s="1128">
        <v>15204.437</v>
      </c>
      <c r="P147" s="1095">
        <v>14093.076999999999</v>
      </c>
      <c r="Q147" s="1095">
        <v>15953.011</v>
      </c>
    </row>
    <row r="148" spans="1:17" s="558" customFormat="1" x14ac:dyDescent="0.2">
      <c r="A148" s="611" t="s">
        <v>160</v>
      </c>
      <c r="B148" s="557">
        <v>170.48373819654586</v>
      </c>
      <c r="C148" s="557">
        <v>65.093722885365395</v>
      </c>
      <c r="D148" s="557">
        <v>129.49432443636189</v>
      </c>
      <c r="E148" s="557">
        <v>158.06302926242503</v>
      </c>
      <c r="F148" s="557">
        <v>106.2477001510004</v>
      </c>
      <c r="G148" s="557">
        <v>45.447618127387408</v>
      </c>
      <c r="H148" s="557">
        <v>30.478148421615153</v>
      </c>
      <c r="I148" s="557">
        <v>285.5</v>
      </c>
      <c r="J148" s="557">
        <v>154.80000000000001</v>
      </c>
      <c r="K148" s="557">
        <v>179.5</v>
      </c>
      <c r="L148" s="557">
        <v>162.69999999999999</v>
      </c>
      <c r="M148" s="557">
        <v>104.1</v>
      </c>
      <c r="N148" s="650">
        <v>106.6</v>
      </c>
      <c r="O148" s="1112">
        <v>200.5</v>
      </c>
      <c r="P148" s="1111">
        <v>89.039918095494613</v>
      </c>
      <c r="Q148" s="1111">
        <v>109.9</v>
      </c>
    </row>
    <row r="149" spans="1:17" s="558" customFormat="1" ht="22.5" x14ac:dyDescent="0.2">
      <c r="A149" s="611" t="s">
        <v>397</v>
      </c>
      <c r="B149" s="557">
        <v>100</v>
      </c>
      <c r="C149" s="557">
        <v>65.093722885365395</v>
      </c>
      <c r="D149" s="557">
        <v>84.292676700881415</v>
      </c>
      <c r="E149" s="557">
        <v>133.23555823979552</v>
      </c>
      <c r="F149" s="557">
        <v>141.55971641312945</v>
      </c>
      <c r="G149" s="557">
        <v>64.335519337651633</v>
      </c>
      <c r="H149" s="557">
        <v>19.60827507154638</v>
      </c>
      <c r="I149" s="557">
        <v>55.981625329264915</v>
      </c>
      <c r="J149" s="557">
        <v>86.659556009702101</v>
      </c>
      <c r="K149" s="557">
        <v>155.55390303741527</v>
      </c>
      <c r="L149" s="557">
        <v>253.08620024187462</v>
      </c>
      <c r="M149" s="557">
        <v>263.46273445179145</v>
      </c>
      <c r="N149" s="650">
        <v>280.85127492560969</v>
      </c>
      <c r="O149" s="557">
        <f t="shared" ref="O149" si="2">N149*O148/100</f>
        <v>563.10680622584744</v>
      </c>
      <c r="P149" s="1123">
        <f>O149*P148/100</f>
        <v>501.38983905365012</v>
      </c>
      <c r="Q149" s="1123">
        <f>P149*Q148/100</f>
        <v>551.02743311996153</v>
      </c>
    </row>
    <row r="150" spans="1:17" s="558" customFormat="1" ht="24" customHeight="1" x14ac:dyDescent="0.2">
      <c r="A150" s="611" t="s">
        <v>865</v>
      </c>
      <c r="B150" s="557"/>
      <c r="C150" s="557"/>
      <c r="D150" s="557"/>
      <c r="E150" s="557"/>
      <c r="F150" s="557"/>
      <c r="G150" s="557"/>
      <c r="H150" s="557"/>
      <c r="I150" s="557"/>
      <c r="J150" s="557"/>
      <c r="K150" s="557"/>
      <c r="L150" s="557"/>
      <c r="M150" s="557"/>
      <c r="N150" s="650"/>
      <c r="O150" s="1112"/>
      <c r="P150" s="1081"/>
      <c r="Q150" s="1081"/>
    </row>
    <row r="151" spans="1:17" s="558" customFormat="1" x14ac:dyDescent="0.2">
      <c r="A151" s="611" t="s">
        <v>398</v>
      </c>
      <c r="B151" s="557">
        <v>8.2929999999999993</v>
      </c>
      <c r="C151" s="557">
        <v>7.0069999999999997</v>
      </c>
      <c r="D151" s="557">
        <v>10.291</v>
      </c>
      <c r="E151" s="557">
        <v>7.5839999999999996</v>
      </c>
      <c r="F151" s="557">
        <v>5.242</v>
      </c>
      <c r="G151" s="557">
        <v>0.2248</v>
      </c>
      <c r="H151" s="557">
        <v>2.54</v>
      </c>
      <c r="I151" s="557">
        <v>0.63700000000000001</v>
      </c>
      <c r="J151" s="557">
        <v>5.7469999999999999</v>
      </c>
      <c r="K151" s="557">
        <v>5.6840000000000002</v>
      </c>
      <c r="L151" s="557">
        <v>6.835</v>
      </c>
      <c r="M151" s="557">
        <v>8.8279999999999994</v>
      </c>
      <c r="N151" s="650">
        <v>5.4950000000000001</v>
      </c>
      <c r="O151" s="1144">
        <v>4.5609999999999999</v>
      </c>
      <c r="P151" s="1145">
        <v>0.53200000000000003</v>
      </c>
      <c r="Q151" s="1145">
        <v>4.7850000000000001</v>
      </c>
    </row>
    <row r="152" spans="1:17" s="558" customFormat="1" ht="22.5" x14ac:dyDescent="0.2">
      <c r="A152" s="611" t="s">
        <v>164</v>
      </c>
      <c r="B152" s="557">
        <v>82.2</v>
      </c>
      <c r="C152" s="557">
        <f>C151/B151*100</f>
        <v>84.492945857952492</v>
      </c>
      <c r="D152" s="557">
        <f t="shared" ref="D152:N152" si="3">D151/C151*100</f>
        <v>146.86741829598972</v>
      </c>
      <c r="E152" s="557">
        <f t="shared" si="3"/>
        <v>73.695462054222133</v>
      </c>
      <c r="F152" s="557">
        <f t="shared" si="3"/>
        <v>69.119198312236279</v>
      </c>
      <c r="G152" s="557">
        <f t="shared" si="3"/>
        <v>4.2884395268981308</v>
      </c>
      <c r="H152" s="557">
        <f t="shared" si="3"/>
        <v>1129.8932384341635</v>
      </c>
      <c r="I152" s="557">
        <f t="shared" si="3"/>
        <v>25.078740157480318</v>
      </c>
      <c r="J152" s="557">
        <f t="shared" si="3"/>
        <v>902.19780219780216</v>
      </c>
      <c r="K152" s="557">
        <f t="shared" si="3"/>
        <v>98.903775883069429</v>
      </c>
      <c r="L152" s="557">
        <f t="shared" si="3"/>
        <v>120.24982406755807</v>
      </c>
      <c r="M152" s="557">
        <f t="shared" si="3"/>
        <v>129.15874177029991</v>
      </c>
      <c r="N152" s="650">
        <f t="shared" si="3"/>
        <v>62.245129134571819</v>
      </c>
      <c r="O152" s="1128">
        <v>83</v>
      </c>
      <c r="P152" s="1099">
        <v>11.664108748081562</v>
      </c>
      <c r="Q152" s="1099">
        <v>899.4</v>
      </c>
    </row>
    <row r="153" spans="1:17" s="558" customFormat="1" ht="22.5" x14ac:dyDescent="0.2">
      <c r="A153" s="611" t="s">
        <v>399</v>
      </c>
      <c r="B153" s="557">
        <v>100</v>
      </c>
      <c r="C153" s="557">
        <f>B153*C152/100</f>
        <v>84.492945857952492</v>
      </c>
      <c r="D153" s="557">
        <f t="shared" ref="D153:Q153" si="4">C153*D152/100</f>
        <v>124.0926082238032</v>
      </c>
      <c r="E153" s="557">
        <f t="shared" si="4"/>
        <v>91.450621005667415</v>
      </c>
      <c r="F153" s="557">
        <f t="shared" si="4"/>
        <v>63.209936090678866</v>
      </c>
      <c r="G153" s="557">
        <f t="shared" si="4"/>
        <v>2.7107198842397198</v>
      </c>
      <c r="H153" s="557">
        <f t="shared" si="4"/>
        <v>30.628240684914982</v>
      </c>
      <c r="I153" s="557">
        <f t="shared" si="4"/>
        <v>7.6811768961774991</v>
      </c>
      <c r="J153" s="557">
        <f t="shared" si="4"/>
        <v>69.299409140238751</v>
      </c>
      <c r="K153" s="557">
        <f t="shared" si="4"/>
        <v>68.539732304353066</v>
      </c>
      <c r="L153" s="557">
        <f t="shared" si="4"/>
        <v>82.418907512359823</v>
      </c>
      <c r="M153" s="557">
        <f t="shared" si="4"/>
        <v>106.45122392379113</v>
      </c>
      <c r="N153" s="650">
        <f t="shared" si="4"/>
        <v>66.260701796695997</v>
      </c>
      <c r="O153" s="557">
        <f t="shared" si="4"/>
        <v>54.996382491257684</v>
      </c>
      <c r="P153" s="1123">
        <f t="shared" si="4"/>
        <v>6.4148378612911836</v>
      </c>
      <c r="Q153" s="1123">
        <f t="shared" si="4"/>
        <v>57.695051724452902</v>
      </c>
    </row>
    <row r="154" spans="1:17" s="558" customFormat="1" ht="22.5" x14ac:dyDescent="0.2">
      <c r="A154" s="611" t="s">
        <v>165</v>
      </c>
      <c r="B154" s="665"/>
      <c r="C154" s="665"/>
      <c r="D154" s="665"/>
      <c r="E154" s="665"/>
      <c r="F154" s="665"/>
      <c r="G154" s="665"/>
      <c r="H154" s="665"/>
      <c r="I154" s="557"/>
      <c r="J154" s="557"/>
      <c r="K154" s="557"/>
      <c r="L154" s="570"/>
      <c r="M154" s="570"/>
      <c r="N154" s="576"/>
      <c r="O154" s="1112"/>
      <c r="P154" s="1081"/>
      <c r="Q154" s="1081"/>
    </row>
    <row r="155" spans="1:17" s="558" customFormat="1" ht="22.5" x14ac:dyDescent="0.2">
      <c r="A155" s="611" t="s">
        <v>166</v>
      </c>
      <c r="B155" s="643" t="s">
        <v>8</v>
      </c>
      <c r="C155" s="643" t="s">
        <v>8</v>
      </c>
      <c r="D155" s="643" t="s">
        <v>8</v>
      </c>
      <c r="E155" s="643" t="s">
        <v>8</v>
      </c>
      <c r="F155" s="643" t="s">
        <v>8</v>
      </c>
      <c r="G155" s="643" t="s">
        <v>8</v>
      </c>
      <c r="H155" s="643" t="s">
        <v>8</v>
      </c>
      <c r="I155" s="643" t="s">
        <v>8</v>
      </c>
      <c r="J155" s="643" t="s">
        <v>8</v>
      </c>
      <c r="K155" s="643" t="s">
        <v>8</v>
      </c>
      <c r="L155" s="643" t="s">
        <v>8</v>
      </c>
      <c r="M155" s="643" t="s">
        <v>8</v>
      </c>
      <c r="N155" s="655" t="s">
        <v>400</v>
      </c>
      <c r="O155" s="1010" t="s">
        <v>8</v>
      </c>
      <c r="P155" s="1014" t="s">
        <v>8</v>
      </c>
      <c r="Q155" s="1014" t="s">
        <v>8</v>
      </c>
    </row>
    <row r="156" spans="1:17" s="558" customFormat="1" ht="22.5" x14ac:dyDescent="0.2">
      <c r="A156" s="611" t="s">
        <v>167</v>
      </c>
      <c r="B156" s="643" t="s">
        <v>8</v>
      </c>
      <c r="C156" s="643" t="s">
        <v>8</v>
      </c>
      <c r="D156" s="643" t="s">
        <v>8</v>
      </c>
      <c r="E156" s="643" t="s">
        <v>8</v>
      </c>
      <c r="F156" s="643" t="s">
        <v>8</v>
      </c>
      <c r="G156" s="643" t="s">
        <v>8</v>
      </c>
      <c r="H156" s="643" t="s">
        <v>8</v>
      </c>
      <c r="I156" s="643" t="s">
        <v>8</v>
      </c>
      <c r="J156" s="643" t="s">
        <v>8</v>
      </c>
      <c r="K156" s="643" t="s">
        <v>8</v>
      </c>
      <c r="L156" s="643" t="s">
        <v>8</v>
      </c>
      <c r="M156" s="643" t="s">
        <v>8</v>
      </c>
      <c r="N156" s="655" t="s">
        <v>400</v>
      </c>
      <c r="O156" s="1010" t="s">
        <v>8</v>
      </c>
      <c r="P156" s="1014" t="s">
        <v>8</v>
      </c>
      <c r="Q156" s="1014" t="s">
        <v>8</v>
      </c>
    </row>
    <row r="157" spans="1:17" s="558" customFormat="1" x14ac:dyDescent="0.2">
      <c r="A157" s="611" t="s">
        <v>246</v>
      </c>
      <c r="B157" s="643"/>
      <c r="C157" s="643"/>
      <c r="D157" s="643"/>
      <c r="E157" s="643"/>
      <c r="F157" s="643"/>
      <c r="G157" s="643"/>
      <c r="H157" s="643"/>
      <c r="I157" s="643"/>
      <c r="J157" s="643"/>
      <c r="K157" s="643"/>
      <c r="L157" s="643"/>
      <c r="M157" s="643"/>
      <c r="N157" s="655"/>
      <c r="O157" s="1112"/>
      <c r="P157" s="1081"/>
      <c r="Q157" s="1081"/>
    </row>
    <row r="158" spans="1:17" s="558" customFormat="1" x14ac:dyDescent="0.2">
      <c r="A158" s="611" t="s">
        <v>247</v>
      </c>
      <c r="B158" s="643" t="s">
        <v>8</v>
      </c>
      <c r="C158" s="643" t="s">
        <v>8</v>
      </c>
      <c r="D158" s="643" t="s">
        <v>8</v>
      </c>
      <c r="E158" s="643" t="s">
        <v>8</v>
      </c>
      <c r="F158" s="643" t="s">
        <v>8</v>
      </c>
      <c r="G158" s="643" t="s">
        <v>8</v>
      </c>
      <c r="H158" s="643" t="s">
        <v>8</v>
      </c>
      <c r="I158" s="643" t="s">
        <v>8</v>
      </c>
      <c r="J158" s="643" t="s">
        <v>8</v>
      </c>
      <c r="K158" s="643" t="s">
        <v>8</v>
      </c>
      <c r="L158" s="643" t="s">
        <v>8</v>
      </c>
      <c r="M158" s="643" t="s">
        <v>8</v>
      </c>
      <c r="N158" s="655" t="s">
        <v>400</v>
      </c>
      <c r="O158" s="1010" t="s">
        <v>8</v>
      </c>
      <c r="P158" s="1014" t="s">
        <v>8</v>
      </c>
      <c r="Q158" s="1014" t="s">
        <v>8</v>
      </c>
    </row>
    <row r="159" spans="1:17" ht="22.5" x14ac:dyDescent="0.2">
      <c r="A159" s="611" t="s">
        <v>248</v>
      </c>
      <c r="B159" s="643" t="s">
        <v>8</v>
      </c>
      <c r="C159" s="643" t="s">
        <v>8</v>
      </c>
      <c r="D159" s="643" t="s">
        <v>8</v>
      </c>
      <c r="E159" s="643" t="s">
        <v>8</v>
      </c>
      <c r="F159" s="643" t="s">
        <v>8</v>
      </c>
      <c r="G159" s="643" t="s">
        <v>8</v>
      </c>
      <c r="H159" s="643" t="s">
        <v>8</v>
      </c>
      <c r="I159" s="643" t="s">
        <v>8</v>
      </c>
      <c r="J159" s="643" t="s">
        <v>8</v>
      </c>
      <c r="K159" s="643" t="s">
        <v>8</v>
      </c>
      <c r="L159" s="643" t="s">
        <v>8</v>
      </c>
      <c r="M159" s="643" t="s">
        <v>8</v>
      </c>
      <c r="N159" s="655" t="s">
        <v>400</v>
      </c>
      <c r="O159" s="1010" t="s">
        <v>8</v>
      </c>
      <c r="P159" s="1014" t="s">
        <v>8</v>
      </c>
      <c r="Q159" s="1014" t="s">
        <v>8</v>
      </c>
    </row>
    <row r="160" spans="1:17" ht="22.5" x14ac:dyDescent="0.2">
      <c r="A160" s="608" t="s">
        <v>401</v>
      </c>
      <c r="B160" s="905">
        <v>2021</v>
      </c>
      <c r="C160" s="905">
        <v>2276</v>
      </c>
      <c r="D160" s="905">
        <v>2422</v>
      </c>
      <c r="E160" s="905">
        <v>2717</v>
      </c>
      <c r="F160" s="905">
        <v>3066</v>
      </c>
      <c r="G160" s="905">
        <v>2716</v>
      </c>
      <c r="H160" s="905">
        <v>2638</v>
      </c>
      <c r="I160" s="905">
        <v>2613</v>
      </c>
      <c r="J160" s="905">
        <v>2702</v>
      </c>
      <c r="K160" s="698">
        <v>2658</v>
      </c>
      <c r="L160" s="583">
        <v>2371</v>
      </c>
      <c r="M160" s="583">
        <v>2200</v>
      </c>
      <c r="N160" s="723">
        <v>2431</v>
      </c>
      <c r="O160" s="137">
        <v>2679</v>
      </c>
      <c r="P160" s="980">
        <v>2736</v>
      </c>
      <c r="Q160" s="980" t="s">
        <v>924</v>
      </c>
    </row>
    <row r="161" spans="1:17" ht="24" x14ac:dyDescent="0.2">
      <c r="A161" s="608" t="s">
        <v>402</v>
      </c>
      <c r="B161" s="905">
        <v>1802</v>
      </c>
      <c r="C161" s="905">
        <v>2009</v>
      </c>
      <c r="D161" s="905">
        <v>2066</v>
      </c>
      <c r="E161" s="905">
        <v>2180</v>
      </c>
      <c r="F161" s="905">
        <v>2494</v>
      </c>
      <c r="G161" s="905">
        <v>2453</v>
      </c>
      <c r="H161" s="905">
        <v>2213</v>
      </c>
      <c r="I161" s="905">
        <v>1859</v>
      </c>
      <c r="J161" s="905">
        <v>2113</v>
      </c>
      <c r="K161" s="698">
        <v>2222</v>
      </c>
      <c r="L161" s="583">
        <v>2045</v>
      </c>
      <c r="M161" s="583">
        <v>1933</v>
      </c>
      <c r="N161" s="723">
        <v>2201</v>
      </c>
      <c r="O161" s="137">
        <v>2483</v>
      </c>
      <c r="P161" s="980">
        <v>2563</v>
      </c>
      <c r="Q161" s="980" t="s">
        <v>925</v>
      </c>
    </row>
    <row r="162" spans="1:17" ht="24" x14ac:dyDescent="0.2">
      <c r="A162" s="608" t="s">
        <v>403</v>
      </c>
      <c r="B162" s="905" t="s">
        <v>8</v>
      </c>
      <c r="C162" s="905" t="s">
        <v>8</v>
      </c>
      <c r="D162" s="905" t="s">
        <v>8</v>
      </c>
      <c r="E162" s="905" t="s">
        <v>8</v>
      </c>
      <c r="F162" s="905" t="s">
        <v>8</v>
      </c>
      <c r="G162" s="905" t="s">
        <v>8</v>
      </c>
      <c r="H162" s="905" t="s">
        <v>8</v>
      </c>
      <c r="I162" s="905" t="s">
        <v>8</v>
      </c>
      <c r="J162" s="905" t="s">
        <v>8</v>
      </c>
      <c r="K162" s="905" t="s">
        <v>8</v>
      </c>
      <c r="L162" s="905" t="s">
        <v>8</v>
      </c>
      <c r="M162" s="905" t="s">
        <v>8</v>
      </c>
      <c r="N162" s="580" t="s">
        <v>8</v>
      </c>
      <c r="O162" s="580" t="s">
        <v>8</v>
      </c>
      <c r="P162" s="1097" t="s">
        <v>8</v>
      </c>
      <c r="Q162" s="1097" t="s">
        <v>8</v>
      </c>
    </row>
    <row r="163" spans="1:17" ht="24" x14ac:dyDescent="0.2">
      <c r="A163" s="699" t="s">
        <v>404</v>
      </c>
      <c r="B163" s="905" t="s">
        <v>8</v>
      </c>
      <c r="C163" s="905" t="s">
        <v>8</v>
      </c>
      <c r="D163" s="905" t="s">
        <v>8</v>
      </c>
      <c r="E163" s="905" t="s">
        <v>8</v>
      </c>
      <c r="F163" s="905" t="s">
        <v>8</v>
      </c>
      <c r="G163" s="905" t="s">
        <v>8</v>
      </c>
      <c r="H163" s="905" t="s">
        <v>8</v>
      </c>
      <c r="I163" s="905" t="s">
        <v>8</v>
      </c>
      <c r="J163" s="905" t="s">
        <v>8</v>
      </c>
      <c r="K163" s="905" t="s">
        <v>8</v>
      </c>
      <c r="L163" s="905" t="s">
        <v>8</v>
      </c>
      <c r="M163" s="905" t="s">
        <v>8</v>
      </c>
      <c r="N163" s="580" t="s">
        <v>8</v>
      </c>
      <c r="O163" s="580" t="s">
        <v>8</v>
      </c>
      <c r="P163" s="1097" t="s">
        <v>8</v>
      </c>
      <c r="Q163" s="1097" t="s">
        <v>8</v>
      </c>
    </row>
    <row r="164" spans="1:17" ht="22.5" x14ac:dyDescent="0.2">
      <c r="A164" s="699" t="s">
        <v>405</v>
      </c>
      <c r="B164" s="1101">
        <v>5713.2849999999999</v>
      </c>
      <c r="C164" s="1101">
        <v>7000.7960000000003</v>
      </c>
      <c r="D164" s="1101">
        <v>9175.7829999999994</v>
      </c>
      <c r="E164" s="1101">
        <v>10402.289000000001</v>
      </c>
      <c r="F164" s="1101">
        <v>12385.040999999999</v>
      </c>
      <c r="G164" s="1101">
        <v>13274.452348149998</v>
      </c>
      <c r="H164" s="1101">
        <v>13103.79963576</v>
      </c>
      <c r="I164" s="1101">
        <v>12935.462632500003</v>
      </c>
      <c r="J164" s="1101">
        <v>14774.299118900002</v>
      </c>
      <c r="K164" s="1101">
        <v>16832.776999999998</v>
      </c>
      <c r="L164" s="1101">
        <v>18422.558000000001</v>
      </c>
      <c r="M164" s="1101">
        <v>19969.509999999998</v>
      </c>
      <c r="N164" s="1127">
        <v>23829.811000000002</v>
      </c>
      <c r="O164" s="1127">
        <v>29149.989000000001</v>
      </c>
      <c r="P164" s="975">
        <v>34855.4</v>
      </c>
      <c r="Q164" s="975" t="s">
        <v>205</v>
      </c>
    </row>
    <row r="165" spans="1:17" x14ac:dyDescent="0.2">
      <c r="A165" s="1156" t="s">
        <v>181</v>
      </c>
      <c r="B165" s="1177"/>
      <c r="C165" s="1177"/>
      <c r="D165" s="1177"/>
      <c r="E165" s="1177"/>
      <c r="F165" s="1177"/>
      <c r="G165" s="1177"/>
      <c r="H165" s="1177"/>
      <c r="I165" s="1177"/>
      <c r="J165" s="1177"/>
      <c r="K165" s="1177"/>
      <c r="L165" s="1177"/>
      <c r="M165" s="1177"/>
      <c r="N165" s="1178"/>
      <c r="O165" s="1177"/>
      <c r="P165" s="1151"/>
      <c r="Q165" s="1151"/>
    </row>
    <row r="166" spans="1:17" ht="22.5" x14ac:dyDescent="0.2">
      <c r="A166" s="608" t="s">
        <v>339</v>
      </c>
      <c r="B166" s="584" t="s">
        <v>4</v>
      </c>
      <c r="C166" s="584" t="s">
        <v>4</v>
      </c>
      <c r="D166" s="584" t="s">
        <v>4</v>
      </c>
      <c r="E166" s="1101">
        <v>5365.9</v>
      </c>
      <c r="F166" s="1101">
        <v>6502.9</v>
      </c>
      <c r="G166" s="1101">
        <v>7616.8</v>
      </c>
      <c r="H166" s="1101">
        <v>7980</v>
      </c>
      <c r="I166" s="1101">
        <v>6170.9</v>
      </c>
      <c r="J166" s="1101">
        <v>8440.6</v>
      </c>
      <c r="K166" s="1101">
        <v>9278</v>
      </c>
      <c r="L166" s="1101">
        <v>11134.7</v>
      </c>
      <c r="M166" s="1101">
        <v>12132.2</v>
      </c>
      <c r="N166" s="1101">
        <v>14242.9</v>
      </c>
      <c r="O166" s="1101">
        <v>14829.6</v>
      </c>
      <c r="P166" s="1102">
        <v>13828.6</v>
      </c>
      <c r="Q166" s="1537">
        <v>19346.099999999999</v>
      </c>
    </row>
    <row r="167" spans="1:17" x14ac:dyDescent="0.2">
      <c r="A167" s="608" t="s">
        <v>175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4" t="s">
        <v>4</v>
      </c>
      <c r="G167" s="584" t="s">
        <v>4</v>
      </c>
      <c r="H167" s="584" t="s">
        <v>4</v>
      </c>
      <c r="I167" s="584" t="s">
        <v>4</v>
      </c>
      <c r="J167" s="584" t="s">
        <v>4</v>
      </c>
      <c r="K167" s="584" t="s">
        <v>4</v>
      </c>
      <c r="L167" s="584" t="s">
        <v>4</v>
      </c>
      <c r="M167" s="584" t="s">
        <v>4</v>
      </c>
      <c r="N167" s="715" t="s">
        <v>4</v>
      </c>
      <c r="O167" s="584" t="s">
        <v>4</v>
      </c>
      <c r="P167" s="1002" t="s">
        <v>4</v>
      </c>
      <c r="Q167" s="975" t="s">
        <v>4</v>
      </c>
    </row>
    <row r="168" spans="1:17" x14ac:dyDescent="0.2">
      <c r="A168" s="621" t="s">
        <v>406</v>
      </c>
      <c r="B168" s="584" t="s">
        <v>4</v>
      </c>
      <c r="C168" s="584" t="s">
        <v>4</v>
      </c>
      <c r="D168" s="584" t="s">
        <v>4</v>
      </c>
      <c r="E168" s="584" t="s">
        <v>4</v>
      </c>
      <c r="F168" s="893">
        <v>113.3</v>
      </c>
      <c r="G168" s="893">
        <v>112</v>
      </c>
      <c r="H168" s="893">
        <v>89</v>
      </c>
      <c r="I168" s="893">
        <v>71.5</v>
      </c>
      <c r="J168" s="893">
        <v>128.4</v>
      </c>
      <c r="K168" s="893">
        <v>103.3</v>
      </c>
      <c r="L168" s="893">
        <v>112.5</v>
      </c>
      <c r="M168" s="893">
        <v>100.7</v>
      </c>
      <c r="N168" s="728">
        <v>102.1</v>
      </c>
      <c r="O168" s="893">
        <v>93</v>
      </c>
      <c r="P168" s="974">
        <v>87.3</v>
      </c>
      <c r="Q168" s="975">
        <v>125.9</v>
      </c>
    </row>
    <row r="169" spans="1:17" ht="12.75" x14ac:dyDescent="0.2">
      <c r="A169" s="588" t="s">
        <v>408</v>
      </c>
      <c r="B169" s="589"/>
      <c r="C169" s="589"/>
      <c r="D169" s="589"/>
      <c r="E169" s="590"/>
      <c r="F169" s="590"/>
      <c r="G169" s="590"/>
      <c r="H169" s="590"/>
      <c r="I169" s="590"/>
      <c r="J169" s="590"/>
      <c r="K169" s="590"/>
      <c r="L169" s="590"/>
      <c r="M169" s="590"/>
      <c r="N169" s="591"/>
    </row>
    <row r="170" spans="1:17" ht="12.75" x14ac:dyDescent="0.2">
      <c r="A170" s="588" t="s">
        <v>409</v>
      </c>
      <c r="B170" s="592"/>
      <c r="C170" s="592"/>
      <c r="D170" s="592"/>
      <c r="E170" s="593"/>
      <c r="F170" s="593"/>
      <c r="G170" s="593"/>
      <c r="H170" s="593"/>
      <c r="I170" s="590"/>
      <c r="J170" s="590"/>
      <c r="K170" s="590"/>
      <c r="L170" s="590"/>
      <c r="M170" s="590"/>
      <c r="N170" s="591"/>
    </row>
    <row r="171" spans="1:17" ht="12.75" x14ac:dyDescent="0.2">
      <c r="A171" s="588" t="s">
        <v>410</v>
      </c>
      <c r="B171" s="592"/>
      <c r="C171" s="592"/>
      <c r="D171" s="592"/>
      <c r="E171" s="593"/>
      <c r="F171" s="593"/>
      <c r="G171" s="593"/>
      <c r="H171" s="593"/>
      <c r="I171" s="590"/>
      <c r="J171" s="590"/>
      <c r="K171" s="590"/>
      <c r="L171" s="590"/>
      <c r="M171" s="590"/>
      <c r="N171" s="591"/>
    </row>
    <row r="172" spans="1:17" ht="12.75" x14ac:dyDescent="0.2">
      <c r="A172" s="1674" t="s">
        <v>411</v>
      </c>
      <c r="B172" s="1674"/>
      <c r="C172" s="1674"/>
      <c r="D172" s="1674"/>
      <c r="E172" s="590"/>
      <c r="F172" s="590"/>
      <c r="G172" s="590"/>
      <c r="H172" s="590"/>
      <c r="I172" s="590"/>
      <c r="J172" s="590"/>
      <c r="K172" s="590"/>
      <c r="L172" s="590"/>
      <c r="M172" s="590"/>
      <c r="N172" s="591"/>
    </row>
    <row r="173" spans="1:17" ht="12.75" x14ac:dyDescent="0.2">
      <c r="A173" s="594" t="s">
        <v>868</v>
      </c>
      <c r="B173" s="592"/>
      <c r="C173" s="592"/>
      <c r="D173" s="592"/>
      <c r="E173" s="590"/>
      <c r="F173" s="590"/>
      <c r="G173" s="590"/>
      <c r="H173" s="590"/>
      <c r="I173" s="590"/>
      <c r="J173" s="590"/>
      <c r="K173" s="590"/>
      <c r="L173" s="590"/>
      <c r="M173" s="590"/>
      <c r="N173" s="591"/>
    </row>
    <row r="174" spans="1:17" ht="12.75" x14ac:dyDescent="0.2">
      <c r="A174" s="1519" t="s">
        <v>413</v>
      </c>
      <c r="B174" s="595"/>
      <c r="C174" s="595"/>
      <c r="D174" s="1513"/>
      <c r="E174" s="590"/>
      <c r="F174" s="590"/>
      <c r="G174" s="590"/>
      <c r="H174" s="590"/>
      <c r="I174" s="590"/>
      <c r="J174" s="590"/>
      <c r="K174" s="590"/>
      <c r="L174" s="590"/>
      <c r="M174" s="590"/>
      <c r="N174" s="591"/>
    </row>
    <row r="175" spans="1:17" ht="12.75" x14ac:dyDescent="0.2">
      <c r="A175" s="1519" t="s">
        <v>414</v>
      </c>
      <c r="B175" s="595"/>
      <c r="C175" s="595"/>
      <c r="D175" s="1513"/>
      <c r="E175" s="590"/>
      <c r="F175" s="590"/>
      <c r="G175" s="590"/>
      <c r="H175" s="590"/>
      <c r="I175" s="590"/>
      <c r="J175" s="590"/>
      <c r="K175" s="590"/>
      <c r="L175" s="590"/>
      <c r="M175" s="590"/>
      <c r="N175" s="591"/>
    </row>
    <row r="176" spans="1:17" ht="12.75" x14ac:dyDescent="0.2">
      <c r="A176" s="1674" t="s">
        <v>415</v>
      </c>
      <c r="B176" s="1674"/>
      <c r="C176" s="1674"/>
      <c r="D176" s="1674"/>
      <c r="E176" s="590"/>
      <c r="F176" s="590"/>
      <c r="G176" s="590"/>
      <c r="H176" s="590"/>
      <c r="I176" s="590"/>
      <c r="J176" s="590"/>
      <c r="K176" s="590"/>
      <c r="L176" s="590"/>
      <c r="M176" s="590"/>
      <c r="N176" s="591"/>
    </row>
    <row r="177" spans="1:16" x14ac:dyDescent="0.2">
      <c r="A177" s="1680" t="s">
        <v>866</v>
      </c>
      <c r="B177" s="1680"/>
      <c r="C177" s="1680"/>
      <c r="D177" s="1680"/>
      <c r="E177" s="1680"/>
      <c r="F177" s="1680"/>
      <c r="G177" s="1680"/>
      <c r="H177" s="1680"/>
      <c r="I177" s="1680"/>
      <c r="J177" s="1680"/>
      <c r="K177" s="1680"/>
      <c r="L177" s="1680"/>
      <c r="M177" s="1680"/>
      <c r="N177" s="1680"/>
      <c r="P177" s="138"/>
    </row>
    <row r="178" spans="1:16" ht="12.75" x14ac:dyDescent="0.2">
      <c r="A178" s="588" t="s">
        <v>416</v>
      </c>
      <c r="B178" s="597"/>
      <c r="C178" s="597"/>
      <c r="D178" s="597"/>
      <c r="E178" s="598"/>
      <c r="F178" s="598"/>
      <c r="G178" s="598"/>
      <c r="H178" s="590"/>
      <c r="I178" s="590"/>
      <c r="J178" s="599"/>
      <c r="K178" s="599"/>
      <c r="L178" s="599"/>
      <c r="M178" s="599"/>
      <c r="N178" s="600"/>
      <c r="P178" s="138"/>
    </row>
    <row r="179" spans="1:16" ht="12.75" x14ac:dyDescent="0.2">
      <c r="A179" s="588" t="s">
        <v>417</v>
      </c>
      <c r="B179" s="597"/>
      <c r="C179" s="597"/>
      <c r="D179" s="597"/>
      <c r="E179" s="601"/>
      <c r="F179" s="601"/>
      <c r="G179" s="590"/>
      <c r="H179" s="590"/>
      <c r="I179" s="590"/>
      <c r="J179" s="590"/>
      <c r="K179" s="590"/>
      <c r="L179" s="590"/>
      <c r="M179" s="590"/>
      <c r="N179" s="591"/>
      <c r="P179" s="138"/>
    </row>
    <row r="180" spans="1:16" ht="12.75" x14ac:dyDescent="0.2">
      <c r="A180" s="602" t="s">
        <v>863</v>
      </c>
      <c r="B180" s="603"/>
      <c r="C180" s="603"/>
      <c r="D180" s="603"/>
      <c r="E180" s="604"/>
      <c r="F180" s="604"/>
      <c r="G180" s="604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602" t="s">
        <v>869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ht="12.75" x14ac:dyDescent="0.2">
      <c r="A182" s="339" t="s">
        <v>877</v>
      </c>
      <c r="B182" s="603"/>
      <c r="C182" s="603"/>
      <c r="D182" s="603"/>
      <c r="E182" s="603"/>
      <c r="F182" s="603"/>
      <c r="G182" s="603"/>
      <c r="H182" s="603"/>
      <c r="I182" s="603"/>
      <c r="J182" s="605"/>
      <c r="K182" s="605"/>
      <c r="L182" s="605"/>
      <c r="M182" s="605"/>
      <c r="N182" s="558"/>
      <c r="P182" s="138"/>
    </row>
    <row r="183" spans="1:16" x14ac:dyDescent="0.2">
      <c r="A183" s="606" t="s">
        <v>309</v>
      </c>
      <c r="P183" s="138"/>
    </row>
    <row r="184" spans="1:16" x14ac:dyDescent="0.2">
      <c r="A184" s="606" t="s">
        <v>418</v>
      </c>
      <c r="B184" s="607"/>
      <c r="C184" s="607"/>
      <c r="D184" s="607"/>
      <c r="E184" s="607"/>
      <c r="F184" s="607"/>
      <c r="G184" s="607"/>
      <c r="H184" s="607"/>
      <c r="I184" s="607"/>
      <c r="J184" s="607"/>
      <c r="K184" s="607"/>
      <c r="L184" s="607"/>
      <c r="M184" s="607"/>
      <c r="N184" s="607"/>
      <c r="P184" s="138"/>
    </row>
    <row r="236" spans="1:16" s="596" customFormat="1" x14ac:dyDescent="0.2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P236" s="1116"/>
    </row>
    <row r="237" spans="1:16" ht="32.25" customHeight="1" x14ac:dyDescent="0.2"/>
    <row r="238" spans="1:16" ht="15.75" customHeight="1" x14ac:dyDescent="0.2"/>
  </sheetData>
  <mergeCells count="7">
    <mergeCell ref="A177:N177"/>
    <mergeCell ref="A176:D176"/>
    <mergeCell ref="A1:O1"/>
    <mergeCell ref="B36:K36"/>
    <mergeCell ref="B39:K39"/>
    <mergeCell ref="B90:K90"/>
    <mergeCell ref="A172:D17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5"/>
  <sheetViews>
    <sheetView workbookViewId="0">
      <pane xSplit="1" ySplit="2" topLeftCell="R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64.85546875" style="153" customWidth="1"/>
    <col min="2" max="2" width="6.7109375" style="153" customWidth="1"/>
    <col min="3" max="3" width="7.5703125" style="153" customWidth="1"/>
    <col min="4" max="7" width="5.5703125" style="153" customWidth="1"/>
    <col min="8" max="8" width="5.28515625" style="153" customWidth="1"/>
    <col min="9" max="10" width="5.5703125" style="153" customWidth="1"/>
    <col min="11" max="13" width="7.42578125" style="23" customWidth="1"/>
    <col min="14" max="14" width="7.5703125" style="23" customWidth="1"/>
    <col min="15" max="20" width="7" style="23" customWidth="1"/>
    <col min="21" max="23" width="8.5703125" style="23" customWidth="1"/>
    <col min="24" max="24" width="8.85546875" style="23" customWidth="1"/>
    <col min="25" max="25" width="8.5703125" style="23" customWidth="1"/>
    <col min="26" max="26" width="9.140625" style="23" customWidth="1"/>
    <col min="27" max="27" width="8.140625" style="23" customWidth="1"/>
    <col min="28" max="28" width="8.7109375" style="23" customWidth="1"/>
    <col min="29" max="31" width="8.140625" style="23" customWidth="1"/>
    <col min="32" max="32" width="10.7109375" style="23" customWidth="1"/>
    <col min="33" max="33" width="9.7109375" style="23" bestFit="1" customWidth="1"/>
    <col min="34" max="34" width="10.5703125" style="23" customWidth="1"/>
    <col min="35" max="35" width="11.140625" style="23" customWidth="1"/>
    <col min="36" max="36" width="9.7109375" style="23" customWidth="1"/>
    <col min="37" max="255" width="9.140625" style="23"/>
    <col min="256" max="256" width="103" style="23" customWidth="1"/>
    <col min="257" max="265" width="5.5703125" style="23" bestFit="1" customWidth="1"/>
    <col min="266" max="268" width="7.42578125" style="23" bestFit="1" customWidth="1"/>
    <col min="269" max="269" width="7.5703125" style="23" bestFit="1" customWidth="1"/>
    <col min="270" max="275" width="7" style="23" bestFit="1" customWidth="1"/>
    <col min="276" max="278" width="8.5703125" style="23" bestFit="1" customWidth="1"/>
    <col min="279" max="279" width="9.28515625" style="23" customWidth="1"/>
    <col min="280" max="280" width="8.5703125" style="23" bestFit="1" customWidth="1"/>
    <col min="281" max="281" width="9.140625" style="23"/>
    <col min="282" max="285" width="8.140625" style="23" bestFit="1" customWidth="1"/>
    <col min="286" max="286" width="8.140625" style="23" customWidth="1"/>
    <col min="287" max="287" width="10.7109375" style="23" customWidth="1"/>
    <col min="288" max="288" width="9.7109375" style="23" bestFit="1" customWidth="1"/>
    <col min="289" max="511" width="9.140625" style="23"/>
    <col min="512" max="512" width="103" style="23" customWidth="1"/>
    <col min="513" max="521" width="5.5703125" style="23" bestFit="1" customWidth="1"/>
    <col min="522" max="524" width="7.42578125" style="23" bestFit="1" customWidth="1"/>
    <col min="525" max="525" width="7.5703125" style="23" bestFit="1" customWidth="1"/>
    <col min="526" max="531" width="7" style="23" bestFit="1" customWidth="1"/>
    <col min="532" max="534" width="8.5703125" style="23" bestFit="1" customWidth="1"/>
    <col min="535" max="535" width="9.28515625" style="23" customWidth="1"/>
    <col min="536" max="536" width="8.5703125" style="23" bestFit="1" customWidth="1"/>
    <col min="537" max="537" width="9.140625" style="23"/>
    <col min="538" max="541" width="8.140625" style="23" bestFit="1" customWidth="1"/>
    <col min="542" max="542" width="8.140625" style="23" customWidth="1"/>
    <col min="543" max="543" width="10.7109375" style="23" customWidth="1"/>
    <col min="544" max="544" width="9.7109375" style="23" bestFit="1" customWidth="1"/>
    <col min="545" max="767" width="9.140625" style="23"/>
    <col min="768" max="768" width="103" style="23" customWidth="1"/>
    <col min="769" max="777" width="5.5703125" style="23" bestFit="1" customWidth="1"/>
    <col min="778" max="780" width="7.42578125" style="23" bestFit="1" customWidth="1"/>
    <col min="781" max="781" width="7.5703125" style="23" bestFit="1" customWidth="1"/>
    <col min="782" max="787" width="7" style="23" bestFit="1" customWidth="1"/>
    <col min="788" max="790" width="8.5703125" style="23" bestFit="1" customWidth="1"/>
    <col min="791" max="791" width="9.28515625" style="23" customWidth="1"/>
    <col min="792" max="792" width="8.5703125" style="23" bestFit="1" customWidth="1"/>
    <col min="793" max="793" width="9.140625" style="23"/>
    <col min="794" max="797" width="8.140625" style="23" bestFit="1" customWidth="1"/>
    <col min="798" max="798" width="8.140625" style="23" customWidth="1"/>
    <col min="799" max="799" width="10.7109375" style="23" customWidth="1"/>
    <col min="800" max="800" width="9.7109375" style="23" bestFit="1" customWidth="1"/>
    <col min="801" max="1023" width="9.140625" style="23"/>
    <col min="1024" max="1024" width="103" style="23" customWidth="1"/>
    <col min="1025" max="1033" width="5.5703125" style="23" bestFit="1" customWidth="1"/>
    <col min="1034" max="1036" width="7.42578125" style="23" bestFit="1" customWidth="1"/>
    <col min="1037" max="1037" width="7.5703125" style="23" bestFit="1" customWidth="1"/>
    <col min="1038" max="1043" width="7" style="23" bestFit="1" customWidth="1"/>
    <col min="1044" max="1046" width="8.5703125" style="23" bestFit="1" customWidth="1"/>
    <col min="1047" max="1047" width="9.28515625" style="23" customWidth="1"/>
    <col min="1048" max="1048" width="8.5703125" style="23" bestFit="1" customWidth="1"/>
    <col min="1049" max="1049" width="9.140625" style="23"/>
    <col min="1050" max="1053" width="8.140625" style="23" bestFit="1" customWidth="1"/>
    <col min="1054" max="1054" width="8.140625" style="23" customWidth="1"/>
    <col min="1055" max="1055" width="10.7109375" style="23" customWidth="1"/>
    <col min="1056" max="1056" width="9.7109375" style="23" bestFit="1" customWidth="1"/>
    <col min="1057" max="1279" width="9.140625" style="23"/>
    <col min="1280" max="1280" width="103" style="23" customWidth="1"/>
    <col min="1281" max="1289" width="5.5703125" style="23" bestFit="1" customWidth="1"/>
    <col min="1290" max="1292" width="7.42578125" style="23" bestFit="1" customWidth="1"/>
    <col min="1293" max="1293" width="7.5703125" style="23" bestFit="1" customWidth="1"/>
    <col min="1294" max="1299" width="7" style="23" bestFit="1" customWidth="1"/>
    <col min="1300" max="1302" width="8.5703125" style="23" bestFit="1" customWidth="1"/>
    <col min="1303" max="1303" width="9.28515625" style="23" customWidth="1"/>
    <col min="1304" max="1304" width="8.5703125" style="23" bestFit="1" customWidth="1"/>
    <col min="1305" max="1305" width="9.140625" style="23"/>
    <col min="1306" max="1309" width="8.140625" style="23" bestFit="1" customWidth="1"/>
    <col min="1310" max="1310" width="8.140625" style="23" customWidth="1"/>
    <col min="1311" max="1311" width="10.7109375" style="23" customWidth="1"/>
    <col min="1312" max="1312" width="9.7109375" style="23" bestFit="1" customWidth="1"/>
    <col min="1313" max="1535" width="9.140625" style="23"/>
    <col min="1536" max="1536" width="103" style="23" customWidth="1"/>
    <col min="1537" max="1545" width="5.5703125" style="23" bestFit="1" customWidth="1"/>
    <col min="1546" max="1548" width="7.42578125" style="23" bestFit="1" customWidth="1"/>
    <col min="1549" max="1549" width="7.5703125" style="23" bestFit="1" customWidth="1"/>
    <col min="1550" max="1555" width="7" style="23" bestFit="1" customWidth="1"/>
    <col min="1556" max="1558" width="8.5703125" style="23" bestFit="1" customWidth="1"/>
    <col min="1559" max="1559" width="9.28515625" style="23" customWidth="1"/>
    <col min="1560" max="1560" width="8.5703125" style="23" bestFit="1" customWidth="1"/>
    <col min="1561" max="1561" width="9.140625" style="23"/>
    <col min="1562" max="1565" width="8.140625" style="23" bestFit="1" customWidth="1"/>
    <col min="1566" max="1566" width="8.140625" style="23" customWidth="1"/>
    <col min="1567" max="1567" width="10.7109375" style="23" customWidth="1"/>
    <col min="1568" max="1568" width="9.7109375" style="23" bestFit="1" customWidth="1"/>
    <col min="1569" max="1791" width="9.140625" style="23"/>
    <col min="1792" max="1792" width="103" style="23" customWidth="1"/>
    <col min="1793" max="1801" width="5.5703125" style="23" bestFit="1" customWidth="1"/>
    <col min="1802" max="1804" width="7.42578125" style="23" bestFit="1" customWidth="1"/>
    <col min="1805" max="1805" width="7.5703125" style="23" bestFit="1" customWidth="1"/>
    <col min="1806" max="1811" width="7" style="23" bestFit="1" customWidth="1"/>
    <col min="1812" max="1814" width="8.5703125" style="23" bestFit="1" customWidth="1"/>
    <col min="1815" max="1815" width="9.28515625" style="23" customWidth="1"/>
    <col min="1816" max="1816" width="8.5703125" style="23" bestFit="1" customWidth="1"/>
    <col min="1817" max="1817" width="9.140625" style="23"/>
    <col min="1818" max="1821" width="8.140625" style="23" bestFit="1" customWidth="1"/>
    <col min="1822" max="1822" width="8.140625" style="23" customWidth="1"/>
    <col min="1823" max="1823" width="10.7109375" style="23" customWidth="1"/>
    <col min="1824" max="1824" width="9.7109375" style="23" bestFit="1" customWidth="1"/>
    <col min="1825" max="2047" width="9.140625" style="23"/>
    <col min="2048" max="2048" width="103" style="23" customWidth="1"/>
    <col min="2049" max="2057" width="5.5703125" style="23" bestFit="1" customWidth="1"/>
    <col min="2058" max="2060" width="7.42578125" style="23" bestFit="1" customWidth="1"/>
    <col min="2061" max="2061" width="7.5703125" style="23" bestFit="1" customWidth="1"/>
    <col min="2062" max="2067" width="7" style="23" bestFit="1" customWidth="1"/>
    <col min="2068" max="2070" width="8.5703125" style="23" bestFit="1" customWidth="1"/>
    <col min="2071" max="2071" width="9.28515625" style="23" customWidth="1"/>
    <col min="2072" max="2072" width="8.5703125" style="23" bestFit="1" customWidth="1"/>
    <col min="2073" max="2073" width="9.140625" style="23"/>
    <col min="2074" max="2077" width="8.140625" style="23" bestFit="1" customWidth="1"/>
    <col min="2078" max="2078" width="8.140625" style="23" customWidth="1"/>
    <col min="2079" max="2079" width="10.7109375" style="23" customWidth="1"/>
    <col min="2080" max="2080" width="9.7109375" style="23" bestFit="1" customWidth="1"/>
    <col min="2081" max="2303" width="9.140625" style="23"/>
    <col min="2304" max="2304" width="103" style="23" customWidth="1"/>
    <col min="2305" max="2313" width="5.5703125" style="23" bestFit="1" customWidth="1"/>
    <col min="2314" max="2316" width="7.42578125" style="23" bestFit="1" customWidth="1"/>
    <col min="2317" max="2317" width="7.5703125" style="23" bestFit="1" customWidth="1"/>
    <col min="2318" max="2323" width="7" style="23" bestFit="1" customWidth="1"/>
    <col min="2324" max="2326" width="8.5703125" style="23" bestFit="1" customWidth="1"/>
    <col min="2327" max="2327" width="9.28515625" style="23" customWidth="1"/>
    <col min="2328" max="2328" width="8.5703125" style="23" bestFit="1" customWidth="1"/>
    <col min="2329" max="2329" width="9.140625" style="23"/>
    <col min="2330" max="2333" width="8.140625" style="23" bestFit="1" customWidth="1"/>
    <col min="2334" max="2334" width="8.140625" style="23" customWidth="1"/>
    <col min="2335" max="2335" width="10.7109375" style="23" customWidth="1"/>
    <col min="2336" max="2336" width="9.7109375" style="23" bestFit="1" customWidth="1"/>
    <col min="2337" max="2559" width="9.140625" style="23"/>
    <col min="2560" max="2560" width="103" style="23" customWidth="1"/>
    <col min="2561" max="2569" width="5.5703125" style="23" bestFit="1" customWidth="1"/>
    <col min="2570" max="2572" width="7.42578125" style="23" bestFit="1" customWidth="1"/>
    <col min="2573" max="2573" width="7.5703125" style="23" bestFit="1" customWidth="1"/>
    <col min="2574" max="2579" width="7" style="23" bestFit="1" customWidth="1"/>
    <col min="2580" max="2582" width="8.5703125" style="23" bestFit="1" customWidth="1"/>
    <col min="2583" max="2583" width="9.28515625" style="23" customWidth="1"/>
    <col min="2584" max="2584" width="8.5703125" style="23" bestFit="1" customWidth="1"/>
    <col min="2585" max="2585" width="9.140625" style="23"/>
    <col min="2586" max="2589" width="8.140625" style="23" bestFit="1" customWidth="1"/>
    <col min="2590" max="2590" width="8.140625" style="23" customWidth="1"/>
    <col min="2591" max="2591" width="10.7109375" style="23" customWidth="1"/>
    <col min="2592" max="2592" width="9.7109375" style="23" bestFit="1" customWidth="1"/>
    <col min="2593" max="2815" width="9.140625" style="23"/>
    <col min="2816" max="2816" width="103" style="23" customWidth="1"/>
    <col min="2817" max="2825" width="5.5703125" style="23" bestFit="1" customWidth="1"/>
    <col min="2826" max="2828" width="7.42578125" style="23" bestFit="1" customWidth="1"/>
    <col min="2829" max="2829" width="7.5703125" style="23" bestFit="1" customWidth="1"/>
    <col min="2830" max="2835" width="7" style="23" bestFit="1" customWidth="1"/>
    <col min="2836" max="2838" width="8.5703125" style="23" bestFit="1" customWidth="1"/>
    <col min="2839" max="2839" width="9.28515625" style="23" customWidth="1"/>
    <col min="2840" max="2840" width="8.5703125" style="23" bestFit="1" customWidth="1"/>
    <col min="2841" max="2841" width="9.140625" style="23"/>
    <col min="2842" max="2845" width="8.140625" style="23" bestFit="1" customWidth="1"/>
    <col min="2846" max="2846" width="8.140625" style="23" customWidth="1"/>
    <col min="2847" max="2847" width="10.7109375" style="23" customWidth="1"/>
    <col min="2848" max="2848" width="9.7109375" style="23" bestFit="1" customWidth="1"/>
    <col min="2849" max="3071" width="9.140625" style="23"/>
    <col min="3072" max="3072" width="103" style="23" customWidth="1"/>
    <col min="3073" max="3081" width="5.5703125" style="23" bestFit="1" customWidth="1"/>
    <col min="3082" max="3084" width="7.42578125" style="23" bestFit="1" customWidth="1"/>
    <col min="3085" max="3085" width="7.5703125" style="23" bestFit="1" customWidth="1"/>
    <col min="3086" max="3091" width="7" style="23" bestFit="1" customWidth="1"/>
    <col min="3092" max="3094" width="8.5703125" style="23" bestFit="1" customWidth="1"/>
    <col min="3095" max="3095" width="9.28515625" style="23" customWidth="1"/>
    <col min="3096" max="3096" width="8.5703125" style="23" bestFit="1" customWidth="1"/>
    <col min="3097" max="3097" width="9.140625" style="23"/>
    <col min="3098" max="3101" width="8.140625" style="23" bestFit="1" customWidth="1"/>
    <col min="3102" max="3102" width="8.140625" style="23" customWidth="1"/>
    <col min="3103" max="3103" width="10.7109375" style="23" customWidth="1"/>
    <col min="3104" max="3104" width="9.7109375" style="23" bestFit="1" customWidth="1"/>
    <col min="3105" max="3327" width="9.140625" style="23"/>
    <col min="3328" max="3328" width="103" style="23" customWidth="1"/>
    <col min="3329" max="3337" width="5.5703125" style="23" bestFit="1" customWidth="1"/>
    <col min="3338" max="3340" width="7.42578125" style="23" bestFit="1" customWidth="1"/>
    <col min="3341" max="3341" width="7.5703125" style="23" bestFit="1" customWidth="1"/>
    <col min="3342" max="3347" width="7" style="23" bestFit="1" customWidth="1"/>
    <col min="3348" max="3350" width="8.5703125" style="23" bestFit="1" customWidth="1"/>
    <col min="3351" max="3351" width="9.28515625" style="23" customWidth="1"/>
    <col min="3352" max="3352" width="8.5703125" style="23" bestFit="1" customWidth="1"/>
    <col min="3353" max="3353" width="9.140625" style="23"/>
    <col min="3354" max="3357" width="8.140625" style="23" bestFit="1" customWidth="1"/>
    <col min="3358" max="3358" width="8.140625" style="23" customWidth="1"/>
    <col min="3359" max="3359" width="10.7109375" style="23" customWidth="1"/>
    <col min="3360" max="3360" width="9.7109375" style="23" bestFit="1" customWidth="1"/>
    <col min="3361" max="3583" width="9.140625" style="23"/>
    <col min="3584" max="3584" width="103" style="23" customWidth="1"/>
    <col min="3585" max="3593" width="5.5703125" style="23" bestFit="1" customWidth="1"/>
    <col min="3594" max="3596" width="7.42578125" style="23" bestFit="1" customWidth="1"/>
    <col min="3597" max="3597" width="7.5703125" style="23" bestFit="1" customWidth="1"/>
    <col min="3598" max="3603" width="7" style="23" bestFit="1" customWidth="1"/>
    <col min="3604" max="3606" width="8.5703125" style="23" bestFit="1" customWidth="1"/>
    <col min="3607" max="3607" width="9.28515625" style="23" customWidth="1"/>
    <col min="3608" max="3608" width="8.5703125" style="23" bestFit="1" customWidth="1"/>
    <col min="3609" max="3609" width="9.140625" style="23"/>
    <col min="3610" max="3613" width="8.140625" style="23" bestFit="1" customWidth="1"/>
    <col min="3614" max="3614" width="8.140625" style="23" customWidth="1"/>
    <col min="3615" max="3615" width="10.7109375" style="23" customWidth="1"/>
    <col min="3616" max="3616" width="9.7109375" style="23" bestFit="1" customWidth="1"/>
    <col min="3617" max="3839" width="9.140625" style="23"/>
    <col min="3840" max="3840" width="103" style="23" customWidth="1"/>
    <col min="3841" max="3849" width="5.5703125" style="23" bestFit="1" customWidth="1"/>
    <col min="3850" max="3852" width="7.42578125" style="23" bestFit="1" customWidth="1"/>
    <col min="3853" max="3853" width="7.5703125" style="23" bestFit="1" customWidth="1"/>
    <col min="3854" max="3859" width="7" style="23" bestFit="1" customWidth="1"/>
    <col min="3860" max="3862" width="8.5703125" style="23" bestFit="1" customWidth="1"/>
    <col min="3863" max="3863" width="9.28515625" style="23" customWidth="1"/>
    <col min="3864" max="3864" width="8.5703125" style="23" bestFit="1" customWidth="1"/>
    <col min="3865" max="3865" width="9.140625" style="23"/>
    <col min="3866" max="3869" width="8.140625" style="23" bestFit="1" customWidth="1"/>
    <col min="3870" max="3870" width="8.140625" style="23" customWidth="1"/>
    <col min="3871" max="3871" width="10.7109375" style="23" customWidth="1"/>
    <col min="3872" max="3872" width="9.7109375" style="23" bestFit="1" customWidth="1"/>
    <col min="3873" max="4095" width="9.140625" style="23"/>
    <col min="4096" max="4096" width="103" style="23" customWidth="1"/>
    <col min="4097" max="4105" width="5.5703125" style="23" bestFit="1" customWidth="1"/>
    <col min="4106" max="4108" width="7.42578125" style="23" bestFit="1" customWidth="1"/>
    <col min="4109" max="4109" width="7.5703125" style="23" bestFit="1" customWidth="1"/>
    <col min="4110" max="4115" width="7" style="23" bestFit="1" customWidth="1"/>
    <col min="4116" max="4118" width="8.5703125" style="23" bestFit="1" customWidth="1"/>
    <col min="4119" max="4119" width="9.28515625" style="23" customWidth="1"/>
    <col min="4120" max="4120" width="8.5703125" style="23" bestFit="1" customWidth="1"/>
    <col min="4121" max="4121" width="9.140625" style="23"/>
    <col min="4122" max="4125" width="8.140625" style="23" bestFit="1" customWidth="1"/>
    <col min="4126" max="4126" width="8.140625" style="23" customWidth="1"/>
    <col min="4127" max="4127" width="10.7109375" style="23" customWidth="1"/>
    <col min="4128" max="4128" width="9.7109375" style="23" bestFit="1" customWidth="1"/>
    <col min="4129" max="4351" width="9.140625" style="23"/>
    <col min="4352" max="4352" width="103" style="23" customWidth="1"/>
    <col min="4353" max="4361" width="5.5703125" style="23" bestFit="1" customWidth="1"/>
    <col min="4362" max="4364" width="7.42578125" style="23" bestFit="1" customWidth="1"/>
    <col min="4365" max="4365" width="7.5703125" style="23" bestFit="1" customWidth="1"/>
    <col min="4366" max="4371" width="7" style="23" bestFit="1" customWidth="1"/>
    <col min="4372" max="4374" width="8.5703125" style="23" bestFit="1" customWidth="1"/>
    <col min="4375" max="4375" width="9.28515625" style="23" customWidth="1"/>
    <col min="4376" max="4376" width="8.5703125" style="23" bestFit="1" customWidth="1"/>
    <col min="4377" max="4377" width="9.140625" style="23"/>
    <col min="4378" max="4381" width="8.140625" style="23" bestFit="1" customWidth="1"/>
    <col min="4382" max="4382" width="8.140625" style="23" customWidth="1"/>
    <col min="4383" max="4383" width="10.7109375" style="23" customWidth="1"/>
    <col min="4384" max="4384" width="9.7109375" style="23" bestFit="1" customWidth="1"/>
    <col min="4385" max="4607" width="9.140625" style="23"/>
    <col min="4608" max="4608" width="103" style="23" customWidth="1"/>
    <col min="4609" max="4617" width="5.5703125" style="23" bestFit="1" customWidth="1"/>
    <col min="4618" max="4620" width="7.42578125" style="23" bestFit="1" customWidth="1"/>
    <col min="4621" max="4621" width="7.5703125" style="23" bestFit="1" customWidth="1"/>
    <col min="4622" max="4627" width="7" style="23" bestFit="1" customWidth="1"/>
    <col min="4628" max="4630" width="8.5703125" style="23" bestFit="1" customWidth="1"/>
    <col min="4631" max="4631" width="9.28515625" style="23" customWidth="1"/>
    <col min="4632" max="4632" width="8.5703125" style="23" bestFit="1" customWidth="1"/>
    <col min="4633" max="4633" width="9.140625" style="23"/>
    <col min="4634" max="4637" width="8.140625" style="23" bestFit="1" customWidth="1"/>
    <col min="4638" max="4638" width="8.140625" style="23" customWidth="1"/>
    <col min="4639" max="4639" width="10.7109375" style="23" customWidth="1"/>
    <col min="4640" max="4640" width="9.7109375" style="23" bestFit="1" customWidth="1"/>
    <col min="4641" max="4863" width="9.140625" style="23"/>
    <col min="4864" max="4864" width="103" style="23" customWidth="1"/>
    <col min="4865" max="4873" width="5.5703125" style="23" bestFit="1" customWidth="1"/>
    <col min="4874" max="4876" width="7.42578125" style="23" bestFit="1" customWidth="1"/>
    <col min="4877" max="4877" width="7.5703125" style="23" bestFit="1" customWidth="1"/>
    <col min="4878" max="4883" width="7" style="23" bestFit="1" customWidth="1"/>
    <col min="4884" max="4886" width="8.5703125" style="23" bestFit="1" customWidth="1"/>
    <col min="4887" max="4887" width="9.28515625" style="23" customWidth="1"/>
    <col min="4888" max="4888" width="8.5703125" style="23" bestFit="1" customWidth="1"/>
    <col min="4889" max="4889" width="9.140625" style="23"/>
    <col min="4890" max="4893" width="8.140625" style="23" bestFit="1" customWidth="1"/>
    <col min="4894" max="4894" width="8.140625" style="23" customWidth="1"/>
    <col min="4895" max="4895" width="10.7109375" style="23" customWidth="1"/>
    <col min="4896" max="4896" width="9.7109375" style="23" bestFit="1" customWidth="1"/>
    <col min="4897" max="5119" width="9.140625" style="23"/>
    <col min="5120" max="5120" width="103" style="23" customWidth="1"/>
    <col min="5121" max="5129" width="5.5703125" style="23" bestFit="1" customWidth="1"/>
    <col min="5130" max="5132" width="7.42578125" style="23" bestFit="1" customWidth="1"/>
    <col min="5133" max="5133" width="7.5703125" style="23" bestFit="1" customWidth="1"/>
    <col min="5134" max="5139" width="7" style="23" bestFit="1" customWidth="1"/>
    <col min="5140" max="5142" width="8.5703125" style="23" bestFit="1" customWidth="1"/>
    <col min="5143" max="5143" width="9.28515625" style="23" customWidth="1"/>
    <col min="5144" max="5144" width="8.5703125" style="23" bestFit="1" customWidth="1"/>
    <col min="5145" max="5145" width="9.140625" style="23"/>
    <col min="5146" max="5149" width="8.140625" style="23" bestFit="1" customWidth="1"/>
    <col min="5150" max="5150" width="8.140625" style="23" customWidth="1"/>
    <col min="5151" max="5151" width="10.7109375" style="23" customWidth="1"/>
    <col min="5152" max="5152" width="9.7109375" style="23" bestFit="1" customWidth="1"/>
    <col min="5153" max="5375" width="9.140625" style="23"/>
    <col min="5376" max="5376" width="103" style="23" customWidth="1"/>
    <col min="5377" max="5385" width="5.5703125" style="23" bestFit="1" customWidth="1"/>
    <col min="5386" max="5388" width="7.42578125" style="23" bestFit="1" customWidth="1"/>
    <col min="5389" max="5389" width="7.5703125" style="23" bestFit="1" customWidth="1"/>
    <col min="5390" max="5395" width="7" style="23" bestFit="1" customWidth="1"/>
    <col min="5396" max="5398" width="8.5703125" style="23" bestFit="1" customWidth="1"/>
    <col min="5399" max="5399" width="9.28515625" style="23" customWidth="1"/>
    <col min="5400" max="5400" width="8.5703125" style="23" bestFit="1" customWidth="1"/>
    <col min="5401" max="5401" width="9.140625" style="23"/>
    <col min="5402" max="5405" width="8.140625" style="23" bestFit="1" customWidth="1"/>
    <col min="5406" max="5406" width="8.140625" style="23" customWidth="1"/>
    <col min="5407" max="5407" width="10.7109375" style="23" customWidth="1"/>
    <col min="5408" max="5408" width="9.7109375" style="23" bestFit="1" customWidth="1"/>
    <col min="5409" max="5631" width="9.140625" style="23"/>
    <col min="5632" max="5632" width="103" style="23" customWidth="1"/>
    <col min="5633" max="5641" width="5.5703125" style="23" bestFit="1" customWidth="1"/>
    <col min="5642" max="5644" width="7.42578125" style="23" bestFit="1" customWidth="1"/>
    <col min="5645" max="5645" width="7.5703125" style="23" bestFit="1" customWidth="1"/>
    <col min="5646" max="5651" width="7" style="23" bestFit="1" customWidth="1"/>
    <col min="5652" max="5654" width="8.5703125" style="23" bestFit="1" customWidth="1"/>
    <col min="5655" max="5655" width="9.28515625" style="23" customWidth="1"/>
    <col min="5656" max="5656" width="8.5703125" style="23" bestFit="1" customWidth="1"/>
    <col min="5657" max="5657" width="9.140625" style="23"/>
    <col min="5658" max="5661" width="8.140625" style="23" bestFit="1" customWidth="1"/>
    <col min="5662" max="5662" width="8.140625" style="23" customWidth="1"/>
    <col min="5663" max="5663" width="10.7109375" style="23" customWidth="1"/>
    <col min="5664" max="5664" width="9.7109375" style="23" bestFit="1" customWidth="1"/>
    <col min="5665" max="5887" width="9.140625" style="23"/>
    <col min="5888" max="5888" width="103" style="23" customWidth="1"/>
    <col min="5889" max="5897" width="5.5703125" style="23" bestFit="1" customWidth="1"/>
    <col min="5898" max="5900" width="7.42578125" style="23" bestFit="1" customWidth="1"/>
    <col min="5901" max="5901" width="7.5703125" style="23" bestFit="1" customWidth="1"/>
    <col min="5902" max="5907" width="7" style="23" bestFit="1" customWidth="1"/>
    <col min="5908" max="5910" width="8.5703125" style="23" bestFit="1" customWidth="1"/>
    <col min="5911" max="5911" width="9.28515625" style="23" customWidth="1"/>
    <col min="5912" max="5912" width="8.5703125" style="23" bestFit="1" customWidth="1"/>
    <col min="5913" max="5913" width="9.140625" style="23"/>
    <col min="5914" max="5917" width="8.140625" style="23" bestFit="1" customWidth="1"/>
    <col min="5918" max="5918" width="8.140625" style="23" customWidth="1"/>
    <col min="5919" max="5919" width="10.7109375" style="23" customWidth="1"/>
    <col min="5920" max="5920" width="9.7109375" style="23" bestFit="1" customWidth="1"/>
    <col min="5921" max="6143" width="9.140625" style="23"/>
    <col min="6144" max="6144" width="103" style="23" customWidth="1"/>
    <col min="6145" max="6153" width="5.5703125" style="23" bestFit="1" customWidth="1"/>
    <col min="6154" max="6156" width="7.42578125" style="23" bestFit="1" customWidth="1"/>
    <col min="6157" max="6157" width="7.5703125" style="23" bestFit="1" customWidth="1"/>
    <col min="6158" max="6163" width="7" style="23" bestFit="1" customWidth="1"/>
    <col min="6164" max="6166" width="8.5703125" style="23" bestFit="1" customWidth="1"/>
    <col min="6167" max="6167" width="9.28515625" style="23" customWidth="1"/>
    <col min="6168" max="6168" width="8.5703125" style="23" bestFit="1" customWidth="1"/>
    <col min="6169" max="6169" width="9.140625" style="23"/>
    <col min="6170" max="6173" width="8.140625" style="23" bestFit="1" customWidth="1"/>
    <col min="6174" max="6174" width="8.140625" style="23" customWidth="1"/>
    <col min="6175" max="6175" width="10.7109375" style="23" customWidth="1"/>
    <col min="6176" max="6176" width="9.7109375" style="23" bestFit="1" customWidth="1"/>
    <col min="6177" max="6399" width="9.140625" style="23"/>
    <col min="6400" max="6400" width="103" style="23" customWidth="1"/>
    <col min="6401" max="6409" width="5.5703125" style="23" bestFit="1" customWidth="1"/>
    <col min="6410" max="6412" width="7.42578125" style="23" bestFit="1" customWidth="1"/>
    <col min="6413" max="6413" width="7.5703125" style="23" bestFit="1" customWidth="1"/>
    <col min="6414" max="6419" width="7" style="23" bestFit="1" customWidth="1"/>
    <col min="6420" max="6422" width="8.5703125" style="23" bestFit="1" customWidth="1"/>
    <col min="6423" max="6423" width="9.28515625" style="23" customWidth="1"/>
    <col min="6424" max="6424" width="8.5703125" style="23" bestFit="1" customWidth="1"/>
    <col min="6425" max="6425" width="9.140625" style="23"/>
    <col min="6426" max="6429" width="8.140625" style="23" bestFit="1" customWidth="1"/>
    <col min="6430" max="6430" width="8.140625" style="23" customWidth="1"/>
    <col min="6431" max="6431" width="10.7109375" style="23" customWidth="1"/>
    <col min="6432" max="6432" width="9.7109375" style="23" bestFit="1" customWidth="1"/>
    <col min="6433" max="6655" width="9.140625" style="23"/>
    <col min="6656" max="6656" width="103" style="23" customWidth="1"/>
    <col min="6657" max="6665" width="5.5703125" style="23" bestFit="1" customWidth="1"/>
    <col min="6666" max="6668" width="7.42578125" style="23" bestFit="1" customWidth="1"/>
    <col min="6669" max="6669" width="7.5703125" style="23" bestFit="1" customWidth="1"/>
    <col min="6670" max="6675" width="7" style="23" bestFit="1" customWidth="1"/>
    <col min="6676" max="6678" width="8.5703125" style="23" bestFit="1" customWidth="1"/>
    <col min="6679" max="6679" width="9.28515625" style="23" customWidth="1"/>
    <col min="6680" max="6680" width="8.5703125" style="23" bestFit="1" customWidth="1"/>
    <col min="6681" max="6681" width="9.140625" style="23"/>
    <col min="6682" max="6685" width="8.140625" style="23" bestFit="1" customWidth="1"/>
    <col min="6686" max="6686" width="8.140625" style="23" customWidth="1"/>
    <col min="6687" max="6687" width="10.7109375" style="23" customWidth="1"/>
    <col min="6688" max="6688" width="9.7109375" style="23" bestFit="1" customWidth="1"/>
    <col min="6689" max="6911" width="9.140625" style="23"/>
    <col min="6912" max="6912" width="103" style="23" customWidth="1"/>
    <col min="6913" max="6921" width="5.5703125" style="23" bestFit="1" customWidth="1"/>
    <col min="6922" max="6924" width="7.42578125" style="23" bestFit="1" customWidth="1"/>
    <col min="6925" max="6925" width="7.5703125" style="23" bestFit="1" customWidth="1"/>
    <col min="6926" max="6931" width="7" style="23" bestFit="1" customWidth="1"/>
    <col min="6932" max="6934" width="8.5703125" style="23" bestFit="1" customWidth="1"/>
    <col min="6935" max="6935" width="9.28515625" style="23" customWidth="1"/>
    <col min="6936" max="6936" width="8.5703125" style="23" bestFit="1" customWidth="1"/>
    <col min="6937" max="6937" width="9.140625" style="23"/>
    <col min="6938" max="6941" width="8.140625" style="23" bestFit="1" customWidth="1"/>
    <col min="6942" max="6942" width="8.140625" style="23" customWidth="1"/>
    <col min="6943" max="6943" width="10.7109375" style="23" customWidth="1"/>
    <col min="6944" max="6944" width="9.7109375" style="23" bestFit="1" customWidth="1"/>
    <col min="6945" max="7167" width="9.140625" style="23"/>
    <col min="7168" max="7168" width="103" style="23" customWidth="1"/>
    <col min="7169" max="7177" width="5.5703125" style="23" bestFit="1" customWidth="1"/>
    <col min="7178" max="7180" width="7.42578125" style="23" bestFit="1" customWidth="1"/>
    <col min="7181" max="7181" width="7.5703125" style="23" bestFit="1" customWidth="1"/>
    <col min="7182" max="7187" width="7" style="23" bestFit="1" customWidth="1"/>
    <col min="7188" max="7190" width="8.5703125" style="23" bestFit="1" customWidth="1"/>
    <col min="7191" max="7191" width="9.28515625" style="23" customWidth="1"/>
    <col min="7192" max="7192" width="8.5703125" style="23" bestFit="1" customWidth="1"/>
    <col min="7193" max="7193" width="9.140625" style="23"/>
    <col min="7194" max="7197" width="8.140625" style="23" bestFit="1" customWidth="1"/>
    <col min="7198" max="7198" width="8.140625" style="23" customWidth="1"/>
    <col min="7199" max="7199" width="10.7109375" style="23" customWidth="1"/>
    <col min="7200" max="7200" width="9.7109375" style="23" bestFit="1" customWidth="1"/>
    <col min="7201" max="7423" width="9.140625" style="23"/>
    <col min="7424" max="7424" width="103" style="23" customWidth="1"/>
    <col min="7425" max="7433" width="5.5703125" style="23" bestFit="1" customWidth="1"/>
    <col min="7434" max="7436" width="7.42578125" style="23" bestFit="1" customWidth="1"/>
    <col min="7437" max="7437" width="7.5703125" style="23" bestFit="1" customWidth="1"/>
    <col min="7438" max="7443" width="7" style="23" bestFit="1" customWidth="1"/>
    <col min="7444" max="7446" width="8.5703125" style="23" bestFit="1" customWidth="1"/>
    <col min="7447" max="7447" width="9.28515625" style="23" customWidth="1"/>
    <col min="7448" max="7448" width="8.5703125" style="23" bestFit="1" customWidth="1"/>
    <col min="7449" max="7449" width="9.140625" style="23"/>
    <col min="7450" max="7453" width="8.140625" style="23" bestFit="1" customWidth="1"/>
    <col min="7454" max="7454" width="8.140625" style="23" customWidth="1"/>
    <col min="7455" max="7455" width="10.7109375" style="23" customWidth="1"/>
    <col min="7456" max="7456" width="9.7109375" style="23" bestFit="1" customWidth="1"/>
    <col min="7457" max="7679" width="9.140625" style="23"/>
    <col min="7680" max="7680" width="103" style="23" customWidth="1"/>
    <col min="7681" max="7689" width="5.5703125" style="23" bestFit="1" customWidth="1"/>
    <col min="7690" max="7692" width="7.42578125" style="23" bestFit="1" customWidth="1"/>
    <col min="7693" max="7693" width="7.5703125" style="23" bestFit="1" customWidth="1"/>
    <col min="7694" max="7699" width="7" style="23" bestFit="1" customWidth="1"/>
    <col min="7700" max="7702" width="8.5703125" style="23" bestFit="1" customWidth="1"/>
    <col min="7703" max="7703" width="9.28515625" style="23" customWidth="1"/>
    <col min="7704" max="7704" width="8.5703125" style="23" bestFit="1" customWidth="1"/>
    <col min="7705" max="7705" width="9.140625" style="23"/>
    <col min="7706" max="7709" width="8.140625" style="23" bestFit="1" customWidth="1"/>
    <col min="7710" max="7710" width="8.140625" style="23" customWidth="1"/>
    <col min="7711" max="7711" width="10.7109375" style="23" customWidth="1"/>
    <col min="7712" max="7712" width="9.7109375" style="23" bestFit="1" customWidth="1"/>
    <col min="7713" max="7935" width="9.140625" style="23"/>
    <col min="7936" max="7936" width="103" style="23" customWidth="1"/>
    <col min="7937" max="7945" width="5.5703125" style="23" bestFit="1" customWidth="1"/>
    <col min="7946" max="7948" width="7.42578125" style="23" bestFit="1" customWidth="1"/>
    <col min="7949" max="7949" width="7.5703125" style="23" bestFit="1" customWidth="1"/>
    <col min="7950" max="7955" width="7" style="23" bestFit="1" customWidth="1"/>
    <col min="7956" max="7958" width="8.5703125" style="23" bestFit="1" customWidth="1"/>
    <col min="7959" max="7959" width="9.28515625" style="23" customWidth="1"/>
    <col min="7960" max="7960" width="8.5703125" style="23" bestFit="1" customWidth="1"/>
    <col min="7961" max="7961" width="9.140625" style="23"/>
    <col min="7962" max="7965" width="8.140625" style="23" bestFit="1" customWidth="1"/>
    <col min="7966" max="7966" width="8.140625" style="23" customWidth="1"/>
    <col min="7967" max="7967" width="10.7109375" style="23" customWidth="1"/>
    <col min="7968" max="7968" width="9.7109375" style="23" bestFit="1" customWidth="1"/>
    <col min="7969" max="8191" width="9.140625" style="23"/>
    <col min="8192" max="8192" width="103" style="23" customWidth="1"/>
    <col min="8193" max="8201" width="5.5703125" style="23" bestFit="1" customWidth="1"/>
    <col min="8202" max="8204" width="7.42578125" style="23" bestFit="1" customWidth="1"/>
    <col min="8205" max="8205" width="7.5703125" style="23" bestFit="1" customWidth="1"/>
    <col min="8206" max="8211" width="7" style="23" bestFit="1" customWidth="1"/>
    <col min="8212" max="8214" width="8.5703125" style="23" bestFit="1" customWidth="1"/>
    <col min="8215" max="8215" width="9.28515625" style="23" customWidth="1"/>
    <col min="8216" max="8216" width="8.5703125" style="23" bestFit="1" customWidth="1"/>
    <col min="8217" max="8217" width="9.140625" style="23"/>
    <col min="8218" max="8221" width="8.140625" style="23" bestFit="1" customWidth="1"/>
    <col min="8222" max="8222" width="8.140625" style="23" customWidth="1"/>
    <col min="8223" max="8223" width="10.7109375" style="23" customWidth="1"/>
    <col min="8224" max="8224" width="9.7109375" style="23" bestFit="1" customWidth="1"/>
    <col min="8225" max="8447" width="9.140625" style="23"/>
    <col min="8448" max="8448" width="103" style="23" customWidth="1"/>
    <col min="8449" max="8457" width="5.5703125" style="23" bestFit="1" customWidth="1"/>
    <col min="8458" max="8460" width="7.42578125" style="23" bestFit="1" customWidth="1"/>
    <col min="8461" max="8461" width="7.5703125" style="23" bestFit="1" customWidth="1"/>
    <col min="8462" max="8467" width="7" style="23" bestFit="1" customWidth="1"/>
    <col min="8468" max="8470" width="8.5703125" style="23" bestFit="1" customWidth="1"/>
    <col min="8471" max="8471" width="9.28515625" style="23" customWidth="1"/>
    <col min="8472" max="8472" width="8.5703125" style="23" bestFit="1" customWidth="1"/>
    <col min="8473" max="8473" width="9.140625" style="23"/>
    <col min="8474" max="8477" width="8.140625" style="23" bestFit="1" customWidth="1"/>
    <col min="8478" max="8478" width="8.140625" style="23" customWidth="1"/>
    <col min="8479" max="8479" width="10.7109375" style="23" customWidth="1"/>
    <col min="8480" max="8480" width="9.7109375" style="23" bestFit="1" customWidth="1"/>
    <col min="8481" max="8703" width="9.140625" style="23"/>
    <col min="8704" max="8704" width="103" style="23" customWidth="1"/>
    <col min="8705" max="8713" width="5.5703125" style="23" bestFit="1" customWidth="1"/>
    <col min="8714" max="8716" width="7.42578125" style="23" bestFit="1" customWidth="1"/>
    <col min="8717" max="8717" width="7.5703125" style="23" bestFit="1" customWidth="1"/>
    <col min="8718" max="8723" width="7" style="23" bestFit="1" customWidth="1"/>
    <col min="8724" max="8726" width="8.5703125" style="23" bestFit="1" customWidth="1"/>
    <col min="8727" max="8727" width="9.28515625" style="23" customWidth="1"/>
    <col min="8728" max="8728" width="8.5703125" style="23" bestFit="1" customWidth="1"/>
    <col min="8729" max="8729" width="9.140625" style="23"/>
    <col min="8730" max="8733" width="8.140625" style="23" bestFit="1" customWidth="1"/>
    <col min="8734" max="8734" width="8.140625" style="23" customWidth="1"/>
    <col min="8735" max="8735" width="10.7109375" style="23" customWidth="1"/>
    <col min="8736" max="8736" width="9.7109375" style="23" bestFit="1" customWidth="1"/>
    <col min="8737" max="8959" width="9.140625" style="23"/>
    <col min="8960" max="8960" width="103" style="23" customWidth="1"/>
    <col min="8961" max="8969" width="5.5703125" style="23" bestFit="1" customWidth="1"/>
    <col min="8970" max="8972" width="7.42578125" style="23" bestFit="1" customWidth="1"/>
    <col min="8973" max="8973" width="7.5703125" style="23" bestFit="1" customWidth="1"/>
    <col min="8974" max="8979" width="7" style="23" bestFit="1" customWidth="1"/>
    <col min="8980" max="8982" width="8.5703125" style="23" bestFit="1" customWidth="1"/>
    <col min="8983" max="8983" width="9.28515625" style="23" customWidth="1"/>
    <col min="8984" max="8984" width="8.5703125" style="23" bestFit="1" customWidth="1"/>
    <col min="8985" max="8985" width="9.140625" style="23"/>
    <col min="8986" max="8989" width="8.140625" style="23" bestFit="1" customWidth="1"/>
    <col min="8990" max="8990" width="8.140625" style="23" customWidth="1"/>
    <col min="8991" max="8991" width="10.7109375" style="23" customWidth="1"/>
    <col min="8992" max="8992" width="9.7109375" style="23" bestFit="1" customWidth="1"/>
    <col min="8993" max="9215" width="9.140625" style="23"/>
    <col min="9216" max="9216" width="103" style="23" customWidth="1"/>
    <col min="9217" max="9225" width="5.5703125" style="23" bestFit="1" customWidth="1"/>
    <col min="9226" max="9228" width="7.42578125" style="23" bestFit="1" customWidth="1"/>
    <col min="9229" max="9229" width="7.5703125" style="23" bestFit="1" customWidth="1"/>
    <col min="9230" max="9235" width="7" style="23" bestFit="1" customWidth="1"/>
    <col min="9236" max="9238" width="8.5703125" style="23" bestFit="1" customWidth="1"/>
    <col min="9239" max="9239" width="9.28515625" style="23" customWidth="1"/>
    <col min="9240" max="9240" width="8.5703125" style="23" bestFit="1" customWidth="1"/>
    <col min="9241" max="9241" width="9.140625" style="23"/>
    <col min="9242" max="9245" width="8.140625" style="23" bestFit="1" customWidth="1"/>
    <col min="9246" max="9246" width="8.140625" style="23" customWidth="1"/>
    <col min="9247" max="9247" width="10.7109375" style="23" customWidth="1"/>
    <col min="9248" max="9248" width="9.7109375" style="23" bestFit="1" customWidth="1"/>
    <col min="9249" max="9471" width="9.140625" style="23"/>
    <col min="9472" max="9472" width="103" style="23" customWidth="1"/>
    <col min="9473" max="9481" width="5.5703125" style="23" bestFit="1" customWidth="1"/>
    <col min="9482" max="9484" width="7.42578125" style="23" bestFit="1" customWidth="1"/>
    <col min="9485" max="9485" width="7.5703125" style="23" bestFit="1" customWidth="1"/>
    <col min="9486" max="9491" width="7" style="23" bestFit="1" customWidth="1"/>
    <col min="9492" max="9494" width="8.5703125" style="23" bestFit="1" customWidth="1"/>
    <col min="9495" max="9495" width="9.28515625" style="23" customWidth="1"/>
    <col min="9496" max="9496" width="8.5703125" style="23" bestFit="1" customWidth="1"/>
    <col min="9497" max="9497" width="9.140625" style="23"/>
    <col min="9498" max="9501" width="8.140625" style="23" bestFit="1" customWidth="1"/>
    <col min="9502" max="9502" width="8.140625" style="23" customWidth="1"/>
    <col min="9503" max="9503" width="10.7109375" style="23" customWidth="1"/>
    <col min="9504" max="9504" width="9.7109375" style="23" bestFit="1" customWidth="1"/>
    <col min="9505" max="9727" width="9.140625" style="23"/>
    <col min="9728" max="9728" width="103" style="23" customWidth="1"/>
    <col min="9729" max="9737" width="5.5703125" style="23" bestFit="1" customWidth="1"/>
    <col min="9738" max="9740" width="7.42578125" style="23" bestFit="1" customWidth="1"/>
    <col min="9741" max="9741" width="7.5703125" style="23" bestFit="1" customWidth="1"/>
    <col min="9742" max="9747" width="7" style="23" bestFit="1" customWidth="1"/>
    <col min="9748" max="9750" width="8.5703125" style="23" bestFit="1" customWidth="1"/>
    <col min="9751" max="9751" width="9.28515625" style="23" customWidth="1"/>
    <col min="9752" max="9752" width="8.5703125" style="23" bestFit="1" customWidth="1"/>
    <col min="9753" max="9753" width="9.140625" style="23"/>
    <col min="9754" max="9757" width="8.140625" style="23" bestFit="1" customWidth="1"/>
    <col min="9758" max="9758" width="8.140625" style="23" customWidth="1"/>
    <col min="9759" max="9759" width="10.7109375" style="23" customWidth="1"/>
    <col min="9760" max="9760" width="9.7109375" style="23" bestFit="1" customWidth="1"/>
    <col min="9761" max="9983" width="9.140625" style="23"/>
    <col min="9984" max="9984" width="103" style="23" customWidth="1"/>
    <col min="9985" max="9993" width="5.5703125" style="23" bestFit="1" customWidth="1"/>
    <col min="9994" max="9996" width="7.42578125" style="23" bestFit="1" customWidth="1"/>
    <col min="9997" max="9997" width="7.5703125" style="23" bestFit="1" customWidth="1"/>
    <col min="9998" max="10003" width="7" style="23" bestFit="1" customWidth="1"/>
    <col min="10004" max="10006" width="8.5703125" style="23" bestFit="1" customWidth="1"/>
    <col min="10007" max="10007" width="9.28515625" style="23" customWidth="1"/>
    <col min="10008" max="10008" width="8.5703125" style="23" bestFit="1" customWidth="1"/>
    <col min="10009" max="10009" width="9.140625" style="23"/>
    <col min="10010" max="10013" width="8.140625" style="23" bestFit="1" customWidth="1"/>
    <col min="10014" max="10014" width="8.140625" style="23" customWidth="1"/>
    <col min="10015" max="10015" width="10.7109375" style="23" customWidth="1"/>
    <col min="10016" max="10016" width="9.7109375" style="23" bestFit="1" customWidth="1"/>
    <col min="10017" max="10239" width="9.140625" style="23"/>
    <col min="10240" max="10240" width="103" style="23" customWidth="1"/>
    <col min="10241" max="10249" width="5.5703125" style="23" bestFit="1" customWidth="1"/>
    <col min="10250" max="10252" width="7.42578125" style="23" bestFit="1" customWidth="1"/>
    <col min="10253" max="10253" width="7.5703125" style="23" bestFit="1" customWidth="1"/>
    <col min="10254" max="10259" width="7" style="23" bestFit="1" customWidth="1"/>
    <col min="10260" max="10262" width="8.5703125" style="23" bestFit="1" customWidth="1"/>
    <col min="10263" max="10263" width="9.28515625" style="23" customWidth="1"/>
    <col min="10264" max="10264" width="8.5703125" style="23" bestFit="1" customWidth="1"/>
    <col min="10265" max="10265" width="9.140625" style="23"/>
    <col min="10266" max="10269" width="8.140625" style="23" bestFit="1" customWidth="1"/>
    <col min="10270" max="10270" width="8.140625" style="23" customWidth="1"/>
    <col min="10271" max="10271" width="10.7109375" style="23" customWidth="1"/>
    <col min="10272" max="10272" width="9.7109375" style="23" bestFit="1" customWidth="1"/>
    <col min="10273" max="10495" width="9.140625" style="23"/>
    <col min="10496" max="10496" width="103" style="23" customWidth="1"/>
    <col min="10497" max="10505" width="5.5703125" style="23" bestFit="1" customWidth="1"/>
    <col min="10506" max="10508" width="7.42578125" style="23" bestFit="1" customWidth="1"/>
    <col min="10509" max="10509" width="7.5703125" style="23" bestFit="1" customWidth="1"/>
    <col min="10510" max="10515" width="7" style="23" bestFit="1" customWidth="1"/>
    <col min="10516" max="10518" width="8.5703125" style="23" bestFit="1" customWidth="1"/>
    <col min="10519" max="10519" width="9.28515625" style="23" customWidth="1"/>
    <col min="10520" max="10520" width="8.5703125" style="23" bestFit="1" customWidth="1"/>
    <col min="10521" max="10521" width="9.140625" style="23"/>
    <col min="10522" max="10525" width="8.140625" style="23" bestFit="1" customWidth="1"/>
    <col min="10526" max="10526" width="8.140625" style="23" customWidth="1"/>
    <col min="10527" max="10527" width="10.7109375" style="23" customWidth="1"/>
    <col min="10528" max="10528" width="9.7109375" style="23" bestFit="1" customWidth="1"/>
    <col min="10529" max="10751" width="9.140625" style="23"/>
    <col min="10752" max="10752" width="103" style="23" customWidth="1"/>
    <col min="10753" max="10761" width="5.5703125" style="23" bestFit="1" customWidth="1"/>
    <col min="10762" max="10764" width="7.42578125" style="23" bestFit="1" customWidth="1"/>
    <col min="10765" max="10765" width="7.5703125" style="23" bestFit="1" customWidth="1"/>
    <col min="10766" max="10771" width="7" style="23" bestFit="1" customWidth="1"/>
    <col min="10772" max="10774" width="8.5703125" style="23" bestFit="1" customWidth="1"/>
    <col min="10775" max="10775" width="9.28515625" style="23" customWidth="1"/>
    <col min="10776" max="10776" width="8.5703125" style="23" bestFit="1" customWidth="1"/>
    <col min="10777" max="10777" width="9.140625" style="23"/>
    <col min="10778" max="10781" width="8.140625" style="23" bestFit="1" customWidth="1"/>
    <col min="10782" max="10782" width="8.140625" style="23" customWidth="1"/>
    <col min="10783" max="10783" width="10.7109375" style="23" customWidth="1"/>
    <col min="10784" max="10784" width="9.7109375" style="23" bestFit="1" customWidth="1"/>
    <col min="10785" max="11007" width="9.140625" style="23"/>
    <col min="11008" max="11008" width="103" style="23" customWidth="1"/>
    <col min="11009" max="11017" width="5.5703125" style="23" bestFit="1" customWidth="1"/>
    <col min="11018" max="11020" width="7.42578125" style="23" bestFit="1" customWidth="1"/>
    <col min="11021" max="11021" width="7.5703125" style="23" bestFit="1" customWidth="1"/>
    <col min="11022" max="11027" width="7" style="23" bestFit="1" customWidth="1"/>
    <col min="11028" max="11030" width="8.5703125" style="23" bestFit="1" customWidth="1"/>
    <col min="11031" max="11031" width="9.28515625" style="23" customWidth="1"/>
    <col min="11032" max="11032" width="8.5703125" style="23" bestFit="1" customWidth="1"/>
    <col min="11033" max="11033" width="9.140625" style="23"/>
    <col min="11034" max="11037" width="8.140625" style="23" bestFit="1" customWidth="1"/>
    <col min="11038" max="11038" width="8.140625" style="23" customWidth="1"/>
    <col min="11039" max="11039" width="10.7109375" style="23" customWidth="1"/>
    <col min="11040" max="11040" width="9.7109375" style="23" bestFit="1" customWidth="1"/>
    <col min="11041" max="11263" width="9.140625" style="23"/>
    <col min="11264" max="11264" width="103" style="23" customWidth="1"/>
    <col min="11265" max="11273" width="5.5703125" style="23" bestFit="1" customWidth="1"/>
    <col min="11274" max="11276" width="7.42578125" style="23" bestFit="1" customWidth="1"/>
    <col min="11277" max="11277" width="7.5703125" style="23" bestFit="1" customWidth="1"/>
    <col min="11278" max="11283" width="7" style="23" bestFit="1" customWidth="1"/>
    <col min="11284" max="11286" width="8.5703125" style="23" bestFit="1" customWidth="1"/>
    <col min="11287" max="11287" width="9.28515625" style="23" customWidth="1"/>
    <col min="11288" max="11288" width="8.5703125" style="23" bestFit="1" customWidth="1"/>
    <col min="11289" max="11289" width="9.140625" style="23"/>
    <col min="11290" max="11293" width="8.140625" style="23" bestFit="1" customWidth="1"/>
    <col min="11294" max="11294" width="8.140625" style="23" customWidth="1"/>
    <col min="11295" max="11295" width="10.7109375" style="23" customWidth="1"/>
    <col min="11296" max="11296" width="9.7109375" style="23" bestFit="1" customWidth="1"/>
    <col min="11297" max="11519" width="9.140625" style="23"/>
    <col min="11520" max="11520" width="103" style="23" customWidth="1"/>
    <col min="11521" max="11529" width="5.5703125" style="23" bestFit="1" customWidth="1"/>
    <col min="11530" max="11532" width="7.42578125" style="23" bestFit="1" customWidth="1"/>
    <col min="11533" max="11533" width="7.5703125" style="23" bestFit="1" customWidth="1"/>
    <col min="11534" max="11539" width="7" style="23" bestFit="1" customWidth="1"/>
    <col min="11540" max="11542" width="8.5703125" style="23" bestFit="1" customWidth="1"/>
    <col min="11543" max="11543" width="9.28515625" style="23" customWidth="1"/>
    <col min="11544" max="11544" width="8.5703125" style="23" bestFit="1" customWidth="1"/>
    <col min="11545" max="11545" width="9.140625" style="23"/>
    <col min="11546" max="11549" width="8.140625" style="23" bestFit="1" customWidth="1"/>
    <col min="11550" max="11550" width="8.140625" style="23" customWidth="1"/>
    <col min="11551" max="11551" width="10.7109375" style="23" customWidth="1"/>
    <col min="11552" max="11552" width="9.7109375" style="23" bestFit="1" customWidth="1"/>
    <col min="11553" max="11775" width="9.140625" style="23"/>
    <col min="11776" max="11776" width="103" style="23" customWidth="1"/>
    <col min="11777" max="11785" width="5.5703125" style="23" bestFit="1" customWidth="1"/>
    <col min="11786" max="11788" width="7.42578125" style="23" bestFit="1" customWidth="1"/>
    <col min="11789" max="11789" width="7.5703125" style="23" bestFit="1" customWidth="1"/>
    <col min="11790" max="11795" width="7" style="23" bestFit="1" customWidth="1"/>
    <col min="11796" max="11798" width="8.5703125" style="23" bestFit="1" customWidth="1"/>
    <col min="11799" max="11799" width="9.28515625" style="23" customWidth="1"/>
    <col min="11800" max="11800" width="8.5703125" style="23" bestFit="1" customWidth="1"/>
    <col min="11801" max="11801" width="9.140625" style="23"/>
    <col min="11802" max="11805" width="8.140625" style="23" bestFit="1" customWidth="1"/>
    <col min="11806" max="11806" width="8.140625" style="23" customWidth="1"/>
    <col min="11807" max="11807" width="10.7109375" style="23" customWidth="1"/>
    <col min="11808" max="11808" width="9.7109375" style="23" bestFit="1" customWidth="1"/>
    <col min="11809" max="12031" width="9.140625" style="23"/>
    <col min="12032" max="12032" width="103" style="23" customWidth="1"/>
    <col min="12033" max="12041" width="5.5703125" style="23" bestFit="1" customWidth="1"/>
    <col min="12042" max="12044" width="7.42578125" style="23" bestFit="1" customWidth="1"/>
    <col min="12045" max="12045" width="7.5703125" style="23" bestFit="1" customWidth="1"/>
    <col min="12046" max="12051" width="7" style="23" bestFit="1" customWidth="1"/>
    <col min="12052" max="12054" width="8.5703125" style="23" bestFit="1" customWidth="1"/>
    <col min="12055" max="12055" width="9.28515625" style="23" customWidth="1"/>
    <col min="12056" max="12056" width="8.5703125" style="23" bestFit="1" customWidth="1"/>
    <col min="12057" max="12057" width="9.140625" style="23"/>
    <col min="12058" max="12061" width="8.140625" style="23" bestFit="1" customWidth="1"/>
    <col min="12062" max="12062" width="8.140625" style="23" customWidth="1"/>
    <col min="12063" max="12063" width="10.7109375" style="23" customWidth="1"/>
    <col min="12064" max="12064" width="9.7109375" style="23" bestFit="1" customWidth="1"/>
    <col min="12065" max="12287" width="9.140625" style="23"/>
    <col min="12288" max="12288" width="103" style="23" customWidth="1"/>
    <col min="12289" max="12297" width="5.5703125" style="23" bestFit="1" customWidth="1"/>
    <col min="12298" max="12300" width="7.42578125" style="23" bestFit="1" customWidth="1"/>
    <col min="12301" max="12301" width="7.5703125" style="23" bestFit="1" customWidth="1"/>
    <col min="12302" max="12307" width="7" style="23" bestFit="1" customWidth="1"/>
    <col min="12308" max="12310" width="8.5703125" style="23" bestFit="1" customWidth="1"/>
    <col min="12311" max="12311" width="9.28515625" style="23" customWidth="1"/>
    <col min="12312" max="12312" width="8.5703125" style="23" bestFit="1" customWidth="1"/>
    <col min="12313" max="12313" width="9.140625" style="23"/>
    <col min="12314" max="12317" width="8.140625" style="23" bestFit="1" customWidth="1"/>
    <col min="12318" max="12318" width="8.140625" style="23" customWidth="1"/>
    <col min="12319" max="12319" width="10.7109375" style="23" customWidth="1"/>
    <col min="12320" max="12320" width="9.7109375" style="23" bestFit="1" customWidth="1"/>
    <col min="12321" max="12543" width="9.140625" style="23"/>
    <col min="12544" max="12544" width="103" style="23" customWidth="1"/>
    <col min="12545" max="12553" width="5.5703125" style="23" bestFit="1" customWidth="1"/>
    <col min="12554" max="12556" width="7.42578125" style="23" bestFit="1" customWidth="1"/>
    <col min="12557" max="12557" width="7.5703125" style="23" bestFit="1" customWidth="1"/>
    <col min="12558" max="12563" width="7" style="23" bestFit="1" customWidth="1"/>
    <col min="12564" max="12566" width="8.5703125" style="23" bestFit="1" customWidth="1"/>
    <col min="12567" max="12567" width="9.28515625" style="23" customWidth="1"/>
    <col min="12568" max="12568" width="8.5703125" style="23" bestFit="1" customWidth="1"/>
    <col min="12569" max="12569" width="9.140625" style="23"/>
    <col min="12570" max="12573" width="8.140625" style="23" bestFit="1" customWidth="1"/>
    <col min="12574" max="12574" width="8.140625" style="23" customWidth="1"/>
    <col min="12575" max="12575" width="10.7109375" style="23" customWidth="1"/>
    <col min="12576" max="12576" width="9.7109375" style="23" bestFit="1" customWidth="1"/>
    <col min="12577" max="12799" width="9.140625" style="23"/>
    <col min="12800" max="12800" width="103" style="23" customWidth="1"/>
    <col min="12801" max="12809" width="5.5703125" style="23" bestFit="1" customWidth="1"/>
    <col min="12810" max="12812" width="7.42578125" style="23" bestFit="1" customWidth="1"/>
    <col min="12813" max="12813" width="7.5703125" style="23" bestFit="1" customWidth="1"/>
    <col min="12814" max="12819" width="7" style="23" bestFit="1" customWidth="1"/>
    <col min="12820" max="12822" width="8.5703125" style="23" bestFit="1" customWidth="1"/>
    <col min="12823" max="12823" width="9.28515625" style="23" customWidth="1"/>
    <col min="12824" max="12824" width="8.5703125" style="23" bestFit="1" customWidth="1"/>
    <col min="12825" max="12825" width="9.140625" style="23"/>
    <col min="12826" max="12829" width="8.140625" style="23" bestFit="1" customWidth="1"/>
    <col min="12830" max="12830" width="8.140625" style="23" customWidth="1"/>
    <col min="12831" max="12831" width="10.7109375" style="23" customWidth="1"/>
    <col min="12832" max="12832" width="9.7109375" style="23" bestFit="1" customWidth="1"/>
    <col min="12833" max="13055" width="9.140625" style="23"/>
    <col min="13056" max="13056" width="103" style="23" customWidth="1"/>
    <col min="13057" max="13065" width="5.5703125" style="23" bestFit="1" customWidth="1"/>
    <col min="13066" max="13068" width="7.42578125" style="23" bestFit="1" customWidth="1"/>
    <col min="13069" max="13069" width="7.5703125" style="23" bestFit="1" customWidth="1"/>
    <col min="13070" max="13075" width="7" style="23" bestFit="1" customWidth="1"/>
    <col min="13076" max="13078" width="8.5703125" style="23" bestFit="1" customWidth="1"/>
    <col min="13079" max="13079" width="9.28515625" style="23" customWidth="1"/>
    <col min="13080" max="13080" width="8.5703125" style="23" bestFit="1" customWidth="1"/>
    <col min="13081" max="13081" width="9.140625" style="23"/>
    <col min="13082" max="13085" width="8.140625" style="23" bestFit="1" customWidth="1"/>
    <col min="13086" max="13086" width="8.140625" style="23" customWidth="1"/>
    <col min="13087" max="13087" width="10.7109375" style="23" customWidth="1"/>
    <col min="13088" max="13088" width="9.7109375" style="23" bestFit="1" customWidth="1"/>
    <col min="13089" max="13311" width="9.140625" style="23"/>
    <col min="13312" max="13312" width="103" style="23" customWidth="1"/>
    <col min="13313" max="13321" width="5.5703125" style="23" bestFit="1" customWidth="1"/>
    <col min="13322" max="13324" width="7.42578125" style="23" bestFit="1" customWidth="1"/>
    <col min="13325" max="13325" width="7.5703125" style="23" bestFit="1" customWidth="1"/>
    <col min="13326" max="13331" width="7" style="23" bestFit="1" customWidth="1"/>
    <col min="13332" max="13334" width="8.5703125" style="23" bestFit="1" customWidth="1"/>
    <col min="13335" max="13335" width="9.28515625" style="23" customWidth="1"/>
    <col min="13336" max="13336" width="8.5703125" style="23" bestFit="1" customWidth="1"/>
    <col min="13337" max="13337" width="9.140625" style="23"/>
    <col min="13338" max="13341" width="8.140625" style="23" bestFit="1" customWidth="1"/>
    <col min="13342" max="13342" width="8.140625" style="23" customWidth="1"/>
    <col min="13343" max="13343" width="10.7109375" style="23" customWidth="1"/>
    <col min="13344" max="13344" width="9.7109375" style="23" bestFit="1" customWidth="1"/>
    <col min="13345" max="13567" width="9.140625" style="23"/>
    <col min="13568" max="13568" width="103" style="23" customWidth="1"/>
    <col min="13569" max="13577" width="5.5703125" style="23" bestFit="1" customWidth="1"/>
    <col min="13578" max="13580" width="7.42578125" style="23" bestFit="1" customWidth="1"/>
    <col min="13581" max="13581" width="7.5703125" style="23" bestFit="1" customWidth="1"/>
    <col min="13582" max="13587" width="7" style="23" bestFit="1" customWidth="1"/>
    <col min="13588" max="13590" width="8.5703125" style="23" bestFit="1" customWidth="1"/>
    <col min="13591" max="13591" width="9.28515625" style="23" customWidth="1"/>
    <col min="13592" max="13592" width="8.5703125" style="23" bestFit="1" customWidth="1"/>
    <col min="13593" max="13593" width="9.140625" style="23"/>
    <col min="13594" max="13597" width="8.140625" style="23" bestFit="1" customWidth="1"/>
    <col min="13598" max="13598" width="8.140625" style="23" customWidth="1"/>
    <col min="13599" max="13599" width="10.7109375" style="23" customWidth="1"/>
    <col min="13600" max="13600" width="9.7109375" style="23" bestFit="1" customWidth="1"/>
    <col min="13601" max="13823" width="9.140625" style="23"/>
    <col min="13824" max="13824" width="103" style="23" customWidth="1"/>
    <col min="13825" max="13833" width="5.5703125" style="23" bestFit="1" customWidth="1"/>
    <col min="13834" max="13836" width="7.42578125" style="23" bestFit="1" customWidth="1"/>
    <col min="13837" max="13837" width="7.5703125" style="23" bestFit="1" customWidth="1"/>
    <col min="13838" max="13843" width="7" style="23" bestFit="1" customWidth="1"/>
    <col min="13844" max="13846" width="8.5703125" style="23" bestFit="1" customWidth="1"/>
    <col min="13847" max="13847" width="9.28515625" style="23" customWidth="1"/>
    <col min="13848" max="13848" width="8.5703125" style="23" bestFit="1" customWidth="1"/>
    <col min="13849" max="13849" width="9.140625" style="23"/>
    <col min="13850" max="13853" width="8.140625" style="23" bestFit="1" customWidth="1"/>
    <col min="13854" max="13854" width="8.140625" style="23" customWidth="1"/>
    <col min="13855" max="13855" width="10.7109375" style="23" customWidth="1"/>
    <col min="13856" max="13856" width="9.7109375" style="23" bestFit="1" customWidth="1"/>
    <col min="13857" max="14079" width="9.140625" style="23"/>
    <col min="14080" max="14080" width="103" style="23" customWidth="1"/>
    <col min="14081" max="14089" width="5.5703125" style="23" bestFit="1" customWidth="1"/>
    <col min="14090" max="14092" width="7.42578125" style="23" bestFit="1" customWidth="1"/>
    <col min="14093" max="14093" width="7.5703125" style="23" bestFit="1" customWidth="1"/>
    <col min="14094" max="14099" width="7" style="23" bestFit="1" customWidth="1"/>
    <col min="14100" max="14102" width="8.5703125" style="23" bestFit="1" customWidth="1"/>
    <col min="14103" max="14103" width="9.28515625" style="23" customWidth="1"/>
    <col min="14104" max="14104" width="8.5703125" style="23" bestFit="1" customWidth="1"/>
    <col min="14105" max="14105" width="9.140625" style="23"/>
    <col min="14106" max="14109" width="8.140625" style="23" bestFit="1" customWidth="1"/>
    <col min="14110" max="14110" width="8.140625" style="23" customWidth="1"/>
    <col min="14111" max="14111" width="10.7109375" style="23" customWidth="1"/>
    <col min="14112" max="14112" width="9.7109375" style="23" bestFit="1" customWidth="1"/>
    <col min="14113" max="14335" width="9.140625" style="23"/>
    <col min="14336" max="14336" width="103" style="23" customWidth="1"/>
    <col min="14337" max="14345" width="5.5703125" style="23" bestFit="1" customWidth="1"/>
    <col min="14346" max="14348" width="7.42578125" style="23" bestFit="1" customWidth="1"/>
    <col min="14349" max="14349" width="7.5703125" style="23" bestFit="1" customWidth="1"/>
    <col min="14350" max="14355" width="7" style="23" bestFit="1" customWidth="1"/>
    <col min="14356" max="14358" width="8.5703125" style="23" bestFit="1" customWidth="1"/>
    <col min="14359" max="14359" width="9.28515625" style="23" customWidth="1"/>
    <col min="14360" max="14360" width="8.5703125" style="23" bestFit="1" customWidth="1"/>
    <col min="14361" max="14361" width="9.140625" style="23"/>
    <col min="14362" max="14365" width="8.140625" style="23" bestFit="1" customWidth="1"/>
    <col min="14366" max="14366" width="8.140625" style="23" customWidth="1"/>
    <col min="14367" max="14367" width="10.7109375" style="23" customWidth="1"/>
    <col min="14368" max="14368" width="9.7109375" style="23" bestFit="1" customWidth="1"/>
    <col min="14369" max="14591" width="9.140625" style="23"/>
    <col min="14592" max="14592" width="103" style="23" customWidth="1"/>
    <col min="14593" max="14601" width="5.5703125" style="23" bestFit="1" customWidth="1"/>
    <col min="14602" max="14604" width="7.42578125" style="23" bestFit="1" customWidth="1"/>
    <col min="14605" max="14605" width="7.5703125" style="23" bestFit="1" customWidth="1"/>
    <col min="14606" max="14611" width="7" style="23" bestFit="1" customWidth="1"/>
    <col min="14612" max="14614" width="8.5703125" style="23" bestFit="1" customWidth="1"/>
    <col min="14615" max="14615" width="9.28515625" style="23" customWidth="1"/>
    <col min="14616" max="14616" width="8.5703125" style="23" bestFit="1" customWidth="1"/>
    <col min="14617" max="14617" width="9.140625" style="23"/>
    <col min="14618" max="14621" width="8.140625" style="23" bestFit="1" customWidth="1"/>
    <col min="14622" max="14622" width="8.140625" style="23" customWidth="1"/>
    <col min="14623" max="14623" width="10.7109375" style="23" customWidth="1"/>
    <col min="14624" max="14624" width="9.7109375" style="23" bestFit="1" customWidth="1"/>
    <col min="14625" max="14847" width="9.140625" style="23"/>
    <col min="14848" max="14848" width="103" style="23" customWidth="1"/>
    <col min="14849" max="14857" width="5.5703125" style="23" bestFit="1" customWidth="1"/>
    <col min="14858" max="14860" width="7.42578125" style="23" bestFit="1" customWidth="1"/>
    <col min="14861" max="14861" width="7.5703125" style="23" bestFit="1" customWidth="1"/>
    <col min="14862" max="14867" width="7" style="23" bestFit="1" customWidth="1"/>
    <col min="14868" max="14870" width="8.5703125" style="23" bestFit="1" customWidth="1"/>
    <col min="14871" max="14871" width="9.28515625" style="23" customWidth="1"/>
    <col min="14872" max="14872" width="8.5703125" style="23" bestFit="1" customWidth="1"/>
    <col min="14873" max="14873" width="9.140625" style="23"/>
    <col min="14874" max="14877" width="8.140625" style="23" bestFit="1" customWidth="1"/>
    <col min="14878" max="14878" width="8.140625" style="23" customWidth="1"/>
    <col min="14879" max="14879" width="10.7109375" style="23" customWidth="1"/>
    <col min="14880" max="14880" width="9.7109375" style="23" bestFit="1" customWidth="1"/>
    <col min="14881" max="15103" width="9.140625" style="23"/>
    <col min="15104" max="15104" width="103" style="23" customWidth="1"/>
    <col min="15105" max="15113" width="5.5703125" style="23" bestFit="1" customWidth="1"/>
    <col min="15114" max="15116" width="7.42578125" style="23" bestFit="1" customWidth="1"/>
    <col min="15117" max="15117" width="7.5703125" style="23" bestFit="1" customWidth="1"/>
    <col min="15118" max="15123" width="7" style="23" bestFit="1" customWidth="1"/>
    <col min="15124" max="15126" width="8.5703125" style="23" bestFit="1" customWidth="1"/>
    <col min="15127" max="15127" width="9.28515625" style="23" customWidth="1"/>
    <col min="15128" max="15128" width="8.5703125" style="23" bestFit="1" customWidth="1"/>
    <col min="15129" max="15129" width="9.140625" style="23"/>
    <col min="15130" max="15133" width="8.140625" style="23" bestFit="1" customWidth="1"/>
    <col min="15134" max="15134" width="8.140625" style="23" customWidth="1"/>
    <col min="15135" max="15135" width="10.7109375" style="23" customWidth="1"/>
    <col min="15136" max="15136" width="9.7109375" style="23" bestFit="1" customWidth="1"/>
    <col min="15137" max="15359" width="9.140625" style="23"/>
    <col min="15360" max="15360" width="103" style="23" customWidth="1"/>
    <col min="15361" max="15369" width="5.5703125" style="23" bestFit="1" customWidth="1"/>
    <col min="15370" max="15372" width="7.42578125" style="23" bestFit="1" customWidth="1"/>
    <col min="15373" max="15373" width="7.5703125" style="23" bestFit="1" customWidth="1"/>
    <col min="15374" max="15379" width="7" style="23" bestFit="1" customWidth="1"/>
    <col min="15380" max="15382" width="8.5703125" style="23" bestFit="1" customWidth="1"/>
    <col min="15383" max="15383" width="9.28515625" style="23" customWidth="1"/>
    <col min="15384" max="15384" width="8.5703125" style="23" bestFit="1" customWidth="1"/>
    <col min="15385" max="15385" width="9.140625" style="23"/>
    <col min="15386" max="15389" width="8.140625" style="23" bestFit="1" customWidth="1"/>
    <col min="15390" max="15390" width="8.140625" style="23" customWidth="1"/>
    <col min="15391" max="15391" width="10.7109375" style="23" customWidth="1"/>
    <col min="15392" max="15392" width="9.7109375" style="23" bestFit="1" customWidth="1"/>
    <col min="15393" max="15615" width="9.140625" style="23"/>
    <col min="15616" max="15616" width="103" style="23" customWidth="1"/>
    <col min="15617" max="15625" width="5.5703125" style="23" bestFit="1" customWidth="1"/>
    <col min="15626" max="15628" width="7.42578125" style="23" bestFit="1" customWidth="1"/>
    <col min="15629" max="15629" width="7.5703125" style="23" bestFit="1" customWidth="1"/>
    <col min="15630" max="15635" width="7" style="23" bestFit="1" customWidth="1"/>
    <col min="15636" max="15638" width="8.5703125" style="23" bestFit="1" customWidth="1"/>
    <col min="15639" max="15639" width="9.28515625" style="23" customWidth="1"/>
    <col min="15640" max="15640" width="8.5703125" style="23" bestFit="1" customWidth="1"/>
    <col min="15641" max="15641" width="9.140625" style="23"/>
    <col min="15642" max="15645" width="8.140625" style="23" bestFit="1" customWidth="1"/>
    <col min="15646" max="15646" width="8.140625" style="23" customWidth="1"/>
    <col min="15647" max="15647" width="10.7109375" style="23" customWidth="1"/>
    <col min="15648" max="15648" width="9.7109375" style="23" bestFit="1" customWidth="1"/>
    <col min="15649" max="15871" width="9.140625" style="23"/>
    <col min="15872" max="15872" width="103" style="23" customWidth="1"/>
    <col min="15873" max="15881" width="5.5703125" style="23" bestFit="1" customWidth="1"/>
    <col min="15882" max="15884" width="7.42578125" style="23" bestFit="1" customWidth="1"/>
    <col min="15885" max="15885" width="7.5703125" style="23" bestFit="1" customWidth="1"/>
    <col min="15886" max="15891" width="7" style="23" bestFit="1" customWidth="1"/>
    <col min="15892" max="15894" width="8.5703125" style="23" bestFit="1" customWidth="1"/>
    <col min="15895" max="15895" width="9.28515625" style="23" customWidth="1"/>
    <col min="15896" max="15896" width="8.5703125" style="23" bestFit="1" customWidth="1"/>
    <col min="15897" max="15897" width="9.140625" style="23"/>
    <col min="15898" max="15901" width="8.140625" style="23" bestFit="1" customWidth="1"/>
    <col min="15902" max="15902" width="8.140625" style="23" customWidth="1"/>
    <col min="15903" max="15903" width="10.7109375" style="23" customWidth="1"/>
    <col min="15904" max="15904" width="9.7109375" style="23" bestFit="1" customWidth="1"/>
    <col min="15905" max="16127" width="9.140625" style="23"/>
    <col min="16128" max="16128" width="103" style="23" customWidth="1"/>
    <col min="16129" max="16137" width="5.5703125" style="23" bestFit="1" customWidth="1"/>
    <col min="16138" max="16140" width="7.42578125" style="23" bestFit="1" customWidth="1"/>
    <col min="16141" max="16141" width="7.5703125" style="23" bestFit="1" customWidth="1"/>
    <col min="16142" max="16147" width="7" style="23" bestFit="1" customWidth="1"/>
    <col min="16148" max="16150" width="8.5703125" style="23" bestFit="1" customWidth="1"/>
    <col min="16151" max="16151" width="9.28515625" style="23" customWidth="1"/>
    <col min="16152" max="16152" width="8.5703125" style="23" bestFit="1" customWidth="1"/>
    <col min="16153" max="16153" width="9.140625" style="23"/>
    <col min="16154" max="16157" width="8.140625" style="23" bestFit="1" customWidth="1"/>
    <col min="16158" max="16158" width="8.140625" style="23" customWidth="1"/>
    <col min="16159" max="16159" width="10.7109375" style="23" customWidth="1"/>
    <col min="16160" max="16160" width="9.7109375" style="23" bestFit="1" customWidth="1"/>
    <col min="16161" max="16384" width="9.140625" style="23"/>
  </cols>
  <sheetData>
    <row r="1" spans="1:254" ht="15.75" x14ac:dyDescent="0.2">
      <c r="A1" s="1685" t="s">
        <v>627</v>
      </c>
      <c r="B1" s="1686"/>
      <c r="C1" s="1686"/>
      <c r="D1" s="1686"/>
      <c r="E1" s="1686"/>
      <c r="F1" s="1686"/>
      <c r="G1" s="1686"/>
      <c r="H1" s="1686"/>
      <c r="I1" s="1686"/>
      <c r="J1" s="1686"/>
      <c r="K1" s="1686"/>
      <c r="L1" s="1686"/>
      <c r="M1" s="1686"/>
      <c r="N1" s="1686"/>
      <c r="O1" s="1686"/>
      <c r="P1" s="1686"/>
      <c r="Q1" s="1686"/>
      <c r="R1" s="1686"/>
      <c r="S1" s="1686"/>
      <c r="T1" s="1686"/>
      <c r="U1" s="1686"/>
      <c r="V1" s="1686"/>
      <c r="W1" s="1686"/>
      <c r="X1" s="1686"/>
      <c r="Y1" s="1686"/>
      <c r="Z1" s="1686"/>
      <c r="AA1" s="1686"/>
      <c r="AB1" s="1686"/>
      <c r="AC1" s="1686"/>
      <c r="AD1" s="1686"/>
      <c r="AE1" s="1687"/>
      <c r="AF1" s="1687"/>
      <c r="AG1" s="1687"/>
      <c r="AH1" s="1687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416" customFormat="1" x14ac:dyDescent="0.2">
      <c r="A2" s="1218"/>
      <c r="B2" s="1029">
        <v>1991</v>
      </c>
      <c r="C2" s="1029">
        <v>1992</v>
      </c>
      <c r="D2" s="1029">
        <v>1993</v>
      </c>
      <c r="E2" s="1029">
        <v>1994</v>
      </c>
      <c r="F2" s="1026">
        <v>1995</v>
      </c>
      <c r="G2" s="1026">
        <v>1996</v>
      </c>
      <c r="H2" s="1026">
        <v>1997</v>
      </c>
      <c r="I2" s="1026">
        <v>1998</v>
      </c>
      <c r="J2" s="1026">
        <v>1999</v>
      </c>
      <c r="K2" s="1026">
        <v>2000</v>
      </c>
      <c r="L2" s="1026">
        <v>2001</v>
      </c>
      <c r="M2" s="1026">
        <v>2002</v>
      </c>
      <c r="N2" s="1026">
        <v>2003</v>
      </c>
      <c r="O2" s="1026">
        <v>2004</v>
      </c>
      <c r="P2" s="1026">
        <v>2005</v>
      </c>
      <c r="Q2" s="1026">
        <v>2006</v>
      </c>
      <c r="R2" s="1026">
        <v>2007</v>
      </c>
      <c r="S2" s="1026">
        <v>2008</v>
      </c>
      <c r="T2" s="1026">
        <v>2009</v>
      </c>
      <c r="U2" s="1026">
        <v>2010</v>
      </c>
      <c r="V2" s="1026">
        <v>2011</v>
      </c>
      <c r="W2" s="1026">
        <v>2012</v>
      </c>
      <c r="X2" s="1026">
        <v>2013</v>
      </c>
      <c r="Y2" s="1026">
        <v>2014</v>
      </c>
      <c r="Z2" s="1026">
        <v>2015</v>
      </c>
      <c r="AA2" s="1026">
        <v>2016</v>
      </c>
      <c r="AB2" s="1044">
        <v>2017</v>
      </c>
      <c r="AC2" s="1044">
        <v>2018</v>
      </c>
      <c r="AD2" s="1044">
        <v>2019</v>
      </c>
      <c r="AE2" s="1044">
        <v>2020</v>
      </c>
      <c r="AF2" s="1044">
        <v>2021</v>
      </c>
      <c r="AG2" s="1026">
        <v>2022</v>
      </c>
      <c r="AH2" s="1044">
        <v>2023</v>
      </c>
      <c r="AI2" s="1044">
        <v>2024</v>
      </c>
      <c r="AJ2" s="1022">
        <v>2025</v>
      </c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  <c r="CI2" s="402"/>
      <c r="CJ2" s="402"/>
      <c r="CK2" s="402"/>
      <c r="CL2" s="402"/>
      <c r="CM2" s="402"/>
      <c r="CN2" s="402"/>
      <c r="CO2" s="402"/>
      <c r="CP2" s="402"/>
      <c r="CQ2" s="402"/>
      <c r="CR2" s="402"/>
      <c r="CS2" s="402"/>
      <c r="CT2" s="402"/>
      <c r="CU2" s="402"/>
      <c r="CV2" s="402"/>
      <c r="CW2" s="402"/>
      <c r="CX2" s="402"/>
      <c r="CY2" s="402"/>
      <c r="CZ2" s="402"/>
      <c r="DA2" s="402"/>
      <c r="DB2" s="402"/>
      <c r="DC2" s="402"/>
      <c r="DD2" s="402"/>
      <c r="DE2" s="402"/>
      <c r="DF2" s="402"/>
      <c r="DG2" s="402"/>
      <c r="DH2" s="402"/>
      <c r="DI2" s="402"/>
      <c r="DJ2" s="402"/>
      <c r="DK2" s="402"/>
      <c r="DL2" s="402"/>
      <c r="DM2" s="402"/>
      <c r="DN2" s="402"/>
      <c r="DO2" s="402"/>
      <c r="DP2" s="402"/>
      <c r="DQ2" s="402"/>
      <c r="DR2" s="402"/>
      <c r="DS2" s="402"/>
      <c r="DT2" s="402"/>
      <c r="DU2" s="402"/>
      <c r="DV2" s="402"/>
      <c r="DW2" s="402"/>
      <c r="DX2" s="402"/>
      <c r="DY2" s="402"/>
      <c r="DZ2" s="402"/>
      <c r="EA2" s="402"/>
      <c r="EB2" s="402"/>
      <c r="EC2" s="402"/>
      <c r="ED2" s="402"/>
      <c r="EE2" s="402"/>
      <c r="EF2" s="402"/>
      <c r="EG2" s="402"/>
      <c r="EH2" s="402"/>
      <c r="EI2" s="402"/>
      <c r="EJ2" s="402"/>
      <c r="EK2" s="402"/>
      <c r="EL2" s="402"/>
      <c r="EM2" s="402"/>
      <c r="EN2" s="402"/>
      <c r="EO2" s="402"/>
      <c r="EP2" s="402"/>
      <c r="EQ2" s="402"/>
      <c r="ER2" s="402"/>
      <c r="ES2" s="402"/>
      <c r="ET2" s="402"/>
      <c r="EU2" s="402"/>
      <c r="EV2" s="402"/>
      <c r="EW2" s="402"/>
      <c r="EX2" s="402"/>
      <c r="EY2" s="402"/>
      <c r="EZ2" s="402"/>
      <c r="FA2" s="402"/>
      <c r="FB2" s="402"/>
      <c r="FC2" s="402"/>
      <c r="FD2" s="402"/>
      <c r="FE2" s="402"/>
      <c r="FF2" s="402"/>
      <c r="FG2" s="402"/>
      <c r="FH2" s="402"/>
      <c r="FI2" s="402"/>
      <c r="FJ2" s="402"/>
      <c r="FK2" s="402"/>
      <c r="FL2" s="402"/>
      <c r="FM2" s="402"/>
      <c r="FN2" s="402"/>
      <c r="FO2" s="402"/>
      <c r="FP2" s="402"/>
      <c r="FQ2" s="402"/>
      <c r="FR2" s="402"/>
      <c r="FS2" s="402"/>
      <c r="FT2" s="402"/>
      <c r="FU2" s="402"/>
      <c r="FV2" s="402"/>
      <c r="FW2" s="402"/>
      <c r="FX2" s="402"/>
      <c r="FY2" s="402"/>
      <c r="FZ2" s="402"/>
      <c r="GA2" s="402"/>
      <c r="GB2" s="402"/>
      <c r="GC2" s="402"/>
      <c r="GD2" s="402"/>
      <c r="GE2" s="402"/>
      <c r="GF2" s="402"/>
      <c r="GG2" s="402"/>
      <c r="GH2" s="402"/>
      <c r="GI2" s="402"/>
      <c r="GJ2" s="402"/>
      <c r="GK2" s="402"/>
      <c r="GL2" s="402"/>
      <c r="GM2" s="402"/>
      <c r="GN2" s="402"/>
      <c r="GO2" s="402"/>
      <c r="GP2" s="402"/>
      <c r="GQ2" s="402"/>
      <c r="GR2" s="402"/>
      <c r="GS2" s="402"/>
      <c r="GT2" s="402"/>
      <c r="GU2" s="402"/>
      <c r="GV2" s="402"/>
      <c r="GW2" s="402"/>
      <c r="GX2" s="402"/>
      <c r="GY2" s="402"/>
      <c r="GZ2" s="402"/>
      <c r="HA2" s="402"/>
      <c r="HB2" s="402"/>
      <c r="HC2" s="402"/>
      <c r="HD2" s="402"/>
      <c r="HE2" s="402"/>
      <c r="HF2" s="402"/>
      <c r="HG2" s="402"/>
      <c r="HH2" s="402"/>
      <c r="HI2" s="402"/>
      <c r="HJ2" s="402"/>
      <c r="HK2" s="402"/>
      <c r="HL2" s="402"/>
      <c r="HM2" s="402"/>
      <c r="HN2" s="402"/>
      <c r="HO2" s="402"/>
      <c r="HP2" s="402"/>
      <c r="HQ2" s="402"/>
      <c r="HR2" s="402"/>
      <c r="HS2" s="402"/>
      <c r="HT2" s="402"/>
      <c r="HU2" s="402"/>
      <c r="HV2" s="402"/>
      <c r="HW2" s="402"/>
      <c r="HX2" s="402"/>
      <c r="HY2" s="402"/>
      <c r="HZ2" s="402"/>
      <c r="IA2" s="402"/>
      <c r="IB2" s="402"/>
      <c r="IC2" s="402"/>
      <c r="ID2" s="402"/>
      <c r="IE2" s="402"/>
      <c r="IF2" s="402"/>
      <c r="IG2" s="402"/>
      <c r="IH2" s="402"/>
      <c r="II2" s="402"/>
      <c r="IJ2" s="402"/>
      <c r="IK2" s="402"/>
      <c r="IL2" s="402"/>
      <c r="IM2" s="402"/>
      <c r="IN2" s="402"/>
      <c r="IO2" s="402"/>
      <c r="IP2" s="402"/>
      <c r="IQ2" s="402"/>
      <c r="IR2" s="402"/>
      <c r="IS2" s="402"/>
      <c r="IT2" s="402"/>
    </row>
    <row r="3" spans="1:254" x14ac:dyDescent="0.2">
      <c r="A3" s="1202" t="s">
        <v>1</v>
      </c>
      <c r="B3" s="1219"/>
      <c r="C3" s="1219"/>
      <c r="D3" s="1219"/>
      <c r="E3" s="1219"/>
      <c r="F3" s="1219"/>
      <c r="G3" s="1219"/>
      <c r="H3" s="1219"/>
      <c r="I3" s="1219"/>
      <c r="J3" s="1219"/>
      <c r="K3" s="1219"/>
      <c r="L3" s="1219"/>
      <c r="M3" s="1219"/>
      <c r="N3" s="1219"/>
      <c r="O3" s="1219"/>
      <c r="P3" s="1219"/>
      <c r="Q3" s="1219"/>
      <c r="R3" s="1219"/>
      <c r="S3" s="1219"/>
      <c r="T3" s="1219"/>
      <c r="U3" s="1219"/>
      <c r="V3" s="1219"/>
      <c r="W3" s="1219"/>
      <c r="X3" s="1219"/>
      <c r="Y3" s="1219"/>
      <c r="Z3" s="1219"/>
      <c r="AA3" s="1219"/>
      <c r="AB3" s="1217"/>
      <c r="AC3" s="1217"/>
      <c r="AD3" s="1217"/>
      <c r="AE3" s="1217"/>
      <c r="AF3" s="1217"/>
      <c r="AG3" s="1219"/>
      <c r="AH3" s="1219"/>
      <c r="AI3" s="1219"/>
      <c r="AJ3" s="1219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spans="1:254" x14ac:dyDescent="0.2">
      <c r="A4" s="417" t="s">
        <v>628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69"/>
      <c r="AJ4" s="69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2.75" x14ac:dyDescent="0.2">
      <c r="A5" s="418" t="s">
        <v>46</v>
      </c>
      <c r="B5" s="41" t="s">
        <v>4</v>
      </c>
      <c r="C5" s="41" t="s">
        <v>4</v>
      </c>
      <c r="D5" s="41" t="s">
        <v>4</v>
      </c>
      <c r="E5" s="41" t="s">
        <v>4</v>
      </c>
      <c r="F5" s="41" t="s">
        <v>4</v>
      </c>
      <c r="G5" s="41" t="s">
        <v>4</v>
      </c>
      <c r="H5" s="41" t="s">
        <v>4</v>
      </c>
      <c r="I5" s="41" t="s">
        <v>4</v>
      </c>
      <c r="J5" s="41" t="s">
        <v>4</v>
      </c>
      <c r="K5" s="41" t="s">
        <v>4</v>
      </c>
      <c r="L5" s="41" t="s">
        <v>4</v>
      </c>
      <c r="M5" s="41" t="s">
        <v>4</v>
      </c>
      <c r="N5" s="29">
        <v>32946</v>
      </c>
      <c r="O5" s="35">
        <v>32969</v>
      </c>
      <c r="P5" s="35">
        <v>33123</v>
      </c>
      <c r="Q5" s="35">
        <v>33305</v>
      </c>
      <c r="R5" s="857">
        <v>33293</v>
      </c>
      <c r="S5" s="35">
        <v>33570</v>
      </c>
      <c r="T5" s="35">
        <v>33874</v>
      </c>
      <c r="U5" s="35">
        <v>34391</v>
      </c>
      <c r="V5" s="35">
        <v>34682</v>
      </c>
      <c r="W5" s="35">
        <v>35049</v>
      </c>
      <c r="X5" s="35">
        <v>35212</v>
      </c>
      <c r="Y5" s="35">
        <v>35199</v>
      </c>
      <c r="Z5" s="857">
        <v>35085</v>
      </c>
      <c r="AA5" s="857">
        <v>34857</v>
      </c>
      <c r="AB5" s="857">
        <v>34810</v>
      </c>
      <c r="AC5" s="857">
        <v>34738</v>
      </c>
      <c r="AD5" s="857">
        <v>34561</v>
      </c>
      <c r="AE5" s="857">
        <v>34190</v>
      </c>
      <c r="AF5" s="857" t="s">
        <v>796</v>
      </c>
      <c r="AG5" s="350">
        <v>35299</v>
      </c>
      <c r="AH5" s="350">
        <v>34991</v>
      </c>
      <c r="AI5" s="1179">
        <v>34644</v>
      </c>
      <c r="AJ5" s="861">
        <v>34389</v>
      </c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x14ac:dyDescent="0.2">
      <c r="A6" s="418" t="s">
        <v>5</v>
      </c>
      <c r="B6" s="41" t="s">
        <v>4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J6" s="41" t="s">
        <v>4</v>
      </c>
      <c r="K6" s="41" t="s">
        <v>4</v>
      </c>
      <c r="L6" s="41" t="s">
        <v>4</v>
      </c>
      <c r="M6" s="41" t="s">
        <v>4</v>
      </c>
      <c r="N6" s="41" t="s">
        <v>4</v>
      </c>
      <c r="O6" s="105">
        <v>100.06981120621623</v>
      </c>
      <c r="P6" s="105">
        <v>100.46710546270738</v>
      </c>
      <c r="Q6" s="105">
        <v>100.5494671376385</v>
      </c>
      <c r="R6" s="105">
        <v>99.963969373967871</v>
      </c>
      <c r="S6" s="41">
        <v>100.8</v>
      </c>
      <c r="T6" s="10">
        <v>100.90557044980638</v>
      </c>
      <c r="U6" s="10">
        <v>101.52624431717541</v>
      </c>
      <c r="V6" s="10">
        <v>100.84615160943271</v>
      </c>
      <c r="W6" s="10">
        <v>101.05818580243353</v>
      </c>
      <c r="X6" s="10">
        <v>100.46506319723815</v>
      </c>
      <c r="Y6" s="10">
        <v>99.963080767920033</v>
      </c>
      <c r="Z6" s="10">
        <v>99.676127162703494</v>
      </c>
      <c r="AA6" s="10">
        <v>99.350149636596839</v>
      </c>
      <c r="AB6" s="10">
        <v>99.86516338181714</v>
      </c>
      <c r="AC6" s="10">
        <v>99.793162884228664</v>
      </c>
      <c r="AD6" s="10">
        <v>99.490471529736894</v>
      </c>
      <c r="AE6" s="10">
        <v>98.926535690518207</v>
      </c>
      <c r="AF6" s="10" t="s">
        <v>4</v>
      </c>
      <c r="AG6" s="10">
        <v>99.137785766443855</v>
      </c>
      <c r="AH6" s="351">
        <v>99.1</v>
      </c>
      <c r="AI6" s="1180">
        <v>99</v>
      </c>
      <c r="AJ6" s="67">
        <v>99.3</v>
      </c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54" x14ac:dyDescent="0.2">
      <c r="A7" s="264" t="s">
        <v>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05"/>
      <c r="P7" s="105"/>
      <c r="Q7" s="105"/>
      <c r="R7" s="105"/>
      <c r="S7" s="4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351"/>
      <c r="AI7" s="1181"/>
      <c r="AJ7" s="67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54" x14ac:dyDescent="0.2">
      <c r="A8" s="393" t="s">
        <v>262</v>
      </c>
      <c r="B8" s="41" t="s">
        <v>4</v>
      </c>
      <c r="C8" s="41" t="s">
        <v>4</v>
      </c>
      <c r="D8" s="41" t="s">
        <v>4</v>
      </c>
      <c r="E8" s="41" t="s">
        <v>4</v>
      </c>
      <c r="F8" s="41" t="s">
        <v>4</v>
      </c>
      <c r="G8" s="41" t="s">
        <v>4</v>
      </c>
      <c r="H8" s="41" t="s">
        <v>4</v>
      </c>
      <c r="I8" s="41" t="s">
        <v>4</v>
      </c>
      <c r="J8" s="41" t="s">
        <v>4</v>
      </c>
      <c r="K8" s="41" t="s">
        <v>4</v>
      </c>
      <c r="L8" s="41" t="s">
        <v>4</v>
      </c>
      <c r="M8" s="41" t="s">
        <v>4</v>
      </c>
      <c r="N8" s="41" t="s">
        <v>4</v>
      </c>
      <c r="O8" s="41">
        <v>389</v>
      </c>
      <c r="P8" s="41">
        <v>404</v>
      </c>
      <c r="Q8" s="41">
        <v>399</v>
      </c>
      <c r="R8" s="41">
        <v>445</v>
      </c>
      <c r="S8" s="41">
        <v>413</v>
      </c>
      <c r="T8" s="857">
        <v>455</v>
      </c>
      <c r="U8" s="857">
        <v>491</v>
      </c>
      <c r="V8" s="857">
        <v>484</v>
      </c>
      <c r="W8" s="857">
        <v>488</v>
      </c>
      <c r="X8" s="857">
        <v>455</v>
      </c>
      <c r="Y8" s="857">
        <v>428</v>
      </c>
      <c r="Z8" s="857">
        <v>437</v>
      </c>
      <c r="AA8" s="857">
        <v>436</v>
      </c>
      <c r="AB8" s="857">
        <v>359</v>
      </c>
      <c r="AC8" s="857">
        <v>404</v>
      </c>
      <c r="AD8" s="857">
        <v>403</v>
      </c>
      <c r="AE8" s="35">
        <v>435</v>
      </c>
      <c r="AF8" s="35">
        <v>338</v>
      </c>
      <c r="AG8" s="35">
        <v>342</v>
      </c>
      <c r="AH8" s="350">
        <v>341</v>
      </c>
      <c r="AI8" s="1181">
        <v>294</v>
      </c>
      <c r="AJ8" s="67">
        <v>270</v>
      </c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54" x14ac:dyDescent="0.2">
      <c r="A9" s="418" t="s">
        <v>629</v>
      </c>
      <c r="B9" s="41" t="s">
        <v>4</v>
      </c>
      <c r="C9" s="41" t="s">
        <v>4</v>
      </c>
      <c r="D9" s="41" t="s">
        <v>4</v>
      </c>
      <c r="E9" s="41" t="s">
        <v>4</v>
      </c>
      <c r="F9" s="41" t="s">
        <v>4</v>
      </c>
      <c r="G9" s="41" t="s">
        <v>4</v>
      </c>
      <c r="H9" s="41" t="s">
        <v>4</v>
      </c>
      <c r="I9" s="41" t="s">
        <v>4</v>
      </c>
      <c r="J9" s="41" t="s">
        <v>4</v>
      </c>
      <c r="K9" s="41" t="s">
        <v>4</v>
      </c>
      <c r="L9" s="41" t="s">
        <v>4</v>
      </c>
      <c r="M9" s="41" t="s">
        <v>4</v>
      </c>
      <c r="N9" s="41" t="s">
        <v>4</v>
      </c>
      <c r="O9" s="41" t="s">
        <v>4</v>
      </c>
      <c r="P9" s="41" t="s">
        <v>4</v>
      </c>
      <c r="Q9" s="41" t="s">
        <v>4</v>
      </c>
      <c r="R9" s="41" t="s">
        <v>4</v>
      </c>
      <c r="S9" s="41" t="s">
        <v>4</v>
      </c>
      <c r="T9" s="41" t="s">
        <v>4</v>
      </c>
      <c r="U9" s="41" t="s">
        <v>4</v>
      </c>
      <c r="V9" s="41" t="s">
        <v>4</v>
      </c>
      <c r="W9" s="41" t="s">
        <v>4</v>
      </c>
      <c r="X9" s="41" t="s">
        <v>4</v>
      </c>
      <c r="Y9" s="41" t="s">
        <v>4</v>
      </c>
      <c r="Z9" s="41" t="s">
        <v>4</v>
      </c>
      <c r="AA9" s="41" t="s">
        <v>4</v>
      </c>
      <c r="AB9" s="41" t="s">
        <v>4</v>
      </c>
      <c r="AC9" s="41" t="s">
        <v>4</v>
      </c>
      <c r="AD9" s="41" t="s">
        <v>4</v>
      </c>
      <c r="AE9" s="41" t="s">
        <v>4</v>
      </c>
      <c r="AF9" s="41" t="s">
        <v>4</v>
      </c>
      <c r="AG9" s="41" t="s">
        <v>4</v>
      </c>
      <c r="AH9" s="350" t="s">
        <v>4</v>
      </c>
      <c r="AI9" s="1182" t="s">
        <v>4</v>
      </c>
      <c r="AJ9" s="1182" t="s">
        <v>4</v>
      </c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54" x14ac:dyDescent="0.2">
      <c r="A10" s="417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350"/>
      <c r="AI10" s="1181"/>
      <c r="AJ10" s="67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54" x14ac:dyDescent="0.2">
      <c r="A11" s="393" t="s">
        <v>263</v>
      </c>
      <c r="B11" s="41" t="s">
        <v>4</v>
      </c>
      <c r="C11" s="41" t="s">
        <v>4</v>
      </c>
      <c r="D11" s="41" t="s">
        <v>4</v>
      </c>
      <c r="E11" s="41" t="s">
        <v>4</v>
      </c>
      <c r="F11" s="41" t="s">
        <v>4</v>
      </c>
      <c r="G11" s="41" t="s">
        <v>4</v>
      </c>
      <c r="H11" s="41" t="s">
        <v>4</v>
      </c>
      <c r="I11" s="41" t="s">
        <v>4</v>
      </c>
      <c r="J11" s="41" t="s">
        <v>4</v>
      </c>
      <c r="K11" s="41" t="s">
        <v>4</v>
      </c>
      <c r="L11" s="41" t="s">
        <v>4</v>
      </c>
      <c r="M11" s="41" t="s">
        <v>4</v>
      </c>
      <c r="N11" s="41" t="s">
        <v>4</v>
      </c>
      <c r="O11" s="41">
        <v>535</v>
      </c>
      <c r="P11" s="41">
        <v>550</v>
      </c>
      <c r="Q11" s="41">
        <v>516</v>
      </c>
      <c r="R11" s="41">
        <v>590</v>
      </c>
      <c r="S11" s="41">
        <v>479</v>
      </c>
      <c r="T11" s="857">
        <v>428</v>
      </c>
      <c r="U11" s="857">
        <v>442</v>
      </c>
      <c r="V11" s="857">
        <v>507</v>
      </c>
      <c r="W11" s="857">
        <v>466</v>
      </c>
      <c r="X11" s="857">
        <v>436</v>
      </c>
      <c r="Y11" s="857">
        <v>444</v>
      </c>
      <c r="Z11" s="857">
        <v>461</v>
      </c>
      <c r="AA11" s="857">
        <v>406</v>
      </c>
      <c r="AB11" s="857">
        <v>412</v>
      </c>
      <c r="AC11" s="857">
        <v>446</v>
      </c>
      <c r="AD11" s="857">
        <v>452</v>
      </c>
      <c r="AE11" s="35">
        <v>517</v>
      </c>
      <c r="AF11" s="35">
        <v>568</v>
      </c>
      <c r="AG11" s="35">
        <v>422</v>
      </c>
      <c r="AH11" s="350">
        <v>384</v>
      </c>
      <c r="AI11" s="1181">
        <v>374</v>
      </c>
      <c r="AJ11" s="67">
        <v>367</v>
      </c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spans="1:254" x14ac:dyDescent="0.2">
      <c r="A12" s="418" t="s">
        <v>630</v>
      </c>
      <c r="B12" s="41" t="s">
        <v>4</v>
      </c>
      <c r="C12" s="41" t="s">
        <v>4</v>
      </c>
      <c r="D12" s="41" t="s">
        <v>4</v>
      </c>
      <c r="E12" s="41" t="s">
        <v>4</v>
      </c>
      <c r="F12" s="41" t="s">
        <v>4</v>
      </c>
      <c r="G12" s="41" t="s">
        <v>4</v>
      </c>
      <c r="H12" s="41" t="s">
        <v>4</v>
      </c>
      <c r="I12" s="41" t="s">
        <v>4</v>
      </c>
      <c r="J12" s="41" t="s">
        <v>4</v>
      </c>
      <c r="K12" s="41" t="s">
        <v>4</v>
      </c>
      <c r="L12" s="41" t="s">
        <v>4</v>
      </c>
      <c r="M12" s="41" t="s">
        <v>4</v>
      </c>
      <c r="N12" s="41" t="s">
        <v>4</v>
      </c>
      <c r="O12" s="41" t="s">
        <v>4</v>
      </c>
      <c r="P12" s="41" t="s">
        <v>4</v>
      </c>
      <c r="Q12" s="41" t="s">
        <v>4</v>
      </c>
      <c r="R12" s="41" t="s">
        <v>4</v>
      </c>
      <c r="S12" s="41" t="s">
        <v>4</v>
      </c>
      <c r="T12" s="41" t="s">
        <v>4</v>
      </c>
      <c r="U12" s="41" t="s">
        <v>4</v>
      </c>
      <c r="V12" s="41" t="s">
        <v>4</v>
      </c>
      <c r="W12" s="41" t="s">
        <v>4</v>
      </c>
      <c r="X12" s="41" t="s">
        <v>4</v>
      </c>
      <c r="Y12" s="41" t="s">
        <v>4</v>
      </c>
      <c r="Z12" s="41" t="s">
        <v>4</v>
      </c>
      <c r="AA12" s="41" t="s">
        <v>4</v>
      </c>
      <c r="AB12" s="41" t="s">
        <v>4</v>
      </c>
      <c r="AC12" s="41" t="s">
        <v>4</v>
      </c>
      <c r="AD12" s="41" t="s">
        <v>4</v>
      </c>
      <c r="AE12" s="41" t="s">
        <v>4</v>
      </c>
      <c r="AF12" s="41" t="s">
        <v>4</v>
      </c>
      <c r="AG12" s="41" t="s">
        <v>4</v>
      </c>
      <c r="AH12" s="350" t="s">
        <v>4</v>
      </c>
      <c r="AI12" s="1182" t="s">
        <v>4</v>
      </c>
      <c r="AJ12" s="1182" t="s">
        <v>4</v>
      </c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spans="1:254" x14ac:dyDescent="0.2">
      <c r="A13" s="418" t="s">
        <v>13</v>
      </c>
      <c r="B13" s="41" t="s">
        <v>4</v>
      </c>
      <c r="C13" s="41" t="s">
        <v>4</v>
      </c>
      <c r="D13" s="41" t="s">
        <v>4</v>
      </c>
      <c r="E13" s="41" t="s">
        <v>4</v>
      </c>
      <c r="F13" s="41" t="s">
        <v>4</v>
      </c>
      <c r="G13" s="41" t="s">
        <v>4</v>
      </c>
      <c r="H13" s="41" t="s">
        <v>4</v>
      </c>
      <c r="I13" s="41" t="s">
        <v>4</v>
      </c>
      <c r="J13" s="41" t="s">
        <v>4</v>
      </c>
      <c r="K13" s="41" t="s">
        <v>4</v>
      </c>
      <c r="L13" s="41" t="s">
        <v>4</v>
      </c>
      <c r="M13" s="41" t="s">
        <v>4</v>
      </c>
      <c r="N13" s="41" t="s">
        <v>4</v>
      </c>
      <c r="O13" s="41" t="s">
        <v>4</v>
      </c>
      <c r="P13" s="41" t="s">
        <v>4</v>
      </c>
      <c r="Q13" s="41" t="s">
        <v>4</v>
      </c>
      <c r="R13" s="41" t="s">
        <v>4</v>
      </c>
      <c r="S13" s="41" t="s">
        <v>4</v>
      </c>
      <c r="T13" s="41" t="s">
        <v>4</v>
      </c>
      <c r="U13" s="41" t="s">
        <v>4</v>
      </c>
      <c r="V13" s="41" t="s">
        <v>4</v>
      </c>
      <c r="W13" s="41" t="s">
        <v>4</v>
      </c>
      <c r="X13" s="41" t="s">
        <v>4</v>
      </c>
      <c r="Y13" s="41" t="s">
        <v>4</v>
      </c>
      <c r="Z13" s="41" t="s">
        <v>4</v>
      </c>
      <c r="AA13" s="41" t="s">
        <v>4</v>
      </c>
      <c r="AB13" s="41" t="s">
        <v>4</v>
      </c>
      <c r="AC13" s="41" t="s">
        <v>4</v>
      </c>
      <c r="AD13" s="41" t="s">
        <v>4</v>
      </c>
      <c r="AE13" s="41" t="s">
        <v>4</v>
      </c>
      <c r="AF13" s="41" t="s">
        <v>4</v>
      </c>
      <c r="AG13" s="41" t="s">
        <v>4</v>
      </c>
      <c r="AH13" s="350" t="s">
        <v>4</v>
      </c>
      <c r="AI13" s="1182" t="s">
        <v>4</v>
      </c>
      <c r="AJ13" s="1182" t="s">
        <v>4</v>
      </c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spans="1:254" x14ac:dyDescent="0.2">
      <c r="A14" s="864" t="s">
        <v>206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1183"/>
      <c r="AI14" s="1181"/>
      <c r="AJ14" s="67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spans="1:254" x14ac:dyDescent="0.2">
      <c r="A15" s="419" t="s">
        <v>16</v>
      </c>
      <c r="B15" s="41" t="s">
        <v>4</v>
      </c>
      <c r="C15" s="41" t="s">
        <v>4</v>
      </c>
      <c r="D15" s="41" t="s">
        <v>4</v>
      </c>
      <c r="E15" s="41" t="s">
        <v>4</v>
      </c>
      <c r="F15" s="41" t="s">
        <v>4</v>
      </c>
      <c r="G15" s="41" t="s">
        <v>4</v>
      </c>
      <c r="H15" s="41" t="s">
        <v>4</v>
      </c>
      <c r="I15" s="41" t="s">
        <v>4</v>
      </c>
      <c r="J15" s="41" t="s">
        <v>4</v>
      </c>
      <c r="K15" s="41" t="s">
        <v>4</v>
      </c>
      <c r="L15" s="41" t="s">
        <v>4</v>
      </c>
      <c r="M15" s="41" t="s">
        <v>4</v>
      </c>
      <c r="N15" s="41" t="s">
        <v>4</v>
      </c>
      <c r="O15" s="41">
        <v>-146</v>
      </c>
      <c r="P15" s="41">
        <v>-146</v>
      </c>
      <c r="Q15" s="41">
        <v>-117</v>
      </c>
      <c r="R15" s="41">
        <v>-145</v>
      </c>
      <c r="S15" s="41">
        <v>-66</v>
      </c>
      <c r="T15" s="857">
        <v>27</v>
      </c>
      <c r="U15" s="857">
        <v>49</v>
      </c>
      <c r="V15" s="857">
        <v>-23</v>
      </c>
      <c r="W15" s="857">
        <v>22</v>
      </c>
      <c r="X15" s="857">
        <v>19</v>
      </c>
      <c r="Y15" s="35">
        <v>-16</v>
      </c>
      <c r="Z15" s="35">
        <v>-24</v>
      </c>
      <c r="AA15" s="857">
        <v>30</v>
      </c>
      <c r="AB15" s="857">
        <v>-53</v>
      </c>
      <c r="AC15" s="857">
        <v>-42</v>
      </c>
      <c r="AD15" s="857">
        <v>-49</v>
      </c>
      <c r="AE15" s="35">
        <v>-82</v>
      </c>
      <c r="AF15" s="35">
        <v>-230</v>
      </c>
      <c r="AG15" s="35">
        <v>-80</v>
      </c>
      <c r="AH15" s="350">
        <v>-43</v>
      </c>
      <c r="AI15" s="1181">
        <v>-80</v>
      </c>
      <c r="AJ15" s="67">
        <v>-97</v>
      </c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spans="1:254" x14ac:dyDescent="0.2">
      <c r="A16" s="418" t="s">
        <v>631</v>
      </c>
      <c r="B16" s="350" t="s">
        <v>4</v>
      </c>
      <c r="C16" s="350" t="s">
        <v>4</v>
      </c>
      <c r="D16" s="350" t="s">
        <v>4</v>
      </c>
      <c r="E16" s="350" t="s">
        <v>4</v>
      </c>
      <c r="F16" s="350" t="s">
        <v>4</v>
      </c>
      <c r="G16" s="350" t="s">
        <v>4</v>
      </c>
      <c r="H16" s="350" t="s">
        <v>4</v>
      </c>
      <c r="I16" s="350" t="s">
        <v>4</v>
      </c>
      <c r="J16" s="350" t="s">
        <v>4</v>
      </c>
      <c r="K16" s="350" t="s">
        <v>4</v>
      </c>
      <c r="L16" s="350" t="s">
        <v>4</v>
      </c>
      <c r="M16" s="350" t="s">
        <v>4</v>
      </c>
      <c r="N16" s="350" t="s">
        <v>4</v>
      </c>
      <c r="O16" s="350" t="s">
        <v>4</v>
      </c>
      <c r="P16" s="350" t="s">
        <v>4</v>
      </c>
      <c r="Q16" s="350" t="s">
        <v>4</v>
      </c>
      <c r="R16" s="350" t="s">
        <v>4</v>
      </c>
      <c r="S16" s="350" t="s">
        <v>4</v>
      </c>
      <c r="T16" s="350" t="s">
        <v>4</v>
      </c>
      <c r="U16" s="350" t="s">
        <v>4</v>
      </c>
      <c r="V16" s="350" t="s">
        <v>4</v>
      </c>
      <c r="W16" s="350" t="s">
        <v>4</v>
      </c>
      <c r="X16" s="350" t="s">
        <v>4</v>
      </c>
      <c r="Y16" s="350" t="s">
        <v>4</v>
      </c>
      <c r="Z16" s="350" t="s">
        <v>4</v>
      </c>
      <c r="AA16" s="350" t="s">
        <v>4</v>
      </c>
      <c r="AB16" s="350" t="s">
        <v>4</v>
      </c>
      <c r="AC16" s="350" t="s">
        <v>4</v>
      </c>
      <c r="AD16" s="350" t="s">
        <v>4</v>
      </c>
      <c r="AE16" s="350" t="s">
        <v>4</v>
      </c>
      <c r="AF16" s="350" t="s">
        <v>4</v>
      </c>
      <c r="AG16" s="350" t="s">
        <v>4</v>
      </c>
      <c r="AH16" s="350" t="s">
        <v>4</v>
      </c>
      <c r="AI16" s="1182" t="s">
        <v>4</v>
      </c>
      <c r="AJ16" s="1182" t="s">
        <v>4</v>
      </c>
    </row>
    <row r="17" spans="1:254" x14ac:dyDescent="0.2">
      <c r="A17" s="417" t="s">
        <v>18</v>
      </c>
      <c r="B17" s="350" t="s">
        <v>4</v>
      </c>
      <c r="C17" s="350" t="s">
        <v>4</v>
      </c>
      <c r="D17" s="350" t="s">
        <v>4</v>
      </c>
      <c r="E17" s="350" t="s">
        <v>4</v>
      </c>
      <c r="F17" s="350" t="s">
        <v>4</v>
      </c>
      <c r="G17" s="350" t="s">
        <v>4</v>
      </c>
      <c r="H17" s="350" t="s">
        <v>4</v>
      </c>
      <c r="I17" s="350" t="s">
        <v>4</v>
      </c>
      <c r="J17" s="350" t="s">
        <v>4</v>
      </c>
      <c r="K17" s="350" t="s">
        <v>4</v>
      </c>
      <c r="L17" s="350" t="s">
        <v>4</v>
      </c>
      <c r="M17" s="350" t="s">
        <v>4</v>
      </c>
      <c r="N17" s="350" t="s">
        <v>4</v>
      </c>
      <c r="O17" s="350" t="s">
        <v>4</v>
      </c>
      <c r="P17" s="350" t="s">
        <v>4</v>
      </c>
      <c r="Q17" s="350" t="s">
        <v>4</v>
      </c>
      <c r="R17" s="350" t="s">
        <v>4</v>
      </c>
      <c r="S17" s="350" t="s">
        <v>4</v>
      </c>
      <c r="T17" s="350" t="s">
        <v>4</v>
      </c>
      <c r="U17" s="350" t="s">
        <v>4</v>
      </c>
      <c r="V17" s="350" t="s">
        <v>4</v>
      </c>
      <c r="W17" s="350" t="s">
        <v>4</v>
      </c>
      <c r="X17" s="350" t="s">
        <v>4</v>
      </c>
      <c r="Y17" s="350" t="s">
        <v>4</v>
      </c>
      <c r="Z17" s="350" t="s">
        <v>4</v>
      </c>
      <c r="AA17" s="350" t="s">
        <v>4</v>
      </c>
      <c r="AB17" s="350" t="s">
        <v>4</v>
      </c>
      <c r="AC17" s="350" t="s">
        <v>4</v>
      </c>
      <c r="AD17" s="350" t="s">
        <v>4</v>
      </c>
      <c r="AE17" s="350" t="s">
        <v>4</v>
      </c>
      <c r="AF17" s="350" t="s">
        <v>4</v>
      </c>
      <c r="AG17" s="350" t="s">
        <v>4</v>
      </c>
      <c r="AH17" s="350" t="s">
        <v>4</v>
      </c>
      <c r="AI17" s="1182" t="s">
        <v>4</v>
      </c>
      <c r="AJ17" s="1182" t="s">
        <v>4</v>
      </c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spans="1:254" x14ac:dyDescent="0.2">
      <c r="A18" s="122" t="s">
        <v>19</v>
      </c>
      <c r="B18" s="350" t="s">
        <v>4</v>
      </c>
      <c r="C18" s="350" t="s">
        <v>4</v>
      </c>
      <c r="D18" s="350" t="s">
        <v>4</v>
      </c>
      <c r="E18" s="350" t="s">
        <v>4</v>
      </c>
      <c r="F18" s="350" t="s">
        <v>4</v>
      </c>
      <c r="G18" s="350" t="s">
        <v>4</v>
      </c>
      <c r="H18" s="350" t="s">
        <v>4</v>
      </c>
      <c r="I18" s="350" t="s">
        <v>4</v>
      </c>
      <c r="J18" s="350" t="s">
        <v>4</v>
      </c>
      <c r="K18" s="350" t="s">
        <v>4</v>
      </c>
      <c r="L18" s="350" t="s">
        <v>4</v>
      </c>
      <c r="M18" s="350" t="s">
        <v>4</v>
      </c>
      <c r="N18" s="350" t="s">
        <v>4</v>
      </c>
      <c r="O18" s="350" t="s">
        <v>4</v>
      </c>
      <c r="P18" s="350" t="s">
        <v>4</v>
      </c>
      <c r="Q18" s="350" t="s">
        <v>4</v>
      </c>
      <c r="R18" s="350" t="s">
        <v>4</v>
      </c>
      <c r="S18" s="350" t="s">
        <v>4</v>
      </c>
      <c r="T18" s="350" t="s">
        <v>4</v>
      </c>
      <c r="U18" s="350" t="s">
        <v>4</v>
      </c>
      <c r="V18" s="350" t="s">
        <v>4</v>
      </c>
      <c r="W18" s="350" t="s">
        <v>4</v>
      </c>
      <c r="X18" s="350" t="s">
        <v>4</v>
      </c>
      <c r="Y18" s="350" t="s">
        <v>4</v>
      </c>
      <c r="Z18" s="350" t="s">
        <v>4</v>
      </c>
      <c r="AA18" s="350" t="s">
        <v>4</v>
      </c>
      <c r="AB18" s="350" t="s">
        <v>4</v>
      </c>
      <c r="AC18" s="350" t="s">
        <v>4</v>
      </c>
      <c r="AD18" s="350" t="s">
        <v>4</v>
      </c>
      <c r="AE18" s="350" t="s">
        <v>4</v>
      </c>
      <c r="AF18" s="350" t="s">
        <v>4</v>
      </c>
      <c r="AG18" s="350" t="s">
        <v>4</v>
      </c>
      <c r="AH18" s="350" t="s">
        <v>4</v>
      </c>
      <c r="AI18" s="1182" t="s">
        <v>4</v>
      </c>
      <c r="AJ18" s="1182" t="s">
        <v>4</v>
      </c>
    </row>
    <row r="19" spans="1:254" x14ac:dyDescent="0.2">
      <c r="A19" s="417" t="s">
        <v>20</v>
      </c>
      <c r="B19" s="350" t="s">
        <v>4</v>
      </c>
      <c r="C19" s="350" t="s">
        <v>4</v>
      </c>
      <c r="D19" s="350" t="s">
        <v>4</v>
      </c>
      <c r="E19" s="350" t="s">
        <v>4</v>
      </c>
      <c r="F19" s="350" t="s">
        <v>4</v>
      </c>
      <c r="G19" s="350" t="s">
        <v>4</v>
      </c>
      <c r="H19" s="350" t="s">
        <v>4</v>
      </c>
      <c r="I19" s="350" t="s">
        <v>4</v>
      </c>
      <c r="J19" s="350" t="s">
        <v>4</v>
      </c>
      <c r="K19" s="350" t="s">
        <v>4</v>
      </c>
      <c r="L19" s="350" t="s">
        <v>4</v>
      </c>
      <c r="M19" s="350" t="s">
        <v>4</v>
      </c>
      <c r="N19" s="350" t="s">
        <v>4</v>
      </c>
      <c r="O19" s="350" t="s">
        <v>4</v>
      </c>
      <c r="P19" s="350" t="s">
        <v>4</v>
      </c>
      <c r="Q19" s="350" t="s">
        <v>4</v>
      </c>
      <c r="R19" s="350" t="s">
        <v>4</v>
      </c>
      <c r="S19" s="350" t="s">
        <v>4</v>
      </c>
      <c r="T19" s="350" t="s">
        <v>4</v>
      </c>
      <c r="U19" s="350" t="s">
        <v>4</v>
      </c>
      <c r="V19" s="350" t="s">
        <v>4</v>
      </c>
      <c r="W19" s="350" t="s">
        <v>4</v>
      </c>
      <c r="X19" s="350" t="s">
        <v>4</v>
      </c>
      <c r="Y19" s="350" t="s">
        <v>4</v>
      </c>
      <c r="Z19" s="350" t="s">
        <v>4</v>
      </c>
      <c r="AA19" s="350" t="s">
        <v>4</v>
      </c>
      <c r="AB19" s="350" t="s">
        <v>4</v>
      </c>
      <c r="AC19" s="350" t="s">
        <v>4</v>
      </c>
      <c r="AD19" s="350" t="s">
        <v>4</v>
      </c>
      <c r="AE19" s="350" t="s">
        <v>4</v>
      </c>
      <c r="AF19" s="350" t="s">
        <v>4</v>
      </c>
      <c r="AG19" s="350" t="s">
        <v>4</v>
      </c>
      <c r="AH19" s="350" t="s">
        <v>4</v>
      </c>
      <c r="AI19" s="1182" t="s">
        <v>4</v>
      </c>
      <c r="AJ19" s="1182" t="s">
        <v>4</v>
      </c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spans="1:254" x14ac:dyDescent="0.2">
      <c r="A20" s="122" t="s">
        <v>21</v>
      </c>
      <c r="B20" s="350" t="s">
        <v>4</v>
      </c>
      <c r="C20" s="350" t="s">
        <v>4</v>
      </c>
      <c r="D20" s="350" t="s">
        <v>4</v>
      </c>
      <c r="E20" s="350" t="s">
        <v>4</v>
      </c>
      <c r="F20" s="350" t="s">
        <v>4</v>
      </c>
      <c r="G20" s="350" t="s">
        <v>4</v>
      </c>
      <c r="H20" s="350" t="s">
        <v>4</v>
      </c>
      <c r="I20" s="350" t="s">
        <v>4</v>
      </c>
      <c r="J20" s="350" t="s">
        <v>4</v>
      </c>
      <c r="K20" s="350" t="s">
        <v>4</v>
      </c>
      <c r="L20" s="350" t="s">
        <v>4</v>
      </c>
      <c r="M20" s="350" t="s">
        <v>4</v>
      </c>
      <c r="N20" s="350" t="s">
        <v>4</v>
      </c>
      <c r="O20" s="350" t="s">
        <v>4</v>
      </c>
      <c r="P20" s="350" t="s">
        <v>4</v>
      </c>
      <c r="Q20" s="350" t="s">
        <v>4</v>
      </c>
      <c r="R20" s="350" t="s">
        <v>4</v>
      </c>
      <c r="S20" s="350" t="s">
        <v>4</v>
      </c>
      <c r="T20" s="350" t="s">
        <v>4</v>
      </c>
      <c r="U20" s="350" t="s">
        <v>4</v>
      </c>
      <c r="V20" s="350" t="s">
        <v>4</v>
      </c>
      <c r="W20" s="350" t="s">
        <v>4</v>
      </c>
      <c r="X20" s="350" t="s">
        <v>4</v>
      </c>
      <c r="Y20" s="350" t="s">
        <v>4</v>
      </c>
      <c r="Z20" s="350" t="s">
        <v>4</v>
      </c>
      <c r="AA20" s="350" t="s">
        <v>4</v>
      </c>
      <c r="AB20" s="350" t="s">
        <v>4</v>
      </c>
      <c r="AC20" s="350" t="s">
        <v>4</v>
      </c>
      <c r="AD20" s="350" t="s">
        <v>4</v>
      </c>
      <c r="AE20" s="350" t="s">
        <v>4</v>
      </c>
      <c r="AF20" s="350" t="s">
        <v>4</v>
      </c>
      <c r="AG20" s="350" t="s">
        <v>4</v>
      </c>
      <c r="AH20" s="350" t="s">
        <v>4</v>
      </c>
      <c r="AI20" s="1182" t="s">
        <v>4</v>
      </c>
      <c r="AJ20" s="1182" t="s">
        <v>4</v>
      </c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  <row r="21" spans="1:254" x14ac:dyDescent="0.2">
      <c r="A21" s="864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350"/>
      <c r="AI21" s="1181"/>
      <c r="AJ21" s="67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/>
      <c r="IM21" s="66"/>
      <c r="IN21" s="66"/>
      <c r="IO21" s="66"/>
      <c r="IP21" s="66"/>
      <c r="IQ21" s="66"/>
      <c r="IR21" s="66"/>
      <c r="IS21" s="66"/>
      <c r="IT21" s="66"/>
    </row>
    <row r="22" spans="1:254" x14ac:dyDescent="0.2">
      <c r="A22" s="393" t="s">
        <v>313</v>
      </c>
      <c r="B22" s="41" t="s">
        <v>4</v>
      </c>
      <c r="C22" s="41" t="s">
        <v>4</v>
      </c>
      <c r="D22" s="41" t="s">
        <v>4</v>
      </c>
      <c r="E22" s="41" t="s">
        <v>4</v>
      </c>
      <c r="F22" s="41" t="s">
        <v>4</v>
      </c>
      <c r="G22" s="41" t="s">
        <v>4</v>
      </c>
      <c r="H22" s="41" t="s">
        <v>4</v>
      </c>
      <c r="I22" s="41" t="s">
        <v>4</v>
      </c>
      <c r="J22" s="41" t="s">
        <v>4</v>
      </c>
      <c r="K22" s="41" t="s">
        <v>4</v>
      </c>
      <c r="L22" s="41" t="s">
        <v>4</v>
      </c>
      <c r="M22" s="41" t="s">
        <v>4</v>
      </c>
      <c r="N22" s="41" t="s">
        <v>4</v>
      </c>
      <c r="O22" s="29">
        <v>1055</v>
      </c>
      <c r="P22" s="29">
        <v>1061</v>
      </c>
      <c r="Q22" s="29">
        <v>932</v>
      </c>
      <c r="R22" s="29">
        <v>784</v>
      </c>
      <c r="S22" s="29">
        <v>1402</v>
      </c>
      <c r="T22" s="369">
        <v>1089</v>
      </c>
      <c r="U22" s="369">
        <v>1265</v>
      </c>
      <c r="V22" s="369">
        <v>1268</v>
      </c>
      <c r="W22" s="369">
        <v>1210</v>
      </c>
      <c r="X22" s="369">
        <v>851</v>
      </c>
      <c r="Y22" s="369">
        <v>1089</v>
      </c>
      <c r="Z22" s="369">
        <v>1040</v>
      </c>
      <c r="AA22" s="370">
        <v>940</v>
      </c>
      <c r="AB22" s="370">
        <v>1467</v>
      </c>
      <c r="AC22" s="370">
        <v>1420</v>
      </c>
      <c r="AD22" s="370">
        <v>1353</v>
      </c>
      <c r="AE22" s="370">
        <v>758</v>
      </c>
      <c r="AF22" s="370">
        <v>671</v>
      </c>
      <c r="AG22" s="370">
        <v>683</v>
      </c>
      <c r="AH22" s="350">
        <v>736</v>
      </c>
      <c r="AI22" s="1179">
        <v>1011</v>
      </c>
      <c r="AJ22" s="1179">
        <v>1197</v>
      </c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6"/>
      <c r="HU22" s="66"/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/>
      <c r="IM22" s="66"/>
      <c r="IN22" s="66"/>
      <c r="IO22" s="66"/>
      <c r="IP22" s="66"/>
      <c r="IQ22" s="66"/>
      <c r="IR22" s="66"/>
      <c r="IS22" s="66"/>
      <c r="IT22" s="66"/>
    </row>
    <row r="23" spans="1:254" x14ac:dyDescent="0.2">
      <c r="A23" s="393" t="s">
        <v>314</v>
      </c>
      <c r="B23" s="41" t="s">
        <v>4</v>
      </c>
      <c r="C23" s="41" t="s">
        <v>4</v>
      </c>
      <c r="D23" s="41" t="s">
        <v>4</v>
      </c>
      <c r="E23" s="41" t="s">
        <v>4</v>
      </c>
      <c r="F23" s="41" t="s">
        <v>4</v>
      </c>
      <c r="G23" s="41" t="s">
        <v>4</v>
      </c>
      <c r="H23" s="41" t="s">
        <v>4</v>
      </c>
      <c r="I23" s="41" t="s">
        <v>4</v>
      </c>
      <c r="J23" s="41" t="s">
        <v>4</v>
      </c>
      <c r="K23" s="41" t="s">
        <v>4</v>
      </c>
      <c r="L23" s="41" t="s">
        <v>4</v>
      </c>
      <c r="M23" s="41" t="s">
        <v>4</v>
      </c>
      <c r="N23" s="41" t="s">
        <v>4</v>
      </c>
      <c r="O23" s="29">
        <v>886</v>
      </c>
      <c r="P23" s="29">
        <v>761</v>
      </c>
      <c r="Q23" s="29">
        <v>633</v>
      </c>
      <c r="R23" s="29">
        <v>651</v>
      </c>
      <c r="S23" s="29">
        <v>777</v>
      </c>
      <c r="T23" s="369">
        <v>811</v>
      </c>
      <c r="U23" s="369">
        <v>793</v>
      </c>
      <c r="V23" s="369">
        <v>948</v>
      </c>
      <c r="W23" s="369">
        <v>857</v>
      </c>
      <c r="X23" s="369">
        <v>701</v>
      </c>
      <c r="Y23" s="369">
        <v>1078</v>
      </c>
      <c r="Z23" s="369">
        <v>1163</v>
      </c>
      <c r="AA23" s="370">
        <v>1198</v>
      </c>
      <c r="AB23" s="370">
        <v>1461</v>
      </c>
      <c r="AC23" s="370">
        <v>1450</v>
      </c>
      <c r="AD23" s="370">
        <v>1481</v>
      </c>
      <c r="AE23" s="370">
        <v>1047</v>
      </c>
      <c r="AF23" s="370">
        <v>869</v>
      </c>
      <c r="AG23" s="370">
        <v>907</v>
      </c>
      <c r="AH23" s="350">
        <v>1001</v>
      </c>
      <c r="AI23" s="1179">
        <v>1278</v>
      </c>
      <c r="AJ23" s="1179">
        <v>1355</v>
      </c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6"/>
      <c r="GX23" s="66"/>
      <c r="GY23" s="66"/>
      <c r="GZ23" s="66"/>
      <c r="HA23" s="66"/>
      <c r="HB23" s="66"/>
      <c r="HC23" s="66"/>
      <c r="HD23" s="66"/>
      <c r="HE23" s="66"/>
      <c r="HF23" s="66"/>
      <c r="HG23" s="66"/>
      <c r="HH23" s="66"/>
      <c r="HI23" s="66"/>
      <c r="HJ23" s="66"/>
      <c r="HK23" s="66"/>
      <c r="HL23" s="66"/>
      <c r="HM23" s="66"/>
      <c r="HN23" s="66"/>
      <c r="HO23" s="66"/>
      <c r="HP23" s="66"/>
      <c r="HQ23" s="66"/>
      <c r="HR23" s="66"/>
      <c r="HS23" s="66"/>
      <c r="HT23" s="66"/>
      <c r="HU23" s="66"/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/>
      <c r="IM23" s="66"/>
      <c r="IN23" s="66"/>
      <c r="IO23" s="66"/>
      <c r="IP23" s="66"/>
      <c r="IQ23" s="66"/>
      <c r="IR23" s="66"/>
      <c r="IS23" s="66"/>
      <c r="IT23" s="66"/>
    </row>
    <row r="24" spans="1:254" x14ac:dyDescent="0.2">
      <c r="A24" s="393" t="s">
        <v>632</v>
      </c>
      <c r="B24" s="41" t="s">
        <v>4</v>
      </c>
      <c r="C24" s="41" t="s">
        <v>4</v>
      </c>
      <c r="D24" s="41" t="s">
        <v>4</v>
      </c>
      <c r="E24" s="41" t="s">
        <v>4</v>
      </c>
      <c r="F24" s="41" t="s">
        <v>4</v>
      </c>
      <c r="G24" s="41" t="s">
        <v>4</v>
      </c>
      <c r="H24" s="41" t="s">
        <v>4</v>
      </c>
      <c r="I24" s="41" t="s">
        <v>4</v>
      </c>
      <c r="J24" s="41" t="s">
        <v>4</v>
      </c>
      <c r="K24" s="41" t="s">
        <v>4</v>
      </c>
      <c r="L24" s="41" t="s">
        <v>4</v>
      </c>
      <c r="M24" s="41" t="s">
        <v>4</v>
      </c>
      <c r="N24" s="41" t="s">
        <v>4</v>
      </c>
      <c r="O24" s="29">
        <v>169</v>
      </c>
      <c r="P24" s="29">
        <v>300</v>
      </c>
      <c r="Q24" s="29">
        <v>299</v>
      </c>
      <c r="R24" s="29">
        <v>133</v>
      </c>
      <c r="S24" s="29">
        <v>625</v>
      </c>
      <c r="T24" s="369">
        <v>278</v>
      </c>
      <c r="U24" s="369">
        <v>472</v>
      </c>
      <c r="V24" s="369">
        <v>320</v>
      </c>
      <c r="W24" s="369">
        <v>353</v>
      </c>
      <c r="X24" s="369">
        <v>150</v>
      </c>
      <c r="Y24" s="369">
        <v>11</v>
      </c>
      <c r="Z24" s="369">
        <v>-123</v>
      </c>
      <c r="AA24" s="370">
        <v>-258</v>
      </c>
      <c r="AB24" s="370">
        <v>6</v>
      </c>
      <c r="AC24" s="370">
        <v>-30</v>
      </c>
      <c r="AD24" s="370">
        <v>-128</v>
      </c>
      <c r="AE24" s="370">
        <v>-289</v>
      </c>
      <c r="AF24" s="370">
        <v>-198</v>
      </c>
      <c r="AG24" s="370">
        <v>-224</v>
      </c>
      <c r="AH24" s="350">
        <v>-265</v>
      </c>
      <c r="AI24" s="1181">
        <v>-267</v>
      </c>
      <c r="AJ24" s="1181">
        <v>-158</v>
      </c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  <c r="HL24" s="66"/>
      <c r="HM24" s="66"/>
      <c r="HN24" s="66"/>
      <c r="HO24" s="66"/>
      <c r="HP24" s="66"/>
      <c r="HQ24" s="66"/>
      <c r="HR24" s="66"/>
      <c r="HS24" s="66"/>
      <c r="HT24" s="66"/>
      <c r="HU24" s="66"/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/>
      <c r="IM24" s="66"/>
      <c r="IN24" s="66"/>
      <c r="IO24" s="66"/>
      <c r="IP24" s="66"/>
      <c r="IQ24" s="66"/>
      <c r="IR24" s="66"/>
      <c r="IS24" s="66"/>
      <c r="IT24" s="66"/>
    </row>
    <row r="25" spans="1:254" ht="12.75" x14ac:dyDescent="0.2">
      <c r="A25" s="37" t="s">
        <v>797</v>
      </c>
      <c r="B25" s="41" t="s">
        <v>4</v>
      </c>
      <c r="C25" s="41" t="s">
        <v>4</v>
      </c>
      <c r="D25" s="41" t="s">
        <v>4</v>
      </c>
      <c r="E25" s="41" t="s">
        <v>4</v>
      </c>
      <c r="F25" s="41" t="s">
        <v>4</v>
      </c>
      <c r="G25" s="41" t="s">
        <v>4</v>
      </c>
      <c r="H25" s="41" t="s">
        <v>4</v>
      </c>
      <c r="I25" s="41" t="s">
        <v>4</v>
      </c>
      <c r="J25" s="41" t="s">
        <v>4</v>
      </c>
      <c r="K25" s="41" t="s">
        <v>4</v>
      </c>
      <c r="L25" s="41" t="s">
        <v>4</v>
      </c>
      <c r="M25" s="41" t="s">
        <v>4</v>
      </c>
      <c r="N25" s="41" t="s">
        <v>4</v>
      </c>
      <c r="O25" s="41" t="s">
        <v>4</v>
      </c>
      <c r="P25" s="41" t="s">
        <v>4</v>
      </c>
      <c r="Q25" s="41" t="s">
        <v>4</v>
      </c>
      <c r="R25" s="41" t="s">
        <v>4</v>
      </c>
      <c r="S25" s="41" t="s">
        <v>4</v>
      </c>
      <c r="T25" s="41" t="s">
        <v>4</v>
      </c>
      <c r="U25" s="41" t="s">
        <v>4</v>
      </c>
      <c r="V25" s="41" t="s">
        <v>4</v>
      </c>
      <c r="W25" s="41" t="s">
        <v>4</v>
      </c>
      <c r="X25" s="41" t="s">
        <v>4</v>
      </c>
      <c r="Y25" s="41" t="s">
        <v>4</v>
      </c>
      <c r="Z25" s="41" t="s">
        <v>4</v>
      </c>
      <c r="AA25" s="41" t="s">
        <v>4</v>
      </c>
      <c r="AB25" s="41" t="s">
        <v>4</v>
      </c>
      <c r="AC25" s="41" t="s">
        <v>4</v>
      </c>
      <c r="AD25" s="41" t="s">
        <v>4</v>
      </c>
      <c r="AE25" s="41" t="s">
        <v>4</v>
      </c>
      <c r="AF25" s="41" t="s">
        <v>4</v>
      </c>
      <c r="AG25" s="41" t="s">
        <v>4</v>
      </c>
      <c r="AH25" s="350" t="s">
        <v>4</v>
      </c>
      <c r="AI25" s="1182" t="s">
        <v>4</v>
      </c>
      <c r="AJ25" s="1182" t="s">
        <v>4</v>
      </c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  <c r="HO25" s="66"/>
      <c r="HP25" s="66"/>
      <c r="HQ25" s="66"/>
      <c r="HR25" s="66"/>
      <c r="HS25" s="66"/>
      <c r="HT25" s="66"/>
      <c r="HU25" s="66"/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/>
      <c r="IM25" s="66"/>
      <c r="IN25" s="66"/>
      <c r="IO25" s="66"/>
      <c r="IP25" s="66"/>
      <c r="IQ25" s="66"/>
      <c r="IR25" s="66"/>
      <c r="IS25" s="66"/>
      <c r="IT25" s="66"/>
    </row>
    <row r="26" spans="1:254" ht="12.75" x14ac:dyDescent="0.2">
      <c r="A26" s="37" t="s">
        <v>798</v>
      </c>
      <c r="B26" s="41" t="s">
        <v>4</v>
      </c>
      <c r="C26" s="41" t="s">
        <v>4</v>
      </c>
      <c r="D26" s="41" t="s">
        <v>4</v>
      </c>
      <c r="E26" s="41" t="s">
        <v>4</v>
      </c>
      <c r="F26" s="41" t="s">
        <v>4</v>
      </c>
      <c r="G26" s="41" t="s">
        <v>4</v>
      </c>
      <c r="H26" s="41" t="s">
        <v>4</v>
      </c>
      <c r="I26" s="41" t="s">
        <v>4</v>
      </c>
      <c r="J26" s="41" t="s">
        <v>4</v>
      </c>
      <c r="K26" s="41" t="s">
        <v>4</v>
      </c>
      <c r="L26" s="41" t="s">
        <v>4</v>
      </c>
      <c r="M26" s="41" t="s">
        <v>4</v>
      </c>
      <c r="N26" s="41" t="s">
        <v>4</v>
      </c>
      <c r="O26" s="41" t="s">
        <v>4</v>
      </c>
      <c r="P26" s="41" t="s">
        <v>4</v>
      </c>
      <c r="Q26" s="41" t="s">
        <v>4</v>
      </c>
      <c r="R26" s="41" t="s">
        <v>4</v>
      </c>
      <c r="S26" s="41" t="s">
        <v>4</v>
      </c>
      <c r="T26" s="41" t="s">
        <v>4</v>
      </c>
      <c r="U26" s="41" t="s">
        <v>4</v>
      </c>
      <c r="V26" s="41" t="s">
        <v>4</v>
      </c>
      <c r="W26" s="41" t="s">
        <v>4</v>
      </c>
      <c r="X26" s="41" t="s">
        <v>4</v>
      </c>
      <c r="Y26" s="41" t="s">
        <v>4</v>
      </c>
      <c r="Z26" s="41" t="s">
        <v>4</v>
      </c>
      <c r="AA26" s="41" t="s">
        <v>4</v>
      </c>
      <c r="AB26" s="41" t="s">
        <v>4</v>
      </c>
      <c r="AC26" s="41" t="s">
        <v>4</v>
      </c>
      <c r="AD26" s="41" t="s">
        <v>4</v>
      </c>
      <c r="AE26" s="41" t="s">
        <v>4</v>
      </c>
      <c r="AF26" s="41" t="s">
        <v>4</v>
      </c>
      <c r="AG26" s="41" t="s">
        <v>4</v>
      </c>
      <c r="AH26" s="350" t="s">
        <v>4</v>
      </c>
      <c r="AI26" s="1182" t="s">
        <v>4</v>
      </c>
      <c r="AJ26" s="1182" t="s">
        <v>4</v>
      </c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HO26" s="66"/>
      <c r="HP26" s="66"/>
      <c r="HQ26" s="66"/>
      <c r="HR26" s="66"/>
      <c r="HS26" s="66"/>
      <c r="HT26" s="66"/>
      <c r="HU26" s="66"/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/>
      <c r="IM26" s="66"/>
      <c r="IN26" s="66"/>
      <c r="IO26" s="66"/>
      <c r="IP26" s="66"/>
      <c r="IQ26" s="66"/>
      <c r="IR26" s="66"/>
      <c r="IS26" s="66"/>
      <c r="IT26" s="66"/>
    </row>
    <row r="27" spans="1:254" ht="12.75" x14ac:dyDescent="0.2">
      <c r="A27" s="37" t="s">
        <v>799</v>
      </c>
      <c r="B27" s="41" t="s">
        <v>4</v>
      </c>
      <c r="C27" s="41" t="s">
        <v>4</v>
      </c>
      <c r="D27" s="41" t="s">
        <v>4</v>
      </c>
      <c r="E27" s="41" t="s">
        <v>4</v>
      </c>
      <c r="F27" s="41" t="s">
        <v>4</v>
      </c>
      <c r="G27" s="41" t="s">
        <v>4</v>
      </c>
      <c r="H27" s="41" t="s">
        <v>4</v>
      </c>
      <c r="I27" s="41" t="s">
        <v>4</v>
      </c>
      <c r="J27" s="41" t="s">
        <v>4</v>
      </c>
      <c r="K27" s="41" t="s">
        <v>4</v>
      </c>
      <c r="L27" s="41" t="s">
        <v>4</v>
      </c>
      <c r="M27" s="41" t="s">
        <v>4</v>
      </c>
      <c r="N27" s="41" t="s">
        <v>4</v>
      </c>
      <c r="O27" s="41" t="s">
        <v>4</v>
      </c>
      <c r="P27" s="41" t="s">
        <v>4</v>
      </c>
      <c r="Q27" s="41" t="s">
        <v>4</v>
      </c>
      <c r="R27" s="41" t="s">
        <v>4</v>
      </c>
      <c r="S27" s="41" t="s">
        <v>4</v>
      </c>
      <c r="T27" s="41" t="s">
        <v>4</v>
      </c>
      <c r="U27" s="41" t="s">
        <v>4</v>
      </c>
      <c r="V27" s="41" t="s">
        <v>4</v>
      </c>
      <c r="W27" s="41" t="s">
        <v>4</v>
      </c>
      <c r="X27" s="41" t="s">
        <v>4</v>
      </c>
      <c r="Y27" s="41" t="s">
        <v>4</v>
      </c>
      <c r="Z27" s="41" t="s">
        <v>4</v>
      </c>
      <c r="AA27" s="41" t="s">
        <v>4</v>
      </c>
      <c r="AB27" s="41" t="s">
        <v>4</v>
      </c>
      <c r="AC27" s="41" t="s">
        <v>4</v>
      </c>
      <c r="AD27" s="41" t="s">
        <v>4</v>
      </c>
      <c r="AE27" s="41" t="s">
        <v>4</v>
      </c>
      <c r="AF27" s="41" t="s">
        <v>4</v>
      </c>
      <c r="AG27" s="41" t="s">
        <v>4</v>
      </c>
      <c r="AH27" s="350" t="s">
        <v>4</v>
      </c>
      <c r="AI27" s="1182" t="s">
        <v>4</v>
      </c>
      <c r="AJ27" s="1182" t="s">
        <v>4</v>
      </c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6"/>
      <c r="HU27" s="66"/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/>
      <c r="IM27" s="66"/>
      <c r="IN27" s="66"/>
      <c r="IO27" s="66"/>
      <c r="IP27" s="66"/>
      <c r="IQ27" s="66"/>
      <c r="IR27" s="66"/>
      <c r="IS27" s="66"/>
      <c r="IT27" s="66"/>
    </row>
    <row r="28" spans="1:254" ht="12.75" x14ac:dyDescent="0.2">
      <c r="A28" s="37" t="s">
        <v>800</v>
      </c>
      <c r="B28" s="41" t="s">
        <v>4</v>
      </c>
      <c r="C28" s="41" t="s">
        <v>4</v>
      </c>
      <c r="D28" s="41" t="s">
        <v>4</v>
      </c>
      <c r="E28" s="41" t="s">
        <v>4</v>
      </c>
      <c r="F28" s="41" t="s">
        <v>4</v>
      </c>
      <c r="G28" s="41" t="s">
        <v>4</v>
      </c>
      <c r="H28" s="41" t="s">
        <v>4</v>
      </c>
      <c r="I28" s="41" t="s">
        <v>4</v>
      </c>
      <c r="J28" s="41" t="s">
        <v>4</v>
      </c>
      <c r="K28" s="41" t="s">
        <v>4</v>
      </c>
      <c r="L28" s="41" t="s">
        <v>4</v>
      </c>
      <c r="M28" s="41" t="s">
        <v>4</v>
      </c>
      <c r="N28" s="41" t="s">
        <v>4</v>
      </c>
      <c r="O28" s="41" t="s">
        <v>4</v>
      </c>
      <c r="P28" s="41" t="s">
        <v>4</v>
      </c>
      <c r="Q28" s="41" t="s">
        <v>4</v>
      </c>
      <c r="R28" s="41" t="s">
        <v>4</v>
      </c>
      <c r="S28" s="41" t="s">
        <v>4</v>
      </c>
      <c r="T28" s="41" t="s">
        <v>4</v>
      </c>
      <c r="U28" s="41" t="s">
        <v>4</v>
      </c>
      <c r="V28" s="41" t="s">
        <v>4</v>
      </c>
      <c r="W28" s="41" t="s">
        <v>4</v>
      </c>
      <c r="X28" s="41" t="s">
        <v>4</v>
      </c>
      <c r="Y28" s="41" t="s">
        <v>4</v>
      </c>
      <c r="Z28" s="41" t="s">
        <v>4</v>
      </c>
      <c r="AA28" s="41" t="s">
        <v>4</v>
      </c>
      <c r="AB28" s="41" t="s">
        <v>4</v>
      </c>
      <c r="AC28" s="41" t="s">
        <v>4</v>
      </c>
      <c r="AD28" s="41" t="s">
        <v>4</v>
      </c>
      <c r="AE28" s="41" t="s">
        <v>4</v>
      </c>
      <c r="AF28" s="41" t="s">
        <v>4</v>
      </c>
      <c r="AG28" s="41" t="s">
        <v>4</v>
      </c>
      <c r="AH28" s="350" t="s">
        <v>4</v>
      </c>
      <c r="AI28" s="1182" t="s">
        <v>4</v>
      </c>
      <c r="AJ28" s="1182" t="s">
        <v>4</v>
      </c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  <c r="HL28" s="66"/>
      <c r="HM28" s="66"/>
      <c r="HN28" s="66"/>
      <c r="HO28" s="66"/>
      <c r="HP28" s="66"/>
      <c r="HQ28" s="66"/>
      <c r="HR28" s="66"/>
      <c r="HS28" s="66"/>
      <c r="HT28" s="66"/>
      <c r="HU28" s="66"/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/>
      <c r="IM28" s="66"/>
      <c r="IN28" s="66"/>
      <c r="IO28" s="66"/>
      <c r="IP28" s="66"/>
      <c r="IQ28" s="66"/>
      <c r="IR28" s="66"/>
      <c r="IS28" s="66"/>
      <c r="IT28" s="66"/>
    </row>
    <row r="29" spans="1:254" ht="12.75" x14ac:dyDescent="0.2">
      <c r="A29" s="37" t="s">
        <v>801</v>
      </c>
      <c r="B29" s="41" t="s">
        <v>4</v>
      </c>
      <c r="C29" s="41" t="s">
        <v>4</v>
      </c>
      <c r="D29" s="41" t="s">
        <v>4</v>
      </c>
      <c r="E29" s="41" t="s">
        <v>4</v>
      </c>
      <c r="F29" s="41" t="s">
        <v>4</v>
      </c>
      <c r="G29" s="41" t="s">
        <v>4</v>
      </c>
      <c r="H29" s="41" t="s">
        <v>4</v>
      </c>
      <c r="I29" s="41" t="s">
        <v>4</v>
      </c>
      <c r="J29" s="41" t="s">
        <v>4</v>
      </c>
      <c r="K29" s="41" t="s">
        <v>4</v>
      </c>
      <c r="L29" s="41" t="s">
        <v>4</v>
      </c>
      <c r="M29" s="41" t="s">
        <v>4</v>
      </c>
      <c r="N29" s="41" t="s">
        <v>4</v>
      </c>
      <c r="O29" s="41" t="s">
        <v>4</v>
      </c>
      <c r="P29" s="41" t="s">
        <v>4</v>
      </c>
      <c r="Q29" s="41" t="s">
        <v>4</v>
      </c>
      <c r="R29" s="41" t="s">
        <v>4</v>
      </c>
      <c r="S29" s="41" t="s">
        <v>4</v>
      </c>
      <c r="T29" s="41" t="s">
        <v>4</v>
      </c>
      <c r="U29" s="41" t="s">
        <v>4</v>
      </c>
      <c r="V29" s="41" t="s">
        <v>4</v>
      </c>
      <c r="W29" s="41" t="s">
        <v>4</v>
      </c>
      <c r="X29" s="41" t="s">
        <v>4</v>
      </c>
      <c r="Y29" s="41" t="s">
        <v>4</v>
      </c>
      <c r="Z29" s="41" t="s">
        <v>4</v>
      </c>
      <c r="AA29" s="41" t="s">
        <v>4</v>
      </c>
      <c r="AB29" s="41" t="s">
        <v>4</v>
      </c>
      <c r="AC29" s="41" t="s">
        <v>4</v>
      </c>
      <c r="AD29" s="41" t="s">
        <v>4</v>
      </c>
      <c r="AE29" s="41" t="s">
        <v>4</v>
      </c>
      <c r="AF29" s="41" t="s">
        <v>4</v>
      </c>
      <c r="AG29" s="41" t="s">
        <v>4</v>
      </c>
      <c r="AH29" s="350" t="s">
        <v>4</v>
      </c>
      <c r="AI29" s="1182" t="s">
        <v>4</v>
      </c>
      <c r="AJ29" s="1182" t="s">
        <v>4</v>
      </c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  <c r="HL29" s="66"/>
      <c r="HM29" s="66"/>
      <c r="HN29" s="66"/>
      <c r="HO29" s="66"/>
      <c r="HP29" s="66"/>
      <c r="HQ29" s="66"/>
      <c r="HR29" s="66"/>
      <c r="HS29" s="66"/>
      <c r="HT29" s="66"/>
      <c r="HU29" s="66"/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/>
      <c r="IM29" s="66"/>
      <c r="IN29" s="66"/>
      <c r="IO29" s="66"/>
      <c r="IP29" s="66"/>
      <c r="IQ29" s="66"/>
      <c r="IR29" s="66"/>
      <c r="IS29" s="66"/>
      <c r="IT29" s="66"/>
    </row>
    <row r="30" spans="1:254" ht="23.25" customHeight="1" x14ac:dyDescent="0.2">
      <c r="A30" s="37" t="s">
        <v>633</v>
      </c>
      <c r="B30" s="41" t="s">
        <v>4</v>
      </c>
      <c r="C30" s="41" t="s">
        <v>4</v>
      </c>
      <c r="D30" s="41" t="s">
        <v>4</v>
      </c>
      <c r="E30" s="41" t="s">
        <v>4</v>
      </c>
      <c r="F30" s="41" t="s">
        <v>4</v>
      </c>
      <c r="G30" s="41" t="s">
        <v>4</v>
      </c>
      <c r="H30" s="41" t="s">
        <v>4</v>
      </c>
      <c r="I30" s="41" t="s">
        <v>4</v>
      </c>
      <c r="J30" s="41" t="s">
        <v>4</v>
      </c>
      <c r="K30" s="41" t="s">
        <v>4</v>
      </c>
      <c r="L30" s="41" t="s">
        <v>4</v>
      </c>
      <c r="M30" s="41" t="s">
        <v>4</v>
      </c>
      <c r="N30" s="41" t="s">
        <v>4</v>
      </c>
      <c r="O30" s="41" t="s">
        <v>4</v>
      </c>
      <c r="P30" s="41" t="s">
        <v>4</v>
      </c>
      <c r="Q30" s="41" t="s">
        <v>4</v>
      </c>
      <c r="R30" s="41" t="s">
        <v>4</v>
      </c>
      <c r="S30" s="41" t="s">
        <v>4</v>
      </c>
      <c r="T30" s="41" t="s">
        <v>4</v>
      </c>
      <c r="U30" s="41" t="s">
        <v>4</v>
      </c>
      <c r="V30" s="41" t="s">
        <v>4</v>
      </c>
      <c r="W30" s="41" t="s">
        <v>4</v>
      </c>
      <c r="X30" s="41" t="s">
        <v>4</v>
      </c>
      <c r="Y30" s="41" t="s">
        <v>4</v>
      </c>
      <c r="Z30" s="41" t="s">
        <v>4</v>
      </c>
      <c r="AA30" s="41" t="s">
        <v>4</v>
      </c>
      <c r="AB30" s="41" t="s">
        <v>4</v>
      </c>
      <c r="AC30" s="41" t="s">
        <v>4</v>
      </c>
      <c r="AD30" s="41" t="s">
        <v>4</v>
      </c>
      <c r="AE30" s="41" t="s">
        <v>4</v>
      </c>
      <c r="AF30" s="41" t="s">
        <v>4</v>
      </c>
      <c r="AG30" s="41" t="s">
        <v>4</v>
      </c>
      <c r="AH30" s="350" t="s">
        <v>4</v>
      </c>
      <c r="AI30" s="1182" t="s">
        <v>4</v>
      </c>
      <c r="AJ30" s="1182" t="s">
        <v>4</v>
      </c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  <c r="HD30" s="66"/>
      <c r="HE30" s="66"/>
      <c r="HF30" s="66"/>
      <c r="HG30" s="66"/>
      <c r="HH30" s="66"/>
      <c r="HI30" s="66"/>
      <c r="HJ30" s="66"/>
      <c r="HK30" s="66"/>
      <c r="HL30" s="66"/>
      <c r="HM30" s="66"/>
      <c r="HN30" s="66"/>
      <c r="HO30" s="66"/>
      <c r="HP30" s="66"/>
      <c r="HQ30" s="66"/>
      <c r="HR30" s="66"/>
      <c r="HS30" s="66"/>
      <c r="HT30" s="66"/>
      <c r="HU30" s="66"/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/>
      <c r="IM30" s="66"/>
      <c r="IN30" s="66"/>
      <c r="IO30" s="66"/>
      <c r="IP30" s="66"/>
      <c r="IQ30" s="66"/>
      <c r="IR30" s="66"/>
      <c r="IS30" s="66"/>
      <c r="IT30" s="66"/>
    </row>
    <row r="31" spans="1:254" x14ac:dyDescent="0.2">
      <c r="A31" s="37" t="s">
        <v>634</v>
      </c>
      <c r="B31" s="41" t="s">
        <v>4</v>
      </c>
      <c r="C31" s="41">
        <v>1</v>
      </c>
      <c r="D31" s="41">
        <v>1</v>
      </c>
      <c r="E31" s="41">
        <v>1</v>
      </c>
      <c r="F31" s="41">
        <v>1</v>
      </c>
      <c r="G31" s="41">
        <v>1</v>
      </c>
      <c r="H31" s="41">
        <v>1</v>
      </c>
      <c r="I31" s="41">
        <v>1</v>
      </c>
      <c r="J31" s="105" t="s">
        <v>4</v>
      </c>
      <c r="K31" s="20">
        <v>1</v>
      </c>
      <c r="L31" s="20">
        <v>1</v>
      </c>
      <c r="M31" s="20">
        <v>1</v>
      </c>
      <c r="N31" s="20">
        <v>1</v>
      </c>
      <c r="O31" s="20">
        <v>1</v>
      </c>
      <c r="P31" s="20">
        <v>1</v>
      </c>
      <c r="Q31" s="20">
        <v>1</v>
      </c>
      <c r="R31" s="20">
        <v>1</v>
      </c>
      <c r="S31" s="20">
        <v>1</v>
      </c>
      <c r="T31" s="20">
        <v>1</v>
      </c>
      <c r="U31" s="20">
        <v>1</v>
      </c>
      <c r="V31" s="20">
        <v>1</v>
      </c>
      <c r="W31" s="20">
        <v>1</v>
      </c>
      <c r="X31" s="41">
        <v>1</v>
      </c>
      <c r="Y31" s="41">
        <v>1</v>
      </c>
      <c r="Z31" s="41">
        <v>1</v>
      </c>
      <c r="AA31" s="41">
        <v>1</v>
      </c>
      <c r="AB31" s="41">
        <v>1</v>
      </c>
      <c r="AC31" s="41">
        <v>1</v>
      </c>
      <c r="AD31" s="379">
        <v>1</v>
      </c>
      <c r="AE31" s="858">
        <v>1</v>
      </c>
      <c r="AF31" s="858">
        <v>1</v>
      </c>
      <c r="AG31" s="858">
        <v>1</v>
      </c>
      <c r="AH31" s="350">
        <v>1</v>
      </c>
      <c r="AI31" s="1181">
        <v>1</v>
      </c>
      <c r="AJ31" s="67">
        <v>1</v>
      </c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  <c r="HJ31" s="66"/>
      <c r="HK31" s="66"/>
      <c r="HL31" s="66"/>
      <c r="HM31" s="66"/>
      <c r="HN31" s="66"/>
      <c r="HO31" s="66"/>
      <c r="HP31" s="66"/>
      <c r="HQ31" s="66"/>
      <c r="HR31" s="66"/>
      <c r="HS31" s="66"/>
      <c r="HT31" s="66"/>
      <c r="HU31" s="66"/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/>
      <c r="IM31" s="66"/>
      <c r="IN31" s="66"/>
      <c r="IO31" s="66"/>
      <c r="IP31" s="66"/>
      <c r="IQ31" s="66"/>
      <c r="IR31" s="66"/>
      <c r="IS31" s="66"/>
      <c r="IT31" s="66"/>
    </row>
    <row r="32" spans="1:254" x14ac:dyDescent="0.2">
      <c r="A32" s="37" t="s">
        <v>635</v>
      </c>
      <c r="B32" s="41" t="s">
        <v>4</v>
      </c>
      <c r="C32" s="41">
        <v>625</v>
      </c>
      <c r="D32" s="41">
        <v>798</v>
      </c>
      <c r="E32" s="41">
        <v>807</v>
      </c>
      <c r="F32" s="41">
        <v>751</v>
      </c>
      <c r="G32" s="41">
        <v>768</v>
      </c>
      <c r="H32" s="41">
        <v>575</v>
      </c>
      <c r="I32" s="41">
        <v>640</v>
      </c>
      <c r="J32" s="105" t="s">
        <v>4</v>
      </c>
      <c r="K32" s="41">
        <v>539</v>
      </c>
      <c r="L32" s="41">
        <v>569</v>
      </c>
      <c r="M32" s="41">
        <v>619</v>
      </c>
      <c r="N32" s="41">
        <v>767</v>
      </c>
      <c r="O32" s="41">
        <v>843</v>
      </c>
      <c r="P32" s="41">
        <v>871</v>
      </c>
      <c r="Q32" s="41">
        <v>856</v>
      </c>
      <c r="R32" s="41">
        <v>816</v>
      </c>
      <c r="S32" s="41">
        <v>959</v>
      </c>
      <c r="T32" s="41">
        <v>951</v>
      </c>
      <c r="U32" s="41">
        <v>917</v>
      </c>
      <c r="V32" s="41">
        <v>724</v>
      </c>
      <c r="W32" s="41">
        <v>817</v>
      </c>
      <c r="X32" s="41">
        <v>739</v>
      </c>
      <c r="Y32" s="41">
        <v>718</v>
      </c>
      <c r="Z32" s="41">
        <v>715</v>
      </c>
      <c r="AA32" s="41">
        <v>790</v>
      </c>
      <c r="AB32" s="41">
        <v>679</v>
      </c>
      <c r="AC32" s="41">
        <v>718</v>
      </c>
      <c r="AD32" s="379">
        <v>694</v>
      </c>
      <c r="AE32" s="858">
        <v>654</v>
      </c>
      <c r="AF32" s="858">
        <v>617</v>
      </c>
      <c r="AG32" s="858">
        <v>543</v>
      </c>
      <c r="AH32" s="350">
        <v>590</v>
      </c>
      <c r="AI32" s="1181">
        <v>668</v>
      </c>
      <c r="AJ32" s="858">
        <v>581</v>
      </c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</row>
    <row r="33" spans="1:254" x14ac:dyDescent="0.2">
      <c r="A33" s="37" t="s">
        <v>636</v>
      </c>
      <c r="B33" s="41" t="s">
        <v>8</v>
      </c>
      <c r="C33" s="41" t="s">
        <v>8</v>
      </c>
      <c r="D33" s="41" t="s">
        <v>8</v>
      </c>
      <c r="E33" s="41" t="s">
        <v>8</v>
      </c>
      <c r="F33" s="41" t="s">
        <v>8</v>
      </c>
      <c r="G33" s="41" t="s">
        <v>8</v>
      </c>
      <c r="H33" s="41" t="s">
        <v>8</v>
      </c>
      <c r="I33" s="41" t="s">
        <v>8</v>
      </c>
      <c r="J33" s="41" t="s">
        <v>8</v>
      </c>
      <c r="K33" s="41" t="s">
        <v>8</v>
      </c>
      <c r="L33" s="41" t="s">
        <v>8</v>
      </c>
      <c r="M33" s="41" t="s">
        <v>8</v>
      </c>
      <c r="N33" s="41" t="s">
        <v>8</v>
      </c>
      <c r="O33" s="41" t="s">
        <v>8</v>
      </c>
      <c r="P33" s="41" t="s">
        <v>8</v>
      </c>
      <c r="Q33" s="41" t="s">
        <v>8</v>
      </c>
      <c r="R33" s="41" t="s">
        <v>8</v>
      </c>
      <c r="S33" s="41" t="s">
        <v>8</v>
      </c>
      <c r="T33" s="41" t="s">
        <v>8</v>
      </c>
      <c r="U33" s="41" t="s">
        <v>8</v>
      </c>
      <c r="V33" s="41" t="s">
        <v>8</v>
      </c>
      <c r="W33" s="41" t="s">
        <v>8</v>
      </c>
      <c r="X33" s="41" t="s">
        <v>8</v>
      </c>
      <c r="Y33" s="41" t="s">
        <v>8</v>
      </c>
      <c r="Z33" s="41" t="s">
        <v>8</v>
      </c>
      <c r="AA33" s="41" t="s">
        <v>8</v>
      </c>
      <c r="AB33" s="41" t="s">
        <v>8</v>
      </c>
      <c r="AC33" s="41" t="s">
        <v>8</v>
      </c>
      <c r="AD33" s="41" t="s">
        <v>8</v>
      </c>
      <c r="AE33" s="41" t="s">
        <v>8</v>
      </c>
      <c r="AF33" s="41" t="s">
        <v>8</v>
      </c>
      <c r="AG33" s="41" t="s">
        <v>8</v>
      </c>
      <c r="AH33" s="1184" t="s">
        <v>8</v>
      </c>
      <c r="AI33" s="1185" t="s">
        <v>8</v>
      </c>
      <c r="AJ33" s="1185" t="s">
        <v>8</v>
      </c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6"/>
      <c r="HU33" s="66"/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/>
      <c r="IM33" s="66"/>
      <c r="IN33" s="66"/>
      <c r="IO33" s="66"/>
      <c r="IP33" s="66"/>
      <c r="IQ33" s="66"/>
      <c r="IR33" s="66"/>
      <c r="IS33" s="66"/>
      <c r="IT33" s="66"/>
    </row>
    <row r="34" spans="1:254" x14ac:dyDescent="0.2">
      <c r="A34" s="52" t="s">
        <v>436</v>
      </c>
      <c r="B34" s="41" t="s">
        <v>8</v>
      </c>
      <c r="C34" s="41" t="s">
        <v>8</v>
      </c>
      <c r="D34" s="41" t="s">
        <v>8</v>
      </c>
      <c r="E34" s="41" t="s">
        <v>8</v>
      </c>
      <c r="F34" s="41" t="s">
        <v>8</v>
      </c>
      <c r="G34" s="41" t="s">
        <v>8</v>
      </c>
      <c r="H34" s="41" t="s">
        <v>8</v>
      </c>
      <c r="I34" s="41" t="s">
        <v>8</v>
      </c>
      <c r="J34" s="41" t="s">
        <v>8</v>
      </c>
      <c r="K34" s="41" t="s">
        <v>8</v>
      </c>
      <c r="L34" s="41" t="s">
        <v>8</v>
      </c>
      <c r="M34" s="41" t="s">
        <v>8</v>
      </c>
      <c r="N34" s="41" t="s">
        <v>8</v>
      </c>
      <c r="O34" s="41" t="s">
        <v>8</v>
      </c>
      <c r="P34" s="41" t="s">
        <v>8</v>
      </c>
      <c r="Q34" s="41" t="s">
        <v>8</v>
      </c>
      <c r="R34" s="41" t="s">
        <v>8</v>
      </c>
      <c r="S34" s="41" t="s">
        <v>8</v>
      </c>
      <c r="T34" s="41" t="s">
        <v>8</v>
      </c>
      <c r="U34" s="41" t="s">
        <v>8</v>
      </c>
      <c r="V34" s="41" t="s">
        <v>8</v>
      </c>
      <c r="W34" s="41" t="s">
        <v>8</v>
      </c>
      <c r="X34" s="41" t="s">
        <v>8</v>
      </c>
      <c r="Y34" s="41" t="s">
        <v>8</v>
      </c>
      <c r="Z34" s="41" t="s">
        <v>8</v>
      </c>
      <c r="AA34" s="41" t="s">
        <v>8</v>
      </c>
      <c r="AB34" s="41" t="s">
        <v>8</v>
      </c>
      <c r="AC34" s="41" t="s">
        <v>8</v>
      </c>
      <c r="AD34" s="41" t="s">
        <v>8</v>
      </c>
      <c r="AE34" s="41" t="s">
        <v>8</v>
      </c>
      <c r="AF34" s="41" t="s">
        <v>8</v>
      </c>
      <c r="AG34" s="41" t="s">
        <v>8</v>
      </c>
      <c r="AH34" s="1184" t="s">
        <v>8</v>
      </c>
      <c r="AI34" s="1185" t="s">
        <v>8</v>
      </c>
      <c r="AJ34" s="1185" t="s">
        <v>8</v>
      </c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  <c r="HO34" s="66"/>
      <c r="HP34" s="66"/>
      <c r="HQ34" s="66"/>
      <c r="HR34" s="66"/>
      <c r="HS34" s="66"/>
      <c r="HT34" s="66"/>
      <c r="HU34" s="66"/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/>
      <c r="IM34" s="66"/>
      <c r="IN34" s="66"/>
      <c r="IO34" s="66"/>
      <c r="IP34" s="66"/>
      <c r="IQ34" s="66"/>
      <c r="IR34" s="66"/>
      <c r="IS34" s="66"/>
      <c r="IT34" s="66"/>
    </row>
    <row r="35" spans="1:254" ht="12.75" x14ac:dyDescent="0.2">
      <c r="A35" s="52" t="s">
        <v>802</v>
      </c>
      <c r="B35" s="41" t="s">
        <v>4</v>
      </c>
      <c r="C35" s="420" t="s">
        <v>4</v>
      </c>
      <c r="D35" s="41" t="s">
        <v>4</v>
      </c>
      <c r="E35" s="41" t="s">
        <v>4</v>
      </c>
      <c r="F35" s="41" t="s">
        <v>4</v>
      </c>
      <c r="G35" s="41" t="s">
        <v>4</v>
      </c>
      <c r="H35" s="41" t="s">
        <v>4</v>
      </c>
      <c r="I35" s="41" t="s">
        <v>4</v>
      </c>
      <c r="J35" s="41" t="s">
        <v>4</v>
      </c>
      <c r="K35" s="41" t="s">
        <v>4</v>
      </c>
      <c r="L35" s="41" t="s">
        <v>4</v>
      </c>
      <c r="M35" s="41" t="s">
        <v>4</v>
      </c>
      <c r="N35" s="41" t="s">
        <v>4</v>
      </c>
      <c r="O35" s="41" t="s">
        <v>4</v>
      </c>
      <c r="P35" s="41" t="s">
        <v>4</v>
      </c>
      <c r="Q35" s="41" t="s">
        <v>4</v>
      </c>
      <c r="R35" s="41" t="s">
        <v>4</v>
      </c>
      <c r="S35" s="41" t="s">
        <v>4</v>
      </c>
      <c r="T35" s="41" t="s">
        <v>4</v>
      </c>
      <c r="U35" s="41" t="s">
        <v>4</v>
      </c>
      <c r="V35" s="41" t="s">
        <v>4</v>
      </c>
      <c r="W35" s="41" t="s">
        <v>4</v>
      </c>
      <c r="X35" s="41" t="s">
        <v>4</v>
      </c>
      <c r="Y35" s="41" t="s">
        <v>4</v>
      </c>
      <c r="Z35" s="41" t="s">
        <v>4</v>
      </c>
      <c r="AA35" s="41" t="s">
        <v>4</v>
      </c>
      <c r="AB35" s="41" t="s">
        <v>4</v>
      </c>
      <c r="AC35" s="41" t="s">
        <v>4</v>
      </c>
      <c r="AD35" s="41" t="s">
        <v>4</v>
      </c>
      <c r="AE35" s="41" t="s">
        <v>4</v>
      </c>
      <c r="AF35" s="41" t="s">
        <v>4</v>
      </c>
      <c r="AG35" s="41" t="s">
        <v>4</v>
      </c>
      <c r="AH35" s="350" t="s">
        <v>4</v>
      </c>
      <c r="AI35" s="1182" t="s">
        <v>4</v>
      </c>
      <c r="AJ35" s="1182" t="s">
        <v>4</v>
      </c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6"/>
      <c r="GI35" s="66"/>
      <c r="GJ35" s="66"/>
      <c r="GK35" s="66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6"/>
      <c r="GX35" s="66"/>
      <c r="GY35" s="66"/>
      <c r="GZ35" s="66"/>
      <c r="HA35" s="66"/>
      <c r="HB35" s="66"/>
      <c r="HC35" s="66"/>
      <c r="HD35" s="66"/>
      <c r="HE35" s="66"/>
      <c r="HF35" s="66"/>
      <c r="HG35" s="66"/>
      <c r="HH35" s="66"/>
      <c r="HI35" s="66"/>
      <c r="HJ35" s="66"/>
      <c r="HK35" s="66"/>
      <c r="HL35" s="66"/>
      <c r="HM35" s="66"/>
      <c r="HN35" s="66"/>
      <c r="HO35" s="66"/>
      <c r="HP35" s="66"/>
      <c r="HQ35" s="66"/>
      <c r="HR35" s="66"/>
      <c r="HS35" s="66"/>
      <c r="HT35" s="66"/>
      <c r="HU35" s="66"/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/>
      <c r="IM35" s="66"/>
      <c r="IN35" s="66"/>
      <c r="IO35" s="66"/>
      <c r="IP35" s="66"/>
      <c r="IQ35" s="66"/>
      <c r="IR35" s="66"/>
      <c r="IS35" s="66"/>
      <c r="IT35" s="66"/>
    </row>
    <row r="36" spans="1:254" x14ac:dyDescent="0.2">
      <c r="A36" s="1204" t="s">
        <v>40</v>
      </c>
      <c r="B36" s="1220"/>
      <c r="C36" s="1221"/>
      <c r="D36" s="1220"/>
      <c r="E36" s="1220"/>
      <c r="F36" s="1220"/>
      <c r="G36" s="1220"/>
      <c r="H36" s="1220"/>
      <c r="I36" s="1220"/>
      <c r="J36" s="1220"/>
      <c r="K36" s="1220"/>
      <c r="L36" s="1220"/>
      <c r="M36" s="1220"/>
      <c r="N36" s="1220"/>
      <c r="O36" s="1220"/>
      <c r="P36" s="1220"/>
      <c r="Q36" s="1220"/>
      <c r="R36" s="1220"/>
      <c r="S36" s="1220"/>
      <c r="T36" s="1220"/>
      <c r="U36" s="1220"/>
      <c r="V36" s="1220"/>
      <c r="W36" s="1210"/>
      <c r="X36" s="1210"/>
      <c r="Y36" s="1210"/>
      <c r="Z36" s="1210"/>
      <c r="AA36" s="1220"/>
      <c r="AB36" s="1220"/>
      <c r="AC36" s="1220"/>
      <c r="AD36" s="1220"/>
      <c r="AE36" s="1220"/>
      <c r="AF36" s="1220"/>
      <c r="AG36" s="1220"/>
      <c r="AH36" s="1222"/>
      <c r="AI36" s="1222"/>
      <c r="AJ36" s="1222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/>
      <c r="IM36" s="66"/>
      <c r="IN36" s="66"/>
      <c r="IO36" s="66"/>
      <c r="IP36" s="66"/>
      <c r="IQ36" s="66"/>
      <c r="IR36" s="66"/>
      <c r="IS36" s="66"/>
      <c r="IT36" s="66"/>
    </row>
    <row r="37" spans="1:254" x14ac:dyDescent="0.2">
      <c r="A37" s="53" t="s">
        <v>41</v>
      </c>
      <c r="B37" s="41"/>
      <c r="C37" s="10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8"/>
      <c r="AJ37" s="8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pans="1:254" x14ac:dyDescent="0.2">
      <c r="A38" s="153" t="s">
        <v>276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72">
        <v>4660</v>
      </c>
      <c r="P38" s="72">
        <v>5181</v>
      </c>
      <c r="Q38" s="72">
        <v>7144</v>
      </c>
      <c r="R38" s="72">
        <v>8125</v>
      </c>
      <c r="S38" s="72">
        <v>11298</v>
      </c>
      <c r="T38" s="72">
        <v>11811</v>
      </c>
      <c r="U38" s="72">
        <v>13168</v>
      </c>
      <c r="V38" s="72">
        <v>15897</v>
      </c>
      <c r="W38" s="72">
        <v>16031</v>
      </c>
      <c r="X38" s="72">
        <v>16602</v>
      </c>
      <c r="Y38" s="72">
        <v>18282</v>
      </c>
      <c r="Z38" s="29">
        <v>18256</v>
      </c>
      <c r="AA38" s="72">
        <v>19782</v>
      </c>
      <c r="AB38" s="421">
        <v>21547</v>
      </c>
      <c r="AC38" s="72">
        <v>25506</v>
      </c>
      <c r="AD38" s="421">
        <v>27772</v>
      </c>
      <c r="AE38" s="72">
        <v>31825</v>
      </c>
      <c r="AF38" s="72">
        <v>37665</v>
      </c>
      <c r="AG38" s="72">
        <v>45801</v>
      </c>
      <c r="AH38" s="72">
        <v>48990</v>
      </c>
      <c r="AI38" s="67">
        <v>50832</v>
      </c>
      <c r="AJ38" s="35">
        <v>55101</v>
      </c>
    </row>
    <row r="39" spans="1:254" x14ac:dyDescent="0.2">
      <c r="A39" s="1204" t="s">
        <v>44</v>
      </c>
      <c r="B39" s="1206"/>
      <c r="C39" s="1223"/>
      <c r="D39" s="1206"/>
      <c r="E39" s="1206"/>
      <c r="F39" s="1206"/>
      <c r="G39" s="1206"/>
      <c r="H39" s="1224"/>
      <c r="I39" s="1224"/>
      <c r="J39" s="1224"/>
      <c r="K39" s="1224"/>
      <c r="L39" s="1224"/>
      <c r="M39" s="1224"/>
      <c r="N39" s="1224"/>
      <c r="O39" s="1224"/>
      <c r="P39" s="1224"/>
      <c r="Q39" s="1224"/>
      <c r="R39" s="1224"/>
      <c r="S39" s="1224"/>
      <c r="T39" s="1224"/>
      <c r="U39" s="1224"/>
      <c r="V39" s="1224"/>
      <c r="W39" s="1225"/>
      <c r="X39" s="1210"/>
      <c r="Y39" s="1210"/>
      <c r="Z39" s="1210"/>
      <c r="AA39" s="1220"/>
      <c r="AB39" s="1220"/>
      <c r="AC39" s="1220"/>
      <c r="AD39" s="1220"/>
      <c r="AE39" s="1220"/>
      <c r="AF39" s="1220"/>
      <c r="AG39" s="1220"/>
      <c r="AH39" s="1222"/>
      <c r="AI39" s="1222"/>
      <c r="AJ39" s="1222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</row>
    <row r="40" spans="1:254" ht="12.75" x14ac:dyDescent="0.2">
      <c r="A40" s="383" t="s">
        <v>637</v>
      </c>
      <c r="B40" s="80"/>
      <c r="C40" s="107"/>
      <c r="D40" s="80"/>
      <c r="E40" s="80"/>
      <c r="F40" s="80"/>
      <c r="G40" s="80"/>
      <c r="H40" s="80"/>
      <c r="I40" s="80"/>
      <c r="J40" s="80"/>
      <c r="K40" s="394"/>
      <c r="L40" s="394"/>
      <c r="M40" s="394"/>
      <c r="N40" s="394"/>
      <c r="O40" s="35" t="s">
        <v>4</v>
      </c>
      <c r="P40" s="35" t="s">
        <v>4</v>
      </c>
      <c r="Q40" s="35" t="s">
        <v>4</v>
      </c>
      <c r="R40" s="35" t="s">
        <v>4</v>
      </c>
      <c r="S40" s="35" t="s">
        <v>4</v>
      </c>
      <c r="T40" s="35" t="s">
        <v>4</v>
      </c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3"/>
      <c r="AH40" s="33"/>
      <c r="AI40" s="69"/>
      <c r="AJ40" s="69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/>
      <c r="IM40" s="66"/>
      <c r="IN40" s="66"/>
      <c r="IO40" s="66"/>
      <c r="IP40" s="66"/>
      <c r="IQ40" s="66"/>
      <c r="IR40" s="66"/>
      <c r="IS40" s="66"/>
      <c r="IT40" s="66"/>
    </row>
    <row r="41" spans="1:254" x14ac:dyDescent="0.2">
      <c r="A41" s="383" t="s">
        <v>46</v>
      </c>
      <c r="B41" s="41" t="s">
        <v>4</v>
      </c>
      <c r="C41" s="41" t="s">
        <v>4</v>
      </c>
      <c r="D41" s="41" t="s">
        <v>4</v>
      </c>
      <c r="E41" s="41" t="s">
        <v>4</v>
      </c>
      <c r="F41" s="41" t="s">
        <v>4</v>
      </c>
      <c r="G41" s="41" t="s">
        <v>4</v>
      </c>
      <c r="H41" s="41" t="s">
        <v>4</v>
      </c>
      <c r="I41" s="41" t="s">
        <v>4</v>
      </c>
      <c r="J41" s="41" t="s">
        <v>4</v>
      </c>
      <c r="K41" s="41" t="s">
        <v>4</v>
      </c>
      <c r="L41" s="41" t="s">
        <v>4</v>
      </c>
      <c r="M41" s="41" t="s">
        <v>4</v>
      </c>
      <c r="N41" s="41" t="s">
        <v>4</v>
      </c>
      <c r="O41" s="41" t="s">
        <v>4</v>
      </c>
      <c r="P41" s="41" t="s">
        <v>4</v>
      </c>
      <c r="Q41" s="41" t="s">
        <v>4</v>
      </c>
      <c r="R41" s="35" t="s">
        <v>4</v>
      </c>
      <c r="S41" s="35" t="s">
        <v>4</v>
      </c>
      <c r="T41" s="35" t="s">
        <v>4</v>
      </c>
      <c r="U41" s="35" t="s">
        <v>4</v>
      </c>
      <c r="V41" s="35" t="s">
        <v>4</v>
      </c>
      <c r="W41" s="35" t="s">
        <v>4</v>
      </c>
      <c r="X41" s="35" t="s">
        <v>4</v>
      </c>
      <c r="Y41" s="45">
        <v>21</v>
      </c>
      <c r="Z41" s="45">
        <v>21.4</v>
      </c>
      <c r="AA41" s="45">
        <v>20.399999999999999</v>
      </c>
      <c r="AB41" s="45">
        <v>18</v>
      </c>
      <c r="AC41" s="45">
        <v>19.3</v>
      </c>
      <c r="AD41" s="45">
        <v>19.899999999999999</v>
      </c>
      <c r="AE41" s="45">
        <v>18.3</v>
      </c>
      <c r="AF41" s="45">
        <v>19.600000000000001</v>
      </c>
      <c r="AG41" s="422">
        <v>19.7</v>
      </c>
      <c r="AH41" s="1186">
        <v>19.5</v>
      </c>
      <c r="AI41" s="788">
        <v>18.899999999999999</v>
      </c>
      <c r="AJ41" s="1632">
        <v>17.399999999999999</v>
      </c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  <c r="HO41" s="66"/>
      <c r="HP41" s="66"/>
      <c r="HQ41" s="66"/>
      <c r="HR41" s="66"/>
      <c r="HS41" s="66"/>
      <c r="HT41" s="66"/>
      <c r="HU41" s="66"/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/>
      <c r="IM41" s="66"/>
      <c r="IN41" s="66"/>
      <c r="IO41" s="66"/>
      <c r="IP41" s="66"/>
      <c r="IQ41" s="66"/>
      <c r="IR41" s="66"/>
      <c r="IS41" s="66"/>
      <c r="IT41" s="66"/>
    </row>
    <row r="42" spans="1:254" x14ac:dyDescent="0.2">
      <c r="A42" s="423" t="s">
        <v>5</v>
      </c>
      <c r="B42" s="41" t="s">
        <v>4</v>
      </c>
      <c r="C42" s="41" t="s">
        <v>4</v>
      </c>
      <c r="D42" s="41" t="s">
        <v>4</v>
      </c>
      <c r="E42" s="41" t="s">
        <v>4</v>
      </c>
      <c r="F42" s="41" t="s">
        <v>4</v>
      </c>
      <c r="G42" s="41" t="s">
        <v>4</v>
      </c>
      <c r="H42" s="41" t="s">
        <v>4</v>
      </c>
      <c r="I42" s="41" t="s">
        <v>4</v>
      </c>
      <c r="J42" s="41" t="s">
        <v>4</v>
      </c>
      <c r="K42" s="41" t="s">
        <v>4</v>
      </c>
      <c r="L42" s="41" t="s">
        <v>4</v>
      </c>
      <c r="M42" s="41" t="s">
        <v>4</v>
      </c>
      <c r="N42" s="41" t="s">
        <v>4</v>
      </c>
      <c r="O42" s="41" t="s">
        <v>4</v>
      </c>
      <c r="P42" s="41" t="s">
        <v>4</v>
      </c>
      <c r="Q42" s="41" t="s">
        <v>4</v>
      </c>
      <c r="R42" s="35" t="s">
        <v>4</v>
      </c>
      <c r="S42" s="35" t="s">
        <v>4</v>
      </c>
      <c r="T42" s="35" t="s">
        <v>4</v>
      </c>
      <c r="U42" s="35" t="s">
        <v>4</v>
      </c>
      <c r="V42" s="35" t="s">
        <v>4</v>
      </c>
      <c r="W42" s="35" t="s">
        <v>4</v>
      </c>
      <c r="X42" s="35" t="s">
        <v>4</v>
      </c>
      <c r="Y42" s="35" t="s">
        <v>4</v>
      </c>
      <c r="Z42" s="45">
        <f>Z41/Y41*100</f>
        <v>101.9047619047619</v>
      </c>
      <c r="AA42" s="45">
        <f t="shared" ref="AA42:AG42" si="0">AA41/Z41*100</f>
        <v>95.327102803738313</v>
      </c>
      <c r="AB42" s="45">
        <f t="shared" si="0"/>
        <v>88.235294117647072</v>
      </c>
      <c r="AC42" s="45">
        <f t="shared" si="0"/>
        <v>107.22222222222221</v>
      </c>
      <c r="AD42" s="45">
        <f t="shared" si="0"/>
        <v>103.10880829015542</v>
      </c>
      <c r="AE42" s="45">
        <f t="shared" si="0"/>
        <v>91.959798994974889</v>
      </c>
      <c r="AF42" s="45">
        <f t="shared" si="0"/>
        <v>107.10382513661203</v>
      </c>
      <c r="AG42" s="45">
        <f t="shared" si="0"/>
        <v>100.51020408163265</v>
      </c>
      <c r="AH42" s="1186">
        <v>98.984771573604064</v>
      </c>
      <c r="AI42" s="1060">
        <f>AI41/AH41*100</f>
        <v>96.923076923076906</v>
      </c>
      <c r="AJ42" s="1060">
        <f>AJ41/AI41*100</f>
        <v>92.063492063492063</v>
      </c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  <c r="HO42" s="66"/>
      <c r="HP42" s="66"/>
      <c r="HQ42" s="66"/>
      <c r="HR42" s="66"/>
      <c r="HS42" s="66"/>
      <c r="HT42" s="66"/>
      <c r="HU42" s="66"/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/>
      <c r="IM42" s="66"/>
      <c r="IN42" s="66"/>
      <c r="IO42" s="66"/>
      <c r="IP42" s="66"/>
      <c r="IQ42" s="66"/>
      <c r="IR42" s="66"/>
      <c r="IS42" s="66"/>
      <c r="IT42" s="66"/>
    </row>
    <row r="43" spans="1:254" x14ac:dyDescent="0.2">
      <c r="A43" s="383" t="s">
        <v>47</v>
      </c>
      <c r="B43" s="80"/>
      <c r="C43" s="107"/>
      <c r="D43" s="80"/>
      <c r="E43" s="80"/>
      <c r="F43" s="80"/>
      <c r="G43" s="80"/>
      <c r="H43" s="80"/>
      <c r="I43" s="80"/>
      <c r="J43" s="80"/>
      <c r="K43" s="394"/>
      <c r="L43" s="394"/>
      <c r="M43" s="394"/>
      <c r="N43" s="394"/>
      <c r="O43" s="35" t="s">
        <v>4</v>
      </c>
      <c r="P43" s="35" t="s">
        <v>4</v>
      </c>
      <c r="Q43" s="35" t="s">
        <v>4</v>
      </c>
      <c r="R43" s="35" t="s">
        <v>4</v>
      </c>
      <c r="S43" s="35" t="s">
        <v>4</v>
      </c>
      <c r="T43" s="35" t="s">
        <v>4</v>
      </c>
      <c r="U43" s="35" t="s">
        <v>4</v>
      </c>
      <c r="V43" s="35" t="s">
        <v>4</v>
      </c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422"/>
      <c r="AH43" s="1187"/>
      <c r="AI43" s="788"/>
      <c r="AJ43" s="69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  <c r="HO43" s="66"/>
      <c r="HP43" s="66"/>
      <c r="HQ43" s="66"/>
      <c r="HR43" s="66"/>
      <c r="HS43" s="66"/>
      <c r="HT43" s="66"/>
      <c r="HU43" s="66"/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/>
      <c r="IM43" s="66"/>
      <c r="IN43" s="66"/>
      <c r="IO43" s="66"/>
      <c r="IP43" s="66"/>
      <c r="IQ43" s="66"/>
      <c r="IR43" s="66"/>
      <c r="IS43" s="66"/>
      <c r="IT43" s="66"/>
    </row>
    <row r="44" spans="1:254" x14ac:dyDescent="0.2">
      <c r="A44" s="383" t="s">
        <v>46</v>
      </c>
      <c r="B44" s="41" t="s">
        <v>4</v>
      </c>
      <c r="C44" s="41" t="s">
        <v>4</v>
      </c>
      <c r="D44" s="41" t="s">
        <v>4</v>
      </c>
      <c r="E44" s="41" t="s">
        <v>4</v>
      </c>
      <c r="F44" s="41" t="s">
        <v>4</v>
      </c>
      <c r="G44" s="41" t="s">
        <v>4</v>
      </c>
      <c r="H44" s="41" t="s">
        <v>4</v>
      </c>
      <c r="I44" s="41" t="s">
        <v>4</v>
      </c>
      <c r="J44" s="41" t="s">
        <v>4</v>
      </c>
      <c r="K44" s="41" t="s">
        <v>4</v>
      </c>
      <c r="L44" s="41" t="s">
        <v>4</v>
      </c>
      <c r="M44" s="41" t="s">
        <v>4</v>
      </c>
      <c r="N44" s="41" t="s">
        <v>4</v>
      </c>
      <c r="O44" s="41" t="s">
        <v>4</v>
      </c>
      <c r="P44" s="41" t="s">
        <v>4</v>
      </c>
      <c r="Q44" s="41" t="s">
        <v>4</v>
      </c>
      <c r="R44" s="35" t="s">
        <v>4</v>
      </c>
      <c r="S44" s="35" t="s">
        <v>4</v>
      </c>
      <c r="T44" s="35" t="s">
        <v>4</v>
      </c>
      <c r="U44" s="35" t="s">
        <v>4</v>
      </c>
      <c r="V44" s="35" t="s">
        <v>4</v>
      </c>
      <c r="W44" s="35" t="s">
        <v>4</v>
      </c>
      <c r="X44" s="35" t="s">
        <v>4</v>
      </c>
      <c r="Y44" s="45">
        <v>19.899999999999999</v>
      </c>
      <c r="Z44" s="45">
        <v>20.2</v>
      </c>
      <c r="AA44" s="45">
        <v>19.3</v>
      </c>
      <c r="AB44" s="45">
        <v>17.100000000000001</v>
      </c>
      <c r="AC44" s="45">
        <v>18.3</v>
      </c>
      <c r="AD44" s="45">
        <v>18.899999999999999</v>
      </c>
      <c r="AE44" s="45">
        <v>17.2</v>
      </c>
      <c r="AF44" s="45">
        <v>18.600000000000001</v>
      </c>
      <c r="AG44" s="422">
        <v>18.8</v>
      </c>
      <c r="AH44" s="1186">
        <v>18.600000000000001</v>
      </c>
      <c r="AI44" s="1060">
        <v>18</v>
      </c>
      <c r="AJ44" s="1632">
        <v>16.7</v>
      </c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  <c r="HO44" s="66"/>
      <c r="HP44" s="66"/>
      <c r="HQ44" s="66"/>
      <c r="HR44" s="66"/>
      <c r="HS44" s="66"/>
      <c r="HT44" s="66"/>
      <c r="HU44" s="66"/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/>
      <c r="IM44" s="66"/>
      <c r="IN44" s="66"/>
      <c r="IO44" s="66"/>
      <c r="IP44" s="66"/>
      <c r="IQ44" s="66"/>
      <c r="IR44" s="66"/>
      <c r="IS44" s="66"/>
      <c r="IT44" s="66"/>
    </row>
    <row r="45" spans="1:254" x14ac:dyDescent="0.2">
      <c r="A45" s="423" t="s">
        <v>5</v>
      </c>
      <c r="B45" s="41" t="s">
        <v>4</v>
      </c>
      <c r="C45" s="41" t="s">
        <v>4</v>
      </c>
      <c r="D45" s="41" t="s">
        <v>4</v>
      </c>
      <c r="E45" s="41" t="s">
        <v>4</v>
      </c>
      <c r="F45" s="41" t="s">
        <v>4</v>
      </c>
      <c r="G45" s="41" t="s">
        <v>4</v>
      </c>
      <c r="H45" s="41" t="s">
        <v>4</v>
      </c>
      <c r="I45" s="41" t="s">
        <v>4</v>
      </c>
      <c r="J45" s="41" t="s">
        <v>4</v>
      </c>
      <c r="K45" s="41" t="s">
        <v>4</v>
      </c>
      <c r="L45" s="41" t="s">
        <v>4</v>
      </c>
      <c r="M45" s="41" t="s">
        <v>4</v>
      </c>
      <c r="N45" s="41" t="s">
        <v>4</v>
      </c>
      <c r="O45" s="41" t="s">
        <v>4</v>
      </c>
      <c r="P45" s="41" t="s">
        <v>4</v>
      </c>
      <c r="Q45" s="41" t="s">
        <v>4</v>
      </c>
      <c r="R45" s="35" t="s">
        <v>4</v>
      </c>
      <c r="S45" s="35" t="s">
        <v>4</v>
      </c>
      <c r="T45" s="35" t="s">
        <v>4</v>
      </c>
      <c r="U45" s="35" t="s">
        <v>4</v>
      </c>
      <c r="V45" s="35" t="s">
        <v>4</v>
      </c>
      <c r="W45" s="35" t="s">
        <v>4</v>
      </c>
      <c r="X45" s="35" t="s">
        <v>4</v>
      </c>
      <c r="Y45" s="35" t="s">
        <v>4</v>
      </c>
      <c r="Z45" s="45">
        <f>Z44/Y44*100</f>
        <v>101.50753768844221</v>
      </c>
      <c r="AA45" s="45">
        <f t="shared" ref="AA45:AG45" si="1">AA44/Z44*100</f>
        <v>95.544554455445549</v>
      </c>
      <c r="AB45" s="45">
        <f t="shared" si="1"/>
        <v>88.601036269430054</v>
      </c>
      <c r="AC45" s="45">
        <f t="shared" si="1"/>
        <v>107.01754385964912</v>
      </c>
      <c r="AD45" s="45">
        <f t="shared" si="1"/>
        <v>103.27868852459015</v>
      </c>
      <c r="AE45" s="45">
        <f t="shared" si="1"/>
        <v>91.005291005291014</v>
      </c>
      <c r="AF45" s="45">
        <f t="shared" si="1"/>
        <v>108.13953488372094</v>
      </c>
      <c r="AG45" s="45">
        <f t="shared" si="1"/>
        <v>101.0752688172043</v>
      </c>
      <c r="AH45" s="1186">
        <v>98.936170212765958</v>
      </c>
      <c r="AI45" s="1060">
        <f>AI44/AH44*100</f>
        <v>96.774193548387089</v>
      </c>
      <c r="AJ45" s="1060">
        <f>AJ44/AI44*100</f>
        <v>92.777777777777771</v>
      </c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6"/>
      <c r="GB45" s="66"/>
      <c r="GC45" s="66"/>
      <c r="GD45" s="66"/>
      <c r="GE45" s="66"/>
      <c r="GF45" s="66"/>
      <c r="GG45" s="66"/>
      <c r="GH45" s="66"/>
      <c r="GI45" s="66"/>
      <c r="GJ45" s="66"/>
      <c r="GK45" s="66"/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6"/>
      <c r="GX45" s="66"/>
      <c r="GY45" s="66"/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HO45" s="66"/>
      <c r="HP45" s="66"/>
      <c r="HQ45" s="66"/>
      <c r="HR45" s="66"/>
      <c r="HS45" s="66"/>
      <c r="HT45" s="66"/>
      <c r="HU45" s="66"/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/>
      <c r="IM45" s="66"/>
      <c r="IN45" s="66"/>
      <c r="IO45" s="66"/>
      <c r="IP45" s="66"/>
      <c r="IQ45" s="66"/>
      <c r="IR45" s="66"/>
      <c r="IS45" s="66"/>
      <c r="IT45" s="66"/>
    </row>
    <row r="46" spans="1:254" x14ac:dyDescent="0.2">
      <c r="A46" s="423" t="s">
        <v>221</v>
      </c>
      <c r="B46" s="41"/>
      <c r="C46" s="420"/>
      <c r="D46" s="41"/>
      <c r="E46" s="41"/>
      <c r="F46" s="41"/>
      <c r="G46" s="41"/>
      <c r="H46" s="41"/>
      <c r="I46" s="41"/>
      <c r="J46" s="41"/>
      <c r="K46" s="394"/>
      <c r="L46" s="394"/>
      <c r="M46" s="394"/>
      <c r="N46" s="394"/>
      <c r="O46" s="35" t="s">
        <v>4</v>
      </c>
      <c r="P46" s="35" t="s">
        <v>4</v>
      </c>
      <c r="Q46" s="35" t="s">
        <v>4</v>
      </c>
      <c r="R46" s="35" t="s">
        <v>4</v>
      </c>
      <c r="S46" s="35" t="s">
        <v>4</v>
      </c>
      <c r="T46" s="35" t="s">
        <v>4</v>
      </c>
      <c r="U46" s="35" t="s">
        <v>4</v>
      </c>
      <c r="V46" s="35" t="s">
        <v>4</v>
      </c>
      <c r="W46" s="35" t="s">
        <v>4</v>
      </c>
      <c r="X46" s="35" t="s">
        <v>4</v>
      </c>
      <c r="Y46" s="35"/>
      <c r="Z46" s="35"/>
      <c r="AA46" s="35"/>
      <c r="AB46" s="35"/>
      <c r="AC46" s="35"/>
      <c r="AD46" s="35"/>
      <c r="AE46" s="35"/>
      <c r="AF46" s="35"/>
      <c r="AG46" s="422"/>
      <c r="AH46" s="1187"/>
      <c r="AI46" s="788"/>
      <c r="AJ46" s="69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  <c r="FF46" s="66"/>
      <c r="FG46" s="66"/>
      <c r="FH46" s="66"/>
      <c r="FI46" s="66"/>
      <c r="FJ46" s="66"/>
      <c r="FK46" s="66"/>
      <c r="FL46" s="66"/>
      <c r="FM46" s="66"/>
      <c r="FN46" s="66"/>
      <c r="FO46" s="66"/>
      <c r="FP46" s="66"/>
      <c r="FQ46" s="66"/>
      <c r="FR46" s="66"/>
      <c r="FS46" s="66"/>
      <c r="FT46" s="66"/>
      <c r="FU46" s="66"/>
      <c r="FV46" s="66"/>
      <c r="FW46" s="66"/>
      <c r="FX46" s="66"/>
      <c r="FY46" s="66"/>
      <c r="FZ46" s="66"/>
      <c r="GA46" s="66"/>
      <c r="GB46" s="66"/>
      <c r="GC46" s="66"/>
      <c r="GD46" s="66"/>
      <c r="GE46" s="66"/>
      <c r="GF46" s="66"/>
      <c r="GG46" s="66"/>
      <c r="GH46" s="66"/>
      <c r="GI46" s="66"/>
      <c r="GJ46" s="66"/>
      <c r="GK46" s="66"/>
      <c r="GL46" s="66"/>
      <c r="GM46" s="66"/>
      <c r="GN46" s="66"/>
      <c r="GO46" s="66"/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B46" s="66"/>
      <c r="HC46" s="66"/>
      <c r="HD46" s="66"/>
      <c r="HE46" s="66"/>
      <c r="HF46" s="66"/>
      <c r="HG46" s="66"/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/>
      <c r="IM46" s="66"/>
      <c r="IN46" s="66"/>
      <c r="IO46" s="66"/>
      <c r="IP46" s="66"/>
      <c r="IQ46" s="66"/>
      <c r="IR46" s="66"/>
      <c r="IS46" s="66"/>
      <c r="IT46" s="66"/>
    </row>
    <row r="47" spans="1:254" x14ac:dyDescent="0.2">
      <c r="A47" s="423" t="s">
        <v>46</v>
      </c>
      <c r="B47" s="41" t="s">
        <v>4</v>
      </c>
      <c r="C47" s="41" t="s">
        <v>4</v>
      </c>
      <c r="D47" s="41" t="s">
        <v>4</v>
      </c>
      <c r="E47" s="41" t="s">
        <v>4</v>
      </c>
      <c r="F47" s="41" t="s">
        <v>4</v>
      </c>
      <c r="G47" s="41" t="s">
        <v>4</v>
      </c>
      <c r="H47" s="41" t="s">
        <v>4</v>
      </c>
      <c r="I47" s="41" t="s">
        <v>4</v>
      </c>
      <c r="J47" s="41" t="s">
        <v>4</v>
      </c>
      <c r="K47" s="41" t="s">
        <v>4</v>
      </c>
      <c r="L47" s="41" t="s">
        <v>4</v>
      </c>
      <c r="M47" s="41" t="s">
        <v>4</v>
      </c>
      <c r="N47" s="41" t="s">
        <v>4</v>
      </c>
      <c r="O47" s="41" t="s">
        <v>4</v>
      </c>
      <c r="P47" s="41" t="s">
        <v>4</v>
      </c>
      <c r="Q47" s="41" t="s">
        <v>4</v>
      </c>
      <c r="R47" s="35" t="s">
        <v>4</v>
      </c>
      <c r="S47" s="35" t="s">
        <v>4</v>
      </c>
      <c r="T47" s="35" t="s">
        <v>4</v>
      </c>
      <c r="U47" s="35" t="s">
        <v>4</v>
      </c>
      <c r="V47" s="35" t="s">
        <v>4</v>
      </c>
      <c r="W47" s="35" t="s">
        <v>4</v>
      </c>
      <c r="X47" s="35" t="s">
        <v>4</v>
      </c>
      <c r="Y47" s="45">
        <v>15.4</v>
      </c>
      <c r="Z47" s="45">
        <v>14.7</v>
      </c>
      <c r="AA47" s="45">
        <v>13.7</v>
      </c>
      <c r="AB47" s="45">
        <v>13.5</v>
      </c>
      <c r="AC47" s="45">
        <v>15.2</v>
      </c>
      <c r="AD47" s="45">
        <v>14.9</v>
      </c>
      <c r="AE47" s="45">
        <v>13.5</v>
      </c>
      <c r="AF47" s="45">
        <v>16</v>
      </c>
      <c r="AG47" s="422">
        <v>14.7</v>
      </c>
      <c r="AH47" s="1186">
        <v>16.399999999999999</v>
      </c>
      <c r="AI47" s="788">
        <v>16.100000000000001</v>
      </c>
      <c r="AJ47" s="1632">
        <v>14.6</v>
      </c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  <c r="FW47" s="66"/>
      <c r="FX47" s="66"/>
      <c r="FY47" s="66"/>
      <c r="FZ47" s="66"/>
      <c r="GA47" s="66"/>
      <c r="GB47" s="66"/>
      <c r="GC47" s="66"/>
      <c r="GD47" s="66"/>
      <c r="GE47" s="66"/>
      <c r="GF47" s="66"/>
      <c r="GG47" s="66"/>
      <c r="GH47" s="66"/>
      <c r="GI47" s="66"/>
      <c r="GJ47" s="66"/>
      <c r="GK47" s="66"/>
      <c r="GL47" s="66"/>
      <c r="GM47" s="66"/>
      <c r="GN47" s="66"/>
      <c r="GO47" s="66"/>
      <c r="GP47" s="66"/>
      <c r="GQ47" s="66"/>
      <c r="GR47" s="66"/>
      <c r="GS47" s="66"/>
      <c r="GT47" s="66"/>
      <c r="GU47" s="66"/>
      <c r="GV47" s="66"/>
      <c r="GW47" s="66"/>
      <c r="GX47" s="66"/>
      <c r="GY47" s="66"/>
      <c r="GZ47" s="66"/>
      <c r="HA47" s="66"/>
      <c r="HB47" s="66"/>
      <c r="HC47" s="66"/>
      <c r="HD47" s="66"/>
      <c r="HE47" s="66"/>
      <c r="HF47" s="66"/>
      <c r="HG47" s="66"/>
      <c r="HH47" s="66"/>
      <c r="HI47" s="66"/>
      <c r="HJ47" s="66"/>
      <c r="HK47" s="66"/>
      <c r="HL47" s="66"/>
      <c r="HM47" s="66"/>
      <c r="HN47" s="66"/>
      <c r="HO47" s="66"/>
      <c r="HP47" s="66"/>
      <c r="HQ47" s="66"/>
      <c r="HR47" s="66"/>
      <c r="HS47" s="66"/>
      <c r="HT47" s="66"/>
      <c r="HU47" s="66"/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/>
      <c r="IM47" s="66"/>
      <c r="IN47" s="66"/>
      <c r="IO47" s="66"/>
      <c r="IP47" s="66"/>
      <c r="IQ47" s="66"/>
      <c r="IR47" s="66"/>
      <c r="IS47" s="66"/>
      <c r="IT47" s="66"/>
    </row>
    <row r="48" spans="1:254" x14ac:dyDescent="0.2">
      <c r="A48" s="423" t="s">
        <v>5</v>
      </c>
      <c r="B48" s="41" t="s">
        <v>4</v>
      </c>
      <c r="C48" s="41" t="s">
        <v>4</v>
      </c>
      <c r="D48" s="41" t="s">
        <v>4</v>
      </c>
      <c r="E48" s="41" t="s">
        <v>4</v>
      </c>
      <c r="F48" s="41" t="s">
        <v>4</v>
      </c>
      <c r="G48" s="41" t="s">
        <v>4</v>
      </c>
      <c r="H48" s="41" t="s">
        <v>4</v>
      </c>
      <c r="I48" s="41" t="s">
        <v>4</v>
      </c>
      <c r="J48" s="41" t="s">
        <v>4</v>
      </c>
      <c r="K48" s="41" t="s">
        <v>4</v>
      </c>
      <c r="L48" s="41" t="s">
        <v>4</v>
      </c>
      <c r="M48" s="41" t="s">
        <v>4</v>
      </c>
      <c r="N48" s="41" t="s">
        <v>4</v>
      </c>
      <c r="O48" s="41" t="s">
        <v>4</v>
      </c>
      <c r="P48" s="41" t="s">
        <v>4</v>
      </c>
      <c r="Q48" s="41" t="s">
        <v>4</v>
      </c>
      <c r="R48" s="35" t="s">
        <v>4</v>
      </c>
      <c r="S48" s="35" t="s">
        <v>4</v>
      </c>
      <c r="T48" s="35" t="s">
        <v>4</v>
      </c>
      <c r="U48" s="35" t="s">
        <v>4</v>
      </c>
      <c r="V48" s="35" t="s">
        <v>4</v>
      </c>
      <c r="W48" s="35" t="s">
        <v>4</v>
      </c>
      <c r="X48" s="35" t="s">
        <v>4</v>
      </c>
      <c r="Y48" s="35" t="s">
        <v>4</v>
      </c>
      <c r="Z48" s="45">
        <f>Z47/Y47*100</f>
        <v>95.454545454545453</v>
      </c>
      <c r="AA48" s="45">
        <f t="shared" ref="AA48:AG48" si="2">AA47/Z47*100</f>
        <v>93.197278911564624</v>
      </c>
      <c r="AB48" s="45">
        <f t="shared" si="2"/>
        <v>98.540145985401466</v>
      </c>
      <c r="AC48" s="45">
        <f t="shared" si="2"/>
        <v>112.59259259259258</v>
      </c>
      <c r="AD48" s="45">
        <f t="shared" si="2"/>
        <v>98.026315789473699</v>
      </c>
      <c r="AE48" s="45">
        <f t="shared" si="2"/>
        <v>90.604026845637591</v>
      </c>
      <c r="AF48" s="45">
        <f t="shared" si="2"/>
        <v>118.5185185185185</v>
      </c>
      <c r="AG48" s="45">
        <f t="shared" si="2"/>
        <v>91.875</v>
      </c>
      <c r="AH48" s="1186">
        <v>111.56462585034012</v>
      </c>
      <c r="AI48" s="1060">
        <f>AI47/AH47*100</f>
        <v>98.170731707317088</v>
      </c>
      <c r="AJ48" s="1060">
        <f>AJ47/AI47*100</f>
        <v>90.683229813664596</v>
      </c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  <c r="FW48" s="66"/>
      <c r="FX48" s="66"/>
      <c r="FY48" s="66"/>
      <c r="FZ48" s="66"/>
      <c r="GA48" s="66"/>
      <c r="GB48" s="66"/>
      <c r="GC48" s="66"/>
      <c r="GD48" s="66"/>
      <c r="GE48" s="66"/>
      <c r="GF48" s="66"/>
      <c r="GG48" s="66"/>
      <c r="GH48" s="66"/>
      <c r="GI48" s="66"/>
      <c r="GJ48" s="66"/>
      <c r="GK48" s="66"/>
      <c r="GL48" s="66"/>
      <c r="GM48" s="66"/>
      <c r="GN48" s="66"/>
      <c r="GO48" s="66"/>
      <c r="GP48" s="66"/>
      <c r="GQ48" s="66"/>
      <c r="GR48" s="66"/>
      <c r="GS48" s="66"/>
      <c r="GT48" s="66"/>
      <c r="GU48" s="66"/>
      <c r="GV48" s="66"/>
      <c r="GW48" s="66"/>
      <c r="GX48" s="66"/>
      <c r="GY48" s="66"/>
      <c r="GZ48" s="66"/>
      <c r="HA48" s="66"/>
      <c r="HB48" s="66"/>
      <c r="HC48" s="66"/>
      <c r="HD48" s="66"/>
      <c r="HE48" s="66"/>
      <c r="HF48" s="66"/>
      <c r="HG48" s="66"/>
      <c r="HH48" s="66"/>
      <c r="HI48" s="66"/>
      <c r="HJ48" s="66"/>
      <c r="HK48" s="66"/>
      <c r="HL48" s="66"/>
      <c r="HM48" s="66"/>
      <c r="HN48" s="66"/>
      <c r="HO48" s="66"/>
      <c r="HP48" s="66"/>
      <c r="HQ48" s="66"/>
      <c r="HR48" s="66"/>
      <c r="HS48" s="66"/>
      <c r="HT48" s="66"/>
      <c r="HU48" s="66"/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/>
      <c r="IM48" s="66"/>
      <c r="IN48" s="66"/>
      <c r="IO48" s="66"/>
      <c r="IP48" s="66"/>
      <c r="IQ48" s="66"/>
      <c r="IR48" s="66"/>
      <c r="IS48" s="66"/>
      <c r="IT48" s="66"/>
    </row>
    <row r="49" spans="1:254" x14ac:dyDescent="0.2">
      <c r="A49" s="383" t="s">
        <v>222</v>
      </c>
      <c r="B49" s="80"/>
      <c r="C49" s="107"/>
      <c r="D49" s="80"/>
      <c r="E49" s="80"/>
      <c r="F49" s="80"/>
      <c r="G49" s="80"/>
      <c r="H49" s="80"/>
      <c r="I49" s="80"/>
      <c r="J49" s="80"/>
      <c r="K49" s="394"/>
      <c r="L49" s="394"/>
      <c r="M49" s="394"/>
      <c r="N49" s="394"/>
      <c r="O49" s="35" t="s">
        <v>4</v>
      </c>
      <c r="P49" s="35" t="s">
        <v>4</v>
      </c>
      <c r="Q49" s="35" t="s">
        <v>4</v>
      </c>
      <c r="R49" s="35" t="s">
        <v>4</v>
      </c>
      <c r="S49" s="35" t="s">
        <v>4</v>
      </c>
      <c r="T49" s="35" t="s">
        <v>4</v>
      </c>
      <c r="U49" s="35" t="s">
        <v>4</v>
      </c>
      <c r="V49" s="35" t="s">
        <v>4</v>
      </c>
      <c r="W49" s="35" t="s">
        <v>4</v>
      </c>
      <c r="X49" s="35" t="s">
        <v>4</v>
      </c>
      <c r="Y49" s="35"/>
      <c r="Z49" s="35"/>
      <c r="AA49" s="35"/>
      <c r="AB49" s="35"/>
      <c r="AC49" s="35"/>
      <c r="AD49" s="35"/>
      <c r="AE49" s="35"/>
      <c r="AF49" s="35"/>
      <c r="AG49" s="422"/>
      <c r="AH49" s="1187"/>
      <c r="AI49" s="788"/>
      <c r="AJ49" s="69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  <c r="FK49" s="66"/>
      <c r="FL49" s="66"/>
      <c r="FM49" s="66"/>
      <c r="FN49" s="66"/>
      <c r="FO49" s="66"/>
      <c r="FP49" s="66"/>
      <c r="FQ49" s="66"/>
      <c r="FR49" s="66"/>
      <c r="FS49" s="66"/>
      <c r="FT49" s="66"/>
      <c r="FU49" s="66"/>
      <c r="FV49" s="66"/>
      <c r="FW49" s="66"/>
      <c r="FX49" s="66"/>
      <c r="FY49" s="66"/>
      <c r="FZ49" s="66"/>
      <c r="GA49" s="66"/>
      <c r="GB49" s="66"/>
      <c r="GC49" s="66"/>
      <c r="GD49" s="66"/>
      <c r="GE49" s="66"/>
      <c r="GF49" s="66"/>
      <c r="GG49" s="66"/>
      <c r="GH49" s="66"/>
      <c r="GI49" s="66"/>
      <c r="GJ49" s="66"/>
      <c r="GK49" s="66"/>
      <c r="GL49" s="66"/>
      <c r="GM49" s="66"/>
      <c r="GN49" s="66"/>
      <c r="GO49" s="66"/>
      <c r="GP49" s="66"/>
      <c r="GQ49" s="66"/>
      <c r="GR49" s="66"/>
      <c r="GS49" s="66"/>
      <c r="GT49" s="66"/>
      <c r="GU49" s="66"/>
      <c r="GV49" s="66"/>
      <c r="GW49" s="66"/>
      <c r="GX49" s="66"/>
      <c r="GY49" s="66"/>
      <c r="GZ49" s="66"/>
      <c r="HA49" s="66"/>
      <c r="HB49" s="66"/>
      <c r="HC49" s="66"/>
      <c r="HD49" s="66"/>
      <c r="HE49" s="66"/>
      <c r="HF49" s="66"/>
      <c r="HG49" s="66"/>
      <c r="HH49" s="66"/>
      <c r="HI49" s="66"/>
      <c r="HJ49" s="66"/>
      <c r="HK49" s="66"/>
      <c r="HL49" s="66"/>
      <c r="HM49" s="66"/>
      <c r="HN49" s="66"/>
      <c r="HO49" s="66"/>
      <c r="HP49" s="66"/>
      <c r="HQ49" s="66"/>
      <c r="HR49" s="66"/>
      <c r="HS49" s="66"/>
      <c r="HT49" s="66"/>
      <c r="HU49" s="66"/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/>
      <c r="IM49" s="66"/>
      <c r="IN49" s="66"/>
      <c r="IO49" s="66"/>
      <c r="IP49" s="66"/>
      <c r="IQ49" s="66"/>
      <c r="IR49" s="66"/>
      <c r="IS49" s="66"/>
      <c r="IT49" s="66"/>
    </row>
    <row r="50" spans="1:254" x14ac:dyDescent="0.2">
      <c r="A50" s="383" t="s">
        <v>46</v>
      </c>
      <c r="B50" s="41" t="s">
        <v>4</v>
      </c>
      <c r="C50" s="41" t="s">
        <v>4</v>
      </c>
      <c r="D50" s="41" t="s">
        <v>4</v>
      </c>
      <c r="E50" s="41" t="s">
        <v>4</v>
      </c>
      <c r="F50" s="41" t="s">
        <v>4</v>
      </c>
      <c r="G50" s="41" t="s">
        <v>4</v>
      </c>
      <c r="H50" s="41" t="s">
        <v>4</v>
      </c>
      <c r="I50" s="41" t="s">
        <v>4</v>
      </c>
      <c r="J50" s="41" t="s">
        <v>4</v>
      </c>
      <c r="K50" s="41" t="s">
        <v>4</v>
      </c>
      <c r="L50" s="41" t="s">
        <v>4</v>
      </c>
      <c r="M50" s="41" t="s">
        <v>4</v>
      </c>
      <c r="N50" s="41" t="s">
        <v>4</v>
      </c>
      <c r="O50" s="41" t="s">
        <v>4</v>
      </c>
      <c r="P50" s="41" t="s">
        <v>4</v>
      </c>
      <c r="Q50" s="41" t="s">
        <v>4</v>
      </c>
      <c r="R50" s="35" t="s">
        <v>4</v>
      </c>
      <c r="S50" s="35" t="s">
        <v>4</v>
      </c>
      <c r="T50" s="35" t="s">
        <v>4</v>
      </c>
      <c r="U50" s="35" t="s">
        <v>4</v>
      </c>
      <c r="V50" s="35" t="s">
        <v>4</v>
      </c>
      <c r="W50" s="35" t="s">
        <v>4</v>
      </c>
      <c r="X50" s="35" t="s">
        <v>4</v>
      </c>
      <c r="Y50" s="45">
        <v>4.5</v>
      </c>
      <c r="Z50" s="45">
        <v>5.5</v>
      </c>
      <c r="AA50" s="45">
        <v>5.6</v>
      </c>
      <c r="AB50" s="45">
        <v>3.6</v>
      </c>
      <c r="AC50" s="45">
        <v>3.2</v>
      </c>
      <c r="AD50" s="45">
        <v>4</v>
      </c>
      <c r="AE50" s="45">
        <v>3.7</v>
      </c>
      <c r="AF50" s="45">
        <v>2.6</v>
      </c>
      <c r="AG50" s="422">
        <v>4.0999999999999996</v>
      </c>
      <c r="AH50" s="1186">
        <v>2.2000000000000002</v>
      </c>
      <c r="AI50" s="788">
        <v>1.9</v>
      </c>
      <c r="AJ50" s="1632">
        <v>2</v>
      </c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  <c r="FH50" s="66"/>
      <c r="FI50" s="66"/>
      <c r="FJ50" s="66"/>
      <c r="FK50" s="66"/>
      <c r="FL50" s="66"/>
      <c r="FM50" s="66"/>
      <c r="FN50" s="66"/>
      <c r="FO50" s="66"/>
      <c r="FP50" s="66"/>
      <c r="FQ50" s="66"/>
      <c r="FR50" s="66"/>
      <c r="FS50" s="66"/>
      <c r="FT50" s="66"/>
      <c r="FU50" s="66"/>
      <c r="FV50" s="66"/>
      <c r="FW50" s="66"/>
      <c r="FX50" s="66"/>
      <c r="FY50" s="66"/>
      <c r="FZ50" s="66"/>
      <c r="GA50" s="66"/>
      <c r="GB50" s="66"/>
      <c r="GC50" s="66"/>
      <c r="GD50" s="66"/>
      <c r="GE50" s="66"/>
      <c r="GF50" s="66"/>
      <c r="GG50" s="66"/>
      <c r="GH50" s="66"/>
      <c r="GI50" s="66"/>
      <c r="GJ50" s="66"/>
      <c r="GK50" s="66"/>
      <c r="GL50" s="66"/>
      <c r="GM50" s="66"/>
      <c r="GN50" s="66"/>
      <c r="GO50" s="66"/>
      <c r="GP50" s="66"/>
      <c r="GQ50" s="66"/>
      <c r="GR50" s="66"/>
      <c r="GS50" s="66"/>
      <c r="GT50" s="66"/>
      <c r="GU50" s="66"/>
      <c r="GV50" s="66"/>
      <c r="GW50" s="66"/>
      <c r="GX50" s="66"/>
      <c r="GY50" s="66"/>
      <c r="GZ50" s="66"/>
      <c r="HA50" s="66"/>
      <c r="HB50" s="66"/>
      <c r="HC50" s="66"/>
      <c r="HD50" s="66"/>
      <c r="HE50" s="66"/>
      <c r="HF50" s="66"/>
      <c r="HG50" s="66"/>
      <c r="HH50" s="66"/>
      <c r="HI50" s="66"/>
      <c r="HJ50" s="66"/>
      <c r="HK50" s="66"/>
      <c r="HL50" s="66"/>
      <c r="HM50" s="66"/>
      <c r="HN50" s="66"/>
      <c r="HO50" s="66"/>
      <c r="HP50" s="66"/>
      <c r="HQ50" s="66"/>
      <c r="HR50" s="66"/>
      <c r="HS50" s="66"/>
      <c r="HT50" s="66"/>
      <c r="HU50" s="66"/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/>
      <c r="IM50" s="66"/>
      <c r="IN50" s="66"/>
      <c r="IO50" s="66"/>
      <c r="IP50" s="66"/>
      <c r="IQ50" s="66"/>
      <c r="IR50" s="66"/>
      <c r="IS50" s="66"/>
      <c r="IT50" s="66"/>
    </row>
    <row r="51" spans="1:254" x14ac:dyDescent="0.2">
      <c r="A51" s="383" t="s">
        <v>5</v>
      </c>
      <c r="B51" s="41" t="s">
        <v>4</v>
      </c>
      <c r="C51" s="41" t="s">
        <v>4</v>
      </c>
      <c r="D51" s="41" t="s">
        <v>4</v>
      </c>
      <c r="E51" s="41" t="s">
        <v>4</v>
      </c>
      <c r="F51" s="41" t="s">
        <v>4</v>
      </c>
      <c r="G51" s="41" t="s">
        <v>4</v>
      </c>
      <c r="H51" s="41" t="s">
        <v>4</v>
      </c>
      <c r="I51" s="41" t="s">
        <v>4</v>
      </c>
      <c r="J51" s="41" t="s">
        <v>4</v>
      </c>
      <c r="K51" s="41" t="s">
        <v>4</v>
      </c>
      <c r="L51" s="41" t="s">
        <v>4</v>
      </c>
      <c r="M51" s="41" t="s">
        <v>4</v>
      </c>
      <c r="N51" s="41" t="s">
        <v>4</v>
      </c>
      <c r="O51" s="41" t="s">
        <v>4</v>
      </c>
      <c r="P51" s="41" t="s">
        <v>4</v>
      </c>
      <c r="Q51" s="41" t="s">
        <v>4</v>
      </c>
      <c r="R51" s="35" t="s">
        <v>4</v>
      </c>
      <c r="S51" s="35" t="s">
        <v>4</v>
      </c>
      <c r="T51" s="35" t="s">
        <v>4</v>
      </c>
      <c r="U51" s="35" t="s">
        <v>4</v>
      </c>
      <c r="V51" s="35" t="s">
        <v>4</v>
      </c>
      <c r="W51" s="35" t="s">
        <v>4</v>
      </c>
      <c r="X51" s="35" t="s">
        <v>4</v>
      </c>
      <c r="Y51" s="35" t="s">
        <v>4</v>
      </c>
      <c r="Z51" s="45">
        <f>Z50/Y50*100</f>
        <v>122.22222222222223</v>
      </c>
      <c r="AA51" s="45">
        <f t="shared" ref="AA51:AG51" si="3">AA50/Z50*100</f>
        <v>101.81818181818181</v>
      </c>
      <c r="AB51" s="45">
        <f t="shared" si="3"/>
        <v>64.285714285714292</v>
      </c>
      <c r="AC51" s="45">
        <f t="shared" si="3"/>
        <v>88.8888888888889</v>
      </c>
      <c r="AD51" s="45">
        <f t="shared" si="3"/>
        <v>125</v>
      </c>
      <c r="AE51" s="45">
        <f t="shared" si="3"/>
        <v>92.5</v>
      </c>
      <c r="AF51" s="45">
        <f t="shared" si="3"/>
        <v>70.270270270270274</v>
      </c>
      <c r="AG51" s="45">
        <f t="shared" si="3"/>
        <v>157.69230769230768</v>
      </c>
      <c r="AH51" s="1186">
        <v>53.658536585365866</v>
      </c>
      <c r="AI51" s="1060">
        <f>AI50/AH50*100</f>
        <v>86.36363636363636</v>
      </c>
      <c r="AJ51" s="1060">
        <f>AJ50/AI50*100</f>
        <v>105.26315789473684</v>
      </c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6"/>
      <c r="HU51" s="66"/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/>
      <c r="IM51" s="66"/>
      <c r="IN51" s="66"/>
      <c r="IO51" s="66"/>
      <c r="IP51" s="66"/>
      <c r="IQ51" s="66"/>
      <c r="IR51" s="66"/>
      <c r="IS51" s="66"/>
      <c r="IT51" s="66"/>
    </row>
    <row r="52" spans="1:254" x14ac:dyDescent="0.2">
      <c r="A52" s="383" t="s">
        <v>51</v>
      </c>
      <c r="B52" s="80"/>
      <c r="C52" s="107"/>
      <c r="D52" s="80"/>
      <c r="E52" s="80"/>
      <c r="F52" s="80"/>
      <c r="G52" s="80"/>
      <c r="H52" s="80"/>
      <c r="I52" s="80"/>
      <c r="J52" s="80"/>
      <c r="K52" s="394"/>
      <c r="L52" s="394"/>
      <c r="M52" s="394"/>
      <c r="N52" s="394"/>
      <c r="O52" s="35" t="s">
        <v>4</v>
      </c>
      <c r="P52" s="35" t="s">
        <v>4</v>
      </c>
      <c r="Q52" s="35" t="s">
        <v>4</v>
      </c>
      <c r="R52" s="35" t="s">
        <v>4</v>
      </c>
      <c r="S52" s="35" t="s">
        <v>4</v>
      </c>
      <c r="T52" s="35" t="s">
        <v>4</v>
      </c>
      <c r="U52" s="35" t="s">
        <v>4</v>
      </c>
      <c r="V52" s="35" t="s">
        <v>4</v>
      </c>
      <c r="W52" s="35" t="s">
        <v>4</v>
      </c>
      <c r="X52" s="35" t="s">
        <v>4</v>
      </c>
      <c r="Y52" s="35"/>
      <c r="Z52" s="35"/>
      <c r="AA52" s="35"/>
      <c r="AB52" s="35"/>
      <c r="AC52" s="35"/>
      <c r="AD52" s="35"/>
      <c r="AE52" s="35"/>
      <c r="AF52" s="35"/>
      <c r="AG52" s="422"/>
      <c r="AH52" s="1187"/>
      <c r="AI52" s="788"/>
      <c r="AJ52" s="69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6"/>
      <c r="GB52" s="66"/>
      <c r="GC52" s="66"/>
      <c r="GD52" s="66"/>
      <c r="GE52" s="66"/>
      <c r="GF52" s="66"/>
      <c r="GG52" s="66"/>
      <c r="GH52" s="66"/>
      <c r="GI52" s="66"/>
      <c r="GJ52" s="66"/>
      <c r="GK52" s="66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6"/>
      <c r="GX52" s="66"/>
      <c r="GY52" s="66"/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HO52" s="66"/>
      <c r="HP52" s="66"/>
      <c r="HQ52" s="66"/>
      <c r="HR52" s="66"/>
      <c r="HS52" s="66"/>
      <c r="HT52" s="66"/>
      <c r="HU52" s="66"/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/>
      <c r="IM52" s="66"/>
      <c r="IN52" s="66"/>
      <c r="IO52" s="66"/>
      <c r="IP52" s="66"/>
      <c r="IQ52" s="66"/>
      <c r="IR52" s="66"/>
      <c r="IS52" s="66"/>
      <c r="IT52" s="66"/>
    </row>
    <row r="53" spans="1:254" x14ac:dyDescent="0.2">
      <c r="A53" s="383" t="s">
        <v>46</v>
      </c>
      <c r="B53" s="41" t="s">
        <v>4</v>
      </c>
      <c r="C53" s="41" t="s">
        <v>4</v>
      </c>
      <c r="D53" s="41" t="s">
        <v>4</v>
      </c>
      <c r="E53" s="41" t="s">
        <v>4</v>
      </c>
      <c r="F53" s="41" t="s">
        <v>4</v>
      </c>
      <c r="G53" s="41" t="s">
        <v>4</v>
      </c>
      <c r="H53" s="41" t="s">
        <v>4</v>
      </c>
      <c r="I53" s="41" t="s">
        <v>4</v>
      </c>
      <c r="J53" s="41" t="s">
        <v>4</v>
      </c>
      <c r="K53" s="41" t="s">
        <v>4</v>
      </c>
      <c r="L53" s="41" t="s">
        <v>4</v>
      </c>
      <c r="M53" s="41" t="s">
        <v>4</v>
      </c>
      <c r="N53" s="41" t="s">
        <v>4</v>
      </c>
      <c r="O53" s="41" t="s">
        <v>4</v>
      </c>
      <c r="P53" s="41" t="s">
        <v>4</v>
      </c>
      <c r="Q53" s="41" t="s">
        <v>4</v>
      </c>
      <c r="R53" s="35" t="s">
        <v>4</v>
      </c>
      <c r="S53" s="35" t="s">
        <v>4</v>
      </c>
      <c r="T53" s="35" t="s">
        <v>4</v>
      </c>
      <c r="U53" s="35" t="s">
        <v>4</v>
      </c>
      <c r="V53" s="35" t="s">
        <v>4</v>
      </c>
      <c r="W53" s="35" t="s">
        <v>4</v>
      </c>
      <c r="X53" s="35" t="s">
        <v>4</v>
      </c>
      <c r="Y53" s="45">
        <v>1.1000000000000001</v>
      </c>
      <c r="Z53" s="45">
        <v>1.2</v>
      </c>
      <c r="AA53" s="45">
        <v>1.1000000000000001</v>
      </c>
      <c r="AB53" s="45">
        <v>0.9</v>
      </c>
      <c r="AC53" s="45">
        <v>1</v>
      </c>
      <c r="AD53" s="45">
        <v>1</v>
      </c>
      <c r="AE53" s="45">
        <v>1.1000000000000001</v>
      </c>
      <c r="AF53" s="45">
        <v>1</v>
      </c>
      <c r="AG53" s="422">
        <v>0.9</v>
      </c>
      <c r="AH53" s="803">
        <v>0.9</v>
      </c>
      <c r="AI53" s="788">
        <v>0.9</v>
      </c>
      <c r="AJ53" s="1632">
        <v>0.7</v>
      </c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/>
      <c r="IM53" s="66"/>
      <c r="IN53" s="66"/>
      <c r="IO53" s="66"/>
      <c r="IP53" s="66"/>
      <c r="IQ53" s="66"/>
      <c r="IR53" s="66"/>
      <c r="IS53" s="66"/>
      <c r="IT53" s="66"/>
    </row>
    <row r="54" spans="1:254" x14ac:dyDescent="0.2">
      <c r="A54" s="383" t="s">
        <v>5</v>
      </c>
      <c r="B54" s="41" t="s">
        <v>4</v>
      </c>
      <c r="C54" s="41" t="s">
        <v>4</v>
      </c>
      <c r="D54" s="41" t="s">
        <v>4</v>
      </c>
      <c r="E54" s="41" t="s">
        <v>4</v>
      </c>
      <c r="F54" s="41" t="s">
        <v>4</v>
      </c>
      <c r="G54" s="41" t="s">
        <v>4</v>
      </c>
      <c r="H54" s="41" t="s">
        <v>4</v>
      </c>
      <c r="I54" s="41" t="s">
        <v>4</v>
      </c>
      <c r="J54" s="41" t="s">
        <v>4</v>
      </c>
      <c r="K54" s="41" t="s">
        <v>4</v>
      </c>
      <c r="L54" s="41" t="s">
        <v>4</v>
      </c>
      <c r="M54" s="41" t="s">
        <v>4</v>
      </c>
      <c r="N54" s="41" t="s">
        <v>4</v>
      </c>
      <c r="O54" s="41" t="s">
        <v>4</v>
      </c>
      <c r="P54" s="41" t="s">
        <v>4</v>
      </c>
      <c r="Q54" s="41" t="s">
        <v>4</v>
      </c>
      <c r="R54" s="35" t="s">
        <v>4</v>
      </c>
      <c r="S54" s="35" t="s">
        <v>4</v>
      </c>
      <c r="T54" s="35" t="s">
        <v>4</v>
      </c>
      <c r="U54" s="35" t="s">
        <v>4</v>
      </c>
      <c r="V54" s="35" t="s">
        <v>4</v>
      </c>
      <c r="W54" s="35" t="s">
        <v>4</v>
      </c>
      <c r="X54" s="35" t="s">
        <v>4</v>
      </c>
      <c r="Y54" s="35"/>
      <c r="Z54" s="45">
        <f>Z53/Y53*100</f>
        <v>109.09090909090908</v>
      </c>
      <c r="AA54" s="45">
        <f t="shared" ref="AA54:AG54" si="4">AA53/Z53*100</f>
        <v>91.666666666666671</v>
      </c>
      <c r="AB54" s="45">
        <f t="shared" si="4"/>
        <v>81.818181818181813</v>
      </c>
      <c r="AC54" s="45">
        <f t="shared" si="4"/>
        <v>111.11111111111111</v>
      </c>
      <c r="AD54" s="45">
        <f t="shared" si="4"/>
        <v>100</v>
      </c>
      <c r="AE54" s="45">
        <f t="shared" si="4"/>
        <v>110.00000000000001</v>
      </c>
      <c r="AF54" s="45">
        <f t="shared" si="4"/>
        <v>90.909090909090907</v>
      </c>
      <c r="AG54" s="45">
        <f t="shared" si="4"/>
        <v>90</v>
      </c>
      <c r="AH54" s="803">
        <v>100</v>
      </c>
      <c r="AI54" s="1060">
        <f>AI53/AH53*100</f>
        <v>100</v>
      </c>
      <c r="AJ54" s="1060">
        <f>AJ53/AI53*100</f>
        <v>77.777777777777771</v>
      </c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  <c r="FF54" s="66"/>
      <c r="FG54" s="66"/>
      <c r="FH54" s="66"/>
      <c r="FI54" s="66"/>
      <c r="FJ54" s="66"/>
      <c r="FK54" s="66"/>
      <c r="FL54" s="66"/>
      <c r="FM54" s="66"/>
      <c r="FN54" s="66"/>
      <c r="FO54" s="66"/>
      <c r="FP54" s="66"/>
      <c r="FQ54" s="66"/>
      <c r="FR54" s="66"/>
      <c r="FS54" s="66"/>
      <c r="FT54" s="66"/>
      <c r="FU54" s="66"/>
      <c r="FV54" s="66"/>
      <c r="FW54" s="66"/>
      <c r="FX54" s="66"/>
      <c r="FY54" s="66"/>
      <c r="FZ54" s="66"/>
      <c r="GA54" s="66"/>
      <c r="GB54" s="66"/>
      <c r="GC54" s="66"/>
      <c r="GD54" s="66"/>
      <c r="GE54" s="66"/>
      <c r="GF54" s="66"/>
      <c r="GG54" s="66"/>
      <c r="GH54" s="66"/>
      <c r="GI54" s="66"/>
      <c r="GJ54" s="66"/>
      <c r="GK54" s="66"/>
      <c r="GL54" s="66"/>
      <c r="GM54" s="66"/>
      <c r="GN54" s="66"/>
      <c r="GO54" s="66"/>
      <c r="GP54" s="66"/>
      <c r="GQ54" s="66"/>
      <c r="GR54" s="66"/>
      <c r="GS54" s="66"/>
      <c r="GT54" s="66"/>
      <c r="GU54" s="66"/>
      <c r="GV54" s="66"/>
      <c r="GW54" s="66"/>
      <c r="GX54" s="66"/>
      <c r="GY54" s="66"/>
      <c r="GZ54" s="66"/>
      <c r="HA54" s="66"/>
      <c r="HB54" s="66"/>
      <c r="HC54" s="66"/>
      <c r="HD54" s="66"/>
      <c r="HE54" s="66"/>
      <c r="HF54" s="66"/>
      <c r="HG54" s="66"/>
      <c r="HH54" s="66"/>
      <c r="HI54" s="66"/>
      <c r="HJ54" s="66"/>
      <c r="HK54" s="66"/>
      <c r="HL54" s="66"/>
      <c r="HM54" s="66"/>
      <c r="HN54" s="66"/>
      <c r="HO54" s="66"/>
      <c r="HP54" s="66"/>
      <c r="HQ54" s="66"/>
      <c r="HR54" s="66"/>
      <c r="HS54" s="66"/>
      <c r="HT54" s="66"/>
      <c r="HU54" s="66"/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/>
      <c r="IM54" s="66"/>
      <c r="IN54" s="66"/>
      <c r="IO54" s="66"/>
      <c r="IP54" s="66"/>
      <c r="IQ54" s="66"/>
      <c r="IR54" s="66"/>
      <c r="IS54" s="66"/>
      <c r="IT54" s="66"/>
    </row>
    <row r="55" spans="1:254" x14ac:dyDescent="0.2">
      <c r="A55" s="383" t="s">
        <v>278</v>
      </c>
      <c r="B55" s="80" t="s">
        <v>8</v>
      </c>
      <c r="C55" s="107" t="s">
        <v>8</v>
      </c>
      <c r="D55" s="80" t="s">
        <v>8</v>
      </c>
      <c r="E55" s="80" t="s">
        <v>8</v>
      </c>
      <c r="F55" s="80" t="s">
        <v>8</v>
      </c>
      <c r="G55" s="80" t="s">
        <v>8</v>
      </c>
      <c r="H55" s="80" t="s">
        <v>8</v>
      </c>
      <c r="I55" s="80" t="s">
        <v>8</v>
      </c>
      <c r="J55" s="80" t="s">
        <v>8</v>
      </c>
      <c r="K55" s="394" t="s">
        <v>8</v>
      </c>
      <c r="L55" s="394" t="s">
        <v>8</v>
      </c>
      <c r="M55" s="394" t="s">
        <v>8</v>
      </c>
      <c r="N55" s="394" t="s">
        <v>8</v>
      </c>
      <c r="O55" s="35" t="s">
        <v>8</v>
      </c>
      <c r="P55" s="35" t="s">
        <v>8</v>
      </c>
      <c r="Q55" s="35" t="s">
        <v>8</v>
      </c>
      <c r="R55" s="35" t="s">
        <v>8</v>
      </c>
      <c r="S55" s="35" t="s">
        <v>8</v>
      </c>
      <c r="T55" s="35" t="s">
        <v>8</v>
      </c>
      <c r="U55" s="35" t="s">
        <v>8</v>
      </c>
      <c r="V55" s="35" t="s">
        <v>8</v>
      </c>
      <c r="W55" s="35" t="s">
        <v>8</v>
      </c>
      <c r="X55" s="35" t="s">
        <v>8</v>
      </c>
      <c r="Y55" s="35" t="s">
        <v>8</v>
      </c>
      <c r="Z55" s="45" t="s">
        <v>8</v>
      </c>
      <c r="AA55" s="45" t="s">
        <v>8</v>
      </c>
      <c r="AB55" s="45" t="s">
        <v>8</v>
      </c>
      <c r="AC55" s="45" t="s">
        <v>8</v>
      </c>
      <c r="AD55" s="45" t="s">
        <v>8</v>
      </c>
      <c r="AE55" s="45" t="s">
        <v>8</v>
      </c>
      <c r="AF55" s="45" t="s">
        <v>8</v>
      </c>
      <c r="AG55" s="45" t="s">
        <v>8</v>
      </c>
      <c r="AH55" s="1186" t="s">
        <v>8</v>
      </c>
      <c r="AI55" s="803" t="s">
        <v>8</v>
      </c>
      <c r="AJ55" s="803" t="s">
        <v>8</v>
      </c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  <c r="HL55" s="66"/>
      <c r="HM55" s="66"/>
      <c r="HN55" s="66"/>
      <c r="HO55" s="66"/>
      <c r="HP55" s="66"/>
      <c r="HQ55" s="66"/>
      <c r="HR55" s="66"/>
      <c r="HS55" s="66"/>
      <c r="HT55" s="66"/>
      <c r="HU55" s="66"/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/>
      <c r="IM55" s="66"/>
      <c r="IN55" s="66"/>
      <c r="IO55" s="66"/>
      <c r="IP55" s="66"/>
      <c r="IQ55" s="66"/>
      <c r="IR55" s="66"/>
      <c r="IS55" s="66"/>
      <c r="IT55" s="66"/>
    </row>
    <row r="56" spans="1:254" ht="22.5" x14ac:dyDescent="0.2">
      <c r="A56" s="383" t="s">
        <v>481</v>
      </c>
      <c r="B56" s="80" t="s">
        <v>8</v>
      </c>
      <c r="C56" s="107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394" t="s">
        <v>8</v>
      </c>
      <c r="L56" s="394" t="s">
        <v>8</v>
      </c>
      <c r="M56" s="394" t="s">
        <v>8</v>
      </c>
      <c r="N56" s="394" t="s">
        <v>8</v>
      </c>
      <c r="O56" s="35" t="s">
        <v>8</v>
      </c>
      <c r="P56" s="35" t="s">
        <v>8</v>
      </c>
      <c r="Q56" s="35" t="s">
        <v>8</v>
      </c>
      <c r="R56" s="35" t="s">
        <v>8</v>
      </c>
      <c r="S56" s="35" t="s">
        <v>8</v>
      </c>
      <c r="T56" s="35" t="s">
        <v>8</v>
      </c>
      <c r="U56" s="35" t="s">
        <v>8</v>
      </c>
      <c r="V56" s="35" t="s">
        <v>8</v>
      </c>
      <c r="W56" s="35" t="s">
        <v>8</v>
      </c>
      <c r="X56" s="35" t="s">
        <v>8</v>
      </c>
      <c r="Y56" s="35" t="s">
        <v>8</v>
      </c>
      <c r="Z56" s="45" t="s">
        <v>8</v>
      </c>
      <c r="AA56" s="45" t="s">
        <v>8</v>
      </c>
      <c r="AB56" s="45" t="s">
        <v>8</v>
      </c>
      <c r="AC56" s="45" t="s">
        <v>8</v>
      </c>
      <c r="AD56" s="45" t="s">
        <v>8</v>
      </c>
      <c r="AE56" s="45" t="s">
        <v>8</v>
      </c>
      <c r="AF56" s="45" t="s">
        <v>8</v>
      </c>
      <c r="AG56" s="45" t="s">
        <v>8</v>
      </c>
      <c r="AH56" s="803" t="s">
        <v>8</v>
      </c>
      <c r="AI56" s="803" t="s">
        <v>8</v>
      </c>
      <c r="AJ56" s="803" t="s">
        <v>8</v>
      </c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  <c r="FG56" s="66"/>
      <c r="FH56" s="66"/>
      <c r="FI56" s="66"/>
      <c r="FJ56" s="66"/>
      <c r="FK56" s="66"/>
      <c r="FL56" s="66"/>
      <c r="FM56" s="66"/>
      <c r="FN56" s="66"/>
      <c r="FO56" s="66"/>
      <c r="FP56" s="66"/>
      <c r="FQ56" s="66"/>
      <c r="FR56" s="66"/>
      <c r="FS56" s="66"/>
      <c r="FT56" s="66"/>
      <c r="FU56" s="66"/>
      <c r="FV56" s="66"/>
      <c r="FW56" s="66"/>
      <c r="FX56" s="66"/>
      <c r="FY56" s="66"/>
      <c r="FZ56" s="66"/>
      <c r="GA56" s="66"/>
      <c r="GB56" s="66"/>
      <c r="GC56" s="66"/>
      <c r="GD56" s="66"/>
      <c r="GE56" s="66"/>
      <c r="GF56" s="66"/>
      <c r="GG56" s="66"/>
      <c r="GH56" s="66"/>
      <c r="GI56" s="66"/>
      <c r="GJ56" s="66"/>
      <c r="GK56" s="66"/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6"/>
      <c r="GX56" s="66"/>
      <c r="GY56" s="66"/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  <c r="HL56" s="66"/>
      <c r="HM56" s="66"/>
      <c r="HN56" s="66"/>
      <c r="HO56" s="66"/>
      <c r="HP56" s="66"/>
      <c r="HQ56" s="66"/>
      <c r="HR56" s="66"/>
      <c r="HS56" s="66"/>
      <c r="HT56" s="66"/>
      <c r="HU56" s="66"/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/>
      <c r="IM56" s="66"/>
      <c r="IN56" s="66"/>
      <c r="IO56" s="66"/>
      <c r="IP56" s="66"/>
      <c r="IQ56" s="66"/>
      <c r="IR56" s="66"/>
      <c r="IS56" s="66"/>
      <c r="IT56" s="66"/>
    </row>
    <row r="57" spans="1:254" x14ac:dyDescent="0.2">
      <c r="A57" s="423" t="s">
        <v>325</v>
      </c>
      <c r="B57" s="80" t="s">
        <v>8</v>
      </c>
      <c r="C57" s="107" t="s">
        <v>8</v>
      </c>
      <c r="D57" s="80" t="s">
        <v>8</v>
      </c>
      <c r="E57" s="80" t="s">
        <v>8</v>
      </c>
      <c r="F57" s="80" t="s">
        <v>8</v>
      </c>
      <c r="G57" s="80" t="s">
        <v>8</v>
      </c>
      <c r="H57" s="80" t="s">
        <v>8</v>
      </c>
      <c r="I57" s="80" t="s">
        <v>8</v>
      </c>
      <c r="J57" s="80" t="s">
        <v>8</v>
      </c>
      <c r="K57" s="80" t="s">
        <v>8</v>
      </c>
      <c r="L57" s="80" t="s">
        <v>8</v>
      </c>
      <c r="M57" s="80" t="s">
        <v>8</v>
      </c>
      <c r="N57" s="80" t="s">
        <v>8</v>
      </c>
      <c r="O57" s="35" t="s">
        <v>4</v>
      </c>
      <c r="P57" s="35" t="s">
        <v>4</v>
      </c>
      <c r="Q57" s="35" t="s">
        <v>4</v>
      </c>
      <c r="R57" s="35" t="s">
        <v>4</v>
      </c>
      <c r="S57" s="35" t="s">
        <v>4</v>
      </c>
      <c r="T57" s="35" t="s">
        <v>4</v>
      </c>
      <c r="U57" s="35" t="s">
        <v>4</v>
      </c>
      <c r="V57" s="35" t="s">
        <v>4</v>
      </c>
      <c r="W57" s="35" t="s">
        <v>4</v>
      </c>
      <c r="X57" s="35" t="s">
        <v>4</v>
      </c>
      <c r="Y57" s="45">
        <v>5</v>
      </c>
      <c r="Z57" s="45">
        <v>5.7</v>
      </c>
      <c r="AA57" s="45">
        <v>5.3</v>
      </c>
      <c r="AB57" s="45">
        <v>5.2</v>
      </c>
      <c r="AC57" s="45">
        <v>5.0999999999999996</v>
      </c>
      <c r="AD57" s="45">
        <v>5</v>
      </c>
      <c r="AE57" s="45">
        <v>6.1</v>
      </c>
      <c r="AF57" s="45">
        <v>5.0999999999999996</v>
      </c>
      <c r="AG57" s="422">
        <v>4.7</v>
      </c>
      <c r="AH57" s="803">
        <v>4.5</v>
      </c>
      <c r="AI57" s="788">
        <v>4.5999999999999996</v>
      </c>
      <c r="AJ57" s="788">
        <v>4.2</v>
      </c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HO57" s="66"/>
      <c r="HP57" s="66"/>
      <c r="HQ57" s="66"/>
      <c r="HR57" s="66"/>
      <c r="HS57" s="66"/>
      <c r="HT57" s="66"/>
      <c r="HU57" s="66"/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/>
      <c r="IM57" s="66"/>
      <c r="IN57" s="66"/>
      <c r="IO57" s="66"/>
      <c r="IP57" s="66"/>
      <c r="IQ57" s="66"/>
      <c r="IR57" s="66"/>
      <c r="IS57" s="66"/>
      <c r="IT57" s="66"/>
    </row>
    <row r="58" spans="1:254" ht="12.75" x14ac:dyDescent="0.2">
      <c r="A58" s="383" t="s">
        <v>496</v>
      </c>
      <c r="B58" s="80" t="s">
        <v>8</v>
      </c>
      <c r="C58" s="107" t="s">
        <v>8</v>
      </c>
      <c r="D58" s="80" t="s">
        <v>8</v>
      </c>
      <c r="E58" s="80" t="s">
        <v>8</v>
      </c>
      <c r="F58" s="80" t="s">
        <v>8</v>
      </c>
      <c r="G58" s="80" t="s">
        <v>8</v>
      </c>
      <c r="H58" s="80" t="s">
        <v>8</v>
      </c>
      <c r="I58" s="80" t="s">
        <v>8</v>
      </c>
      <c r="J58" s="80" t="s">
        <v>8</v>
      </c>
      <c r="K58" s="80" t="s">
        <v>8</v>
      </c>
      <c r="L58" s="80" t="s">
        <v>8</v>
      </c>
      <c r="M58" s="80" t="s">
        <v>8</v>
      </c>
      <c r="N58" s="80" t="s">
        <v>8</v>
      </c>
      <c r="O58" s="35" t="s">
        <v>4</v>
      </c>
      <c r="P58" s="35" t="s">
        <v>4</v>
      </c>
      <c r="Q58" s="35" t="s">
        <v>4</v>
      </c>
      <c r="R58" s="35" t="s">
        <v>4</v>
      </c>
      <c r="S58" s="35" t="s">
        <v>4</v>
      </c>
      <c r="T58" s="35" t="s">
        <v>4</v>
      </c>
      <c r="U58" s="35" t="s">
        <v>4</v>
      </c>
      <c r="V58" s="35" t="s">
        <v>4</v>
      </c>
      <c r="W58" s="35" t="s">
        <v>4</v>
      </c>
      <c r="X58" s="35" t="s">
        <v>4</v>
      </c>
      <c r="Y58" s="45">
        <v>3</v>
      </c>
      <c r="Z58" s="422">
        <v>5.7</v>
      </c>
      <c r="AA58" s="422">
        <v>2.7</v>
      </c>
      <c r="AB58" s="422">
        <v>4</v>
      </c>
      <c r="AC58" s="422">
        <v>3.1</v>
      </c>
      <c r="AD58" s="422">
        <v>2.5</v>
      </c>
      <c r="AE58" s="385" t="s">
        <v>8</v>
      </c>
      <c r="AF58" s="385" t="s">
        <v>8</v>
      </c>
      <c r="AG58" s="385" t="s">
        <v>8</v>
      </c>
      <c r="AH58" s="803" t="s">
        <v>8</v>
      </c>
      <c r="AI58" s="803" t="s">
        <v>8</v>
      </c>
      <c r="AJ58" s="69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  <c r="FF58" s="66"/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  <c r="FS58" s="66"/>
      <c r="FT58" s="66"/>
      <c r="FU58" s="66"/>
      <c r="FV58" s="66"/>
      <c r="FW58" s="66"/>
      <c r="FX58" s="66"/>
      <c r="FY58" s="66"/>
      <c r="FZ58" s="66"/>
      <c r="GA58" s="66"/>
      <c r="GB58" s="66"/>
      <c r="GC58" s="66"/>
      <c r="GD58" s="66"/>
      <c r="GE58" s="66"/>
      <c r="GF58" s="66"/>
      <c r="GG58" s="66"/>
      <c r="GH58" s="66"/>
      <c r="GI58" s="66"/>
      <c r="GJ58" s="66"/>
      <c r="GK58" s="66"/>
      <c r="GL58" s="66"/>
      <c r="GM58" s="66"/>
      <c r="GN58" s="66"/>
      <c r="GO58" s="66"/>
      <c r="GP58" s="66"/>
      <c r="GQ58" s="66"/>
      <c r="GR58" s="66"/>
      <c r="GS58" s="66"/>
      <c r="GT58" s="66"/>
      <c r="GU58" s="66"/>
      <c r="GV58" s="66"/>
      <c r="GW58" s="66"/>
      <c r="GX58" s="66"/>
      <c r="GY58" s="66"/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  <c r="HL58" s="66"/>
      <c r="HM58" s="66"/>
      <c r="HN58" s="66"/>
      <c r="HO58" s="66"/>
      <c r="HP58" s="66"/>
      <c r="HQ58" s="66"/>
      <c r="HR58" s="66"/>
      <c r="HS58" s="66"/>
      <c r="HT58" s="66"/>
      <c r="HU58" s="66"/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/>
      <c r="IM58" s="66"/>
      <c r="IN58" s="66"/>
      <c r="IO58" s="66"/>
      <c r="IP58" s="66"/>
      <c r="IQ58" s="66"/>
      <c r="IR58" s="66"/>
      <c r="IS58" s="66"/>
      <c r="IT58" s="66"/>
    </row>
    <row r="59" spans="1:254" ht="12.75" x14ac:dyDescent="0.2">
      <c r="A59" s="383" t="s">
        <v>497</v>
      </c>
      <c r="B59" s="80" t="s">
        <v>8</v>
      </c>
      <c r="C59" s="107" t="s">
        <v>8</v>
      </c>
      <c r="D59" s="80" t="s">
        <v>8</v>
      </c>
      <c r="E59" s="80" t="s">
        <v>8</v>
      </c>
      <c r="F59" s="80" t="s">
        <v>8</v>
      </c>
      <c r="G59" s="80" t="s">
        <v>8</v>
      </c>
      <c r="H59" s="80" t="s">
        <v>8</v>
      </c>
      <c r="I59" s="80" t="s">
        <v>8</v>
      </c>
      <c r="J59" s="80" t="s">
        <v>8</v>
      </c>
      <c r="K59" s="80" t="s">
        <v>8</v>
      </c>
      <c r="L59" s="80" t="s">
        <v>8</v>
      </c>
      <c r="M59" s="80" t="s">
        <v>8</v>
      </c>
      <c r="N59" s="80" t="s">
        <v>8</v>
      </c>
      <c r="O59" s="35" t="s">
        <v>4</v>
      </c>
      <c r="P59" s="35" t="s">
        <v>4</v>
      </c>
      <c r="Q59" s="35" t="s">
        <v>4</v>
      </c>
      <c r="R59" s="35" t="s">
        <v>4</v>
      </c>
      <c r="S59" s="35" t="s">
        <v>4</v>
      </c>
      <c r="T59" s="35" t="s">
        <v>4</v>
      </c>
      <c r="U59" s="35" t="s">
        <v>4</v>
      </c>
      <c r="V59" s="35" t="s">
        <v>4</v>
      </c>
      <c r="W59" s="35" t="s">
        <v>4</v>
      </c>
      <c r="X59" s="35" t="s">
        <v>4</v>
      </c>
      <c r="Y59" s="45">
        <v>4.4000000000000004</v>
      </c>
      <c r="Z59" s="45">
        <v>3.6</v>
      </c>
      <c r="AA59" s="45">
        <v>3.3</v>
      </c>
      <c r="AB59" s="45">
        <v>2.9</v>
      </c>
      <c r="AC59" s="45">
        <v>3</v>
      </c>
      <c r="AD59" s="45">
        <v>2.2999999999999998</v>
      </c>
      <c r="AE59" s="45">
        <v>5.9</v>
      </c>
      <c r="AF59" s="45">
        <v>3.2</v>
      </c>
      <c r="AG59" s="422">
        <v>3.4</v>
      </c>
      <c r="AH59" s="803">
        <v>3.8</v>
      </c>
      <c r="AI59" s="788">
        <v>3.2</v>
      </c>
      <c r="AJ59" s="788">
        <v>0.9</v>
      </c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HO59" s="66"/>
      <c r="HP59" s="66"/>
      <c r="HQ59" s="66"/>
      <c r="HR59" s="66"/>
      <c r="HS59" s="66"/>
      <c r="HT59" s="66"/>
      <c r="HU59" s="66"/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/>
      <c r="IM59" s="66"/>
      <c r="IN59" s="66"/>
      <c r="IO59" s="66"/>
      <c r="IP59" s="66"/>
      <c r="IQ59" s="66"/>
      <c r="IR59" s="66"/>
      <c r="IS59" s="66"/>
      <c r="IT59" s="66"/>
    </row>
    <row r="60" spans="1:254" ht="12.75" x14ac:dyDescent="0.2">
      <c r="A60" s="383" t="s">
        <v>498</v>
      </c>
      <c r="B60" s="80" t="s">
        <v>8</v>
      </c>
      <c r="C60" s="107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803"/>
      <c r="AI60" s="788"/>
      <c r="AJ60" s="69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6"/>
      <c r="GY60" s="66"/>
      <c r="GZ60" s="66"/>
      <c r="HA60" s="66"/>
      <c r="HB60" s="66"/>
      <c r="HC60" s="66"/>
      <c r="HD60" s="66"/>
      <c r="HE60" s="66"/>
      <c r="HF60" s="66"/>
      <c r="HG60" s="66"/>
      <c r="HH60" s="66"/>
      <c r="HI60" s="66"/>
      <c r="HJ60" s="66"/>
      <c r="HK60" s="66"/>
      <c r="HL60" s="66"/>
      <c r="HM60" s="66"/>
      <c r="HN60" s="66"/>
      <c r="HO60" s="66"/>
      <c r="HP60" s="66"/>
      <c r="HQ60" s="66"/>
      <c r="HR60" s="66"/>
      <c r="HS60" s="66"/>
      <c r="HT60" s="66"/>
      <c r="HU60" s="66"/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/>
      <c r="IM60" s="66"/>
      <c r="IN60" s="66"/>
      <c r="IO60" s="66"/>
      <c r="IP60" s="66"/>
      <c r="IQ60" s="66"/>
      <c r="IR60" s="66"/>
      <c r="IS60" s="66"/>
      <c r="IT60" s="66"/>
    </row>
    <row r="61" spans="1:254" x14ac:dyDescent="0.2">
      <c r="A61" s="386" t="s">
        <v>276</v>
      </c>
      <c r="B61" s="80" t="s">
        <v>8</v>
      </c>
      <c r="C61" s="107" t="s">
        <v>8</v>
      </c>
      <c r="D61" s="80" t="s">
        <v>8</v>
      </c>
      <c r="E61" s="80" t="s">
        <v>8</v>
      </c>
      <c r="F61" s="80" t="s">
        <v>8</v>
      </c>
      <c r="G61" s="80" t="s">
        <v>8</v>
      </c>
      <c r="H61" s="80" t="s">
        <v>8</v>
      </c>
      <c r="I61" s="80" t="s">
        <v>8</v>
      </c>
      <c r="J61" s="80" t="s">
        <v>8</v>
      </c>
      <c r="K61" s="35">
        <v>20178</v>
      </c>
      <c r="L61" s="35">
        <v>21426</v>
      </c>
      <c r="M61" s="35">
        <v>21832</v>
      </c>
      <c r="N61" s="35">
        <v>25860</v>
      </c>
      <c r="O61" s="35" t="s">
        <v>4</v>
      </c>
      <c r="P61" s="35" t="s">
        <v>4</v>
      </c>
      <c r="Q61" s="35" t="s">
        <v>4</v>
      </c>
      <c r="R61" s="35" t="s">
        <v>4</v>
      </c>
      <c r="S61" s="35" t="s">
        <v>4</v>
      </c>
      <c r="T61" s="35" t="s">
        <v>4</v>
      </c>
      <c r="U61" s="72">
        <v>53510</v>
      </c>
      <c r="V61" s="72">
        <v>63105</v>
      </c>
      <c r="W61" s="72">
        <v>70988</v>
      </c>
      <c r="X61" s="72">
        <v>74223</v>
      </c>
      <c r="Y61" s="72">
        <v>84224</v>
      </c>
      <c r="Z61" s="72">
        <v>90235</v>
      </c>
      <c r="AA61" s="72">
        <v>111387</v>
      </c>
      <c r="AB61" s="72">
        <v>128659</v>
      </c>
      <c r="AC61" s="72">
        <v>142509</v>
      </c>
      <c r="AD61" s="72">
        <v>168056</v>
      </c>
      <c r="AE61" s="72">
        <v>194065</v>
      </c>
      <c r="AF61" s="858">
        <v>228071</v>
      </c>
      <c r="AG61" s="72">
        <v>256324</v>
      </c>
      <c r="AH61" s="985">
        <v>312301</v>
      </c>
      <c r="AI61" s="985">
        <v>357989</v>
      </c>
      <c r="AJ61" s="1182">
        <v>414089</v>
      </c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  <c r="FX61" s="66"/>
      <c r="FY61" s="66"/>
      <c r="FZ61" s="66"/>
      <c r="GA61" s="66"/>
      <c r="GB61" s="66"/>
      <c r="GC61" s="66"/>
      <c r="GD61" s="66"/>
      <c r="GE61" s="66"/>
      <c r="GF61" s="66"/>
      <c r="GG61" s="66"/>
      <c r="GH61" s="66"/>
      <c r="GI61" s="66"/>
      <c r="GJ61" s="66"/>
      <c r="GK61" s="66"/>
      <c r="GL61" s="66"/>
      <c r="GM61" s="66"/>
      <c r="GN61" s="66"/>
      <c r="GO61" s="66"/>
      <c r="GP61" s="66"/>
      <c r="GQ61" s="66"/>
      <c r="GR61" s="66"/>
      <c r="GS61" s="66"/>
      <c r="GT61" s="66"/>
      <c r="GU61" s="66"/>
      <c r="GV61" s="66"/>
      <c r="GW61" s="66"/>
      <c r="GX61" s="66"/>
      <c r="GY61" s="66"/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  <c r="HL61" s="66"/>
      <c r="HM61" s="66"/>
      <c r="HN61" s="66"/>
      <c r="HO61" s="66"/>
      <c r="HP61" s="66"/>
      <c r="HQ61" s="66"/>
      <c r="HR61" s="66"/>
      <c r="HS61" s="66"/>
      <c r="HT61" s="66"/>
      <c r="HU61" s="66"/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/>
      <c r="IM61" s="66"/>
      <c r="IN61" s="66"/>
      <c r="IO61" s="66"/>
      <c r="IP61" s="66"/>
      <c r="IQ61" s="66"/>
      <c r="IR61" s="66"/>
      <c r="IS61" s="66"/>
      <c r="IT61" s="66"/>
    </row>
    <row r="62" spans="1:254" x14ac:dyDescent="0.2">
      <c r="A62" s="424" t="s">
        <v>43</v>
      </c>
      <c r="B62" s="80" t="s">
        <v>8</v>
      </c>
      <c r="C62" s="107" t="s">
        <v>8</v>
      </c>
      <c r="D62" s="80" t="s">
        <v>8</v>
      </c>
      <c r="E62" s="80" t="s">
        <v>8</v>
      </c>
      <c r="F62" s="80" t="s">
        <v>8</v>
      </c>
      <c r="G62" s="80" t="s">
        <v>8</v>
      </c>
      <c r="H62" s="80" t="s">
        <v>8</v>
      </c>
      <c r="I62" s="80" t="s">
        <v>8</v>
      </c>
      <c r="J62" s="80" t="s">
        <v>8</v>
      </c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62">
        <v>363.1</v>
      </c>
      <c r="V62" s="62">
        <v>430.4</v>
      </c>
      <c r="W62" s="62">
        <v>476.1</v>
      </c>
      <c r="X62" s="62">
        <v>487.9</v>
      </c>
      <c r="Y62" s="62">
        <v>470</v>
      </c>
      <c r="Z62" s="62">
        <v>407</v>
      </c>
      <c r="AA62" s="62">
        <v>325.5</v>
      </c>
      <c r="AB62" s="62">
        <v>394.7</v>
      </c>
      <c r="AC62" s="62">
        <v>413.4</v>
      </c>
      <c r="AD62" s="62">
        <v>439.1</v>
      </c>
      <c r="AE62" s="62">
        <v>469.9</v>
      </c>
      <c r="AF62" s="62">
        <v>535.29999999999995</v>
      </c>
      <c r="AG62" s="62">
        <v>556.9</v>
      </c>
      <c r="AH62" s="791">
        <v>684.4</v>
      </c>
      <c r="AI62" s="791">
        <f>AI61/469.44</f>
        <v>762.5873381049762</v>
      </c>
      <c r="AJ62" s="1633">
        <f>AJ61/521.59</f>
        <v>793.89750570371359</v>
      </c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  <c r="HS62" s="66"/>
      <c r="HT62" s="66"/>
      <c r="HU62" s="66"/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/>
      <c r="IM62" s="66"/>
      <c r="IN62" s="66"/>
      <c r="IO62" s="66"/>
      <c r="IP62" s="66"/>
      <c r="IQ62" s="66"/>
      <c r="IR62" s="66"/>
      <c r="IS62" s="66"/>
      <c r="IT62" s="66"/>
    </row>
    <row r="63" spans="1:254" ht="12.75" x14ac:dyDescent="0.2">
      <c r="A63" s="386" t="s">
        <v>504</v>
      </c>
      <c r="B63" s="80" t="s">
        <v>8</v>
      </c>
      <c r="C63" s="107" t="s">
        <v>8</v>
      </c>
      <c r="D63" s="80" t="s">
        <v>8</v>
      </c>
      <c r="E63" s="80" t="s">
        <v>8</v>
      </c>
      <c r="F63" s="80" t="s">
        <v>8</v>
      </c>
      <c r="G63" s="80" t="s">
        <v>8</v>
      </c>
      <c r="H63" s="80" t="s">
        <v>8</v>
      </c>
      <c r="I63" s="80" t="s">
        <v>8</v>
      </c>
      <c r="J63" s="80" t="s">
        <v>8</v>
      </c>
      <c r="K63" s="45">
        <v>120.4</v>
      </c>
      <c r="L63" s="45">
        <v>106.2</v>
      </c>
      <c r="M63" s="45">
        <v>101.9</v>
      </c>
      <c r="N63" s="45">
        <v>118.4</v>
      </c>
      <c r="O63" s="35" t="s">
        <v>4</v>
      </c>
      <c r="P63" s="35" t="s">
        <v>4</v>
      </c>
      <c r="Q63" s="35" t="s">
        <v>4</v>
      </c>
      <c r="R63" s="35" t="s">
        <v>4</v>
      </c>
      <c r="S63" s="35" t="s">
        <v>4</v>
      </c>
      <c r="T63" s="35" t="s">
        <v>4</v>
      </c>
      <c r="U63" s="20">
        <v>113.9</v>
      </c>
      <c r="V63" s="20">
        <v>117.9</v>
      </c>
      <c r="W63" s="20">
        <v>112.5</v>
      </c>
      <c r="X63" s="20">
        <v>104.6</v>
      </c>
      <c r="Y63" s="20">
        <v>113.5</v>
      </c>
      <c r="Z63" s="20">
        <v>107.1</v>
      </c>
      <c r="AA63" s="20">
        <v>123.4</v>
      </c>
      <c r="AB63" s="20">
        <v>115.5</v>
      </c>
      <c r="AC63" s="20">
        <v>110.8</v>
      </c>
      <c r="AD63" s="20">
        <v>117.9</v>
      </c>
      <c r="AE63" s="20">
        <v>115.5</v>
      </c>
      <c r="AF63" s="20">
        <v>117.5</v>
      </c>
      <c r="AG63" s="422">
        <v>112.4</v>
      </c>
      <c r="AH63" s="830">
        <v>121.838376429831</v>
      </c>
      <c r="AI63" s="830">
        <f>AI61/AH61*100</f>
        <v>114.62947605034886</v>
      </c>
      <c r="AJ63" s="1060">
        <f>AJ61/AI61*100</f>
        <v>115.67087256871021</v>
      </c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6"/>
      <c r="HU63" s="66"/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/>
      <c r="IM63" s="66"/>
      <c r="IN63" s="66"/>
      <c r="IO63" s="66"/>
      <c r="IP63" s="66"/>
      <c r="IQ63" s="66"/>
      <c r="IR63" s="66"/>
      <c r="IS63" s="66"/>
      <c r="IT63" s="66"/>
    </row>
    <row r="64" spans="1:254" ht="12.75" x14ac:dyDescent="0.2">
      <c r="A64" s="386" t="s">
        <v>505</v>
      </c>
      <c r="B64" s="80" t="s">
        <v>8</v>
      </c>
      <c r="C64" s="107" t="s">
        <v>8</v>
      </c>
      <c r="D64" s="80" t="s">
        <v>8</v>
      </c>
      <c r="E64" s="80" t="s">
        <v>8</v>
      </c>
      <c r="F64" s="80" t="s">
        <v>8</v>
      </c>
      <c r="G64" s="80" t="s">
        <v>8</v>
      </c>
      <c r="H64" s="80" t="s">
        <v>8</v>
      </c>
      <c r="I64" s="80" t="s">
        <v>8</v>
      </c>
      <c r="J64" s="80" t="s">
        <v>8</v>
      </c>
      <c r="K64" s="45">
        <v>108.2</v>
      </c>
      <c r="L64" s="45">
        <v>98.7</v>
      </c>
      <c r="M64" s="45">
        <v>98.1</v>
      </c>
      <c r="N64" s="45">
        <v>113.3</v>
      </c>
      <c r="O64" s="35" t="s">
        <v>4</v>
      </c>
      <c r="P64" s="35" t="s">
        <v>4</v>
      </c>
      <c r="Q64" s="35" t="s">
        <v>4</v>
      </c>
      <c r="R64" s="35" t="s">
        <v>4</v>
      </c>
      <c r="S64" s="35" t="s">
        <v>4</v>
      </c>
      <c r="T64" s="35" t="s">
        <v>4</v>
      </c>
      <c r="U64" s="20">
        <v>107.2</v>
      </c>
      <c r="V64" s="20">
        <v>109.4</v>
      </c>
      <c r="W64" s="20">
        <v>107.8</v>
      </c>
      <c r="X64" s="20">
        <v>98.7</v>
      </c>
      <c r="Y64" s="20">
        <v>107.5</v>
      </c>
      <c r="Z64" s="20">
        <v>100.6</v>
      </c>
      <c r="AA64" s="20">
        <v>109.2</v>
      </c>
      <c r="AB64" s="20">
        <v>107.4</v>
      </c>
      <c r="AC64" s="20">
        <v>104.7</v>
      </c>
      <c r="AD64" s="20">
        <v>112.2</v>
      </c>
      <c r="AE64" s="20">
        <v>108.3</v>
      </c>
      <c r="AF64" s="20">
        <v>108.9</v>
      </c>
      <c r="AG64" s="422">
        <v>98</v>
      </c>
      <c r="AH64" s="830">
        <v>106.50207729880333</v>
      </c>
      <c r="AI64" s="1060">
        <f>AI63/108*100</f>
        <v>106.13840375032302</v>
      </c>
      <c r="AJ64" s="1632">
        <f>AJ63/110.5*100</f>
        <v>104.67952268661558</v>
      </c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6"/>
      <c r="FW64" s="66"/>
      <c r="FX64" s="66"/>
      <c r="FY64" s="66"/>
      <c r="FZ64" s="66"/>
      <c r="GA64" s="66"/>
      <c r="GB64" s="66"/>
      <c r="GC64" s="66"/>
      <c r="GD64" s="66"/>
      <c r="GE64" s="66"/>
      <c r="GF64" s="66"/>
      <c r="GG64" s="66"/>
      <c r="GH64" s="66"/>
      <c r="GI64" s="66"/>
      <c r="GJ64" s="66"/>
      <c r="GK64" s="66"/>
      <c r="GL64" s="66"/>
      <c r="GM64" s="66"/>
      <c r="GN64" s="66"/>
      <c r="GO64" s="66"/>
      <c r="GP64" s="66"/>
      <c r="GQ64" s="66"/>
      <c r="GR64" s="66"/>
      <c r="GS64" s="66"/>
      <c r="GT64" s="66"/>
      <c r="GU64" s="66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HO64" s="66"/>
      <c r="HP64" s="66"/>
      <c r="HQ64" s="66"/>
      <c r="HR64" s="66"/>
      <c r="HS64" s="66"/>
      <c r="HT64" s="66"/>
      <c r="HU64" s="66"/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/>
      <c r="IM64" s="66"/>
      <c r="IN64" s="66"/>
      <c r="IO64" s="66"/>
      <c r="IP64" s="66"/>
      <c r="IQ64" s="66"/>
      <c r="IR64" s="66"/>
      <c r="IS64" s="66"/>
      <c r="IT64" s="66"/>
    </row>
    <row r="65" spans="1:254" x14ac:dyDescent="0.2">
      <c r="A65" s="34" t="s">
        <v>330</v>
      </c>
      <c r="B65" s="80" t="s">
        <v>8</v>
      </c>
      <c r="C65" s="107" t="s">
        <v>8</v>
      </c>
      <c r="D65" s="80" t="s">
        <v>8</v>
      </c>
      <c r="E65" s="80" t="s">
        <v>8</v>
      </c>
      <c r="F65" s="80" t="s">
        <v>8</v>
      </c>
      <c r="G65" s="80" t="s">
        <v>8</v>
      </c>
      <c r="H65" s="80" t="s">
        <v>8</v>
      </c>
      <c r="I65" s="80" t="s">
        <v>8</v>
      </c>
      <c r="J65" s="80" t="s">
        <v>8</v>
      </c>
      <c r="K65" s="80" t="s">
        <v>8</v>
      </c>
      <c r="L65" s="80" t="s">
        <v>8</v>
      </c>
      <c r="M65" s="80" t="s">
        <v>8</v>
      </c>
      <c r="N65" s="80" t="s">
        <v>8</v>
      </c>
      <c r="O65" s="80" t="s">
        <v>8</v>
      </c>
      <c r="P65" s="80" t="s">
        <v>8</v>
      </c>
      <c r="Q65" s="80" t="s">
        <v>8</v>
      </c>
      <c r="R65" s="80" t="s">
        <v>8</v>
      </c>
      <c r="S65" s="80" t="s">
        <v>8</v>
      </c>
      <c r="T65" s="80" t="s">
        <v>8</v>
      </c>
      <c r="U65" s="80" t="s">
        <v>8</v>
      </c>
      <c r="V65" s="80" t="s">
        <v>8</v>
      </c>
      <c r="W65" s="80" t="s">
        <v>8</v>
      </c>
      <c r="X65" s="80" t="s">
        <v>8</v>
      </c>
      <c r="Y65" s="80" t="s">
        <v>8</v>
      </c>
      <c r="Z65" s="80" t="s">
        <v>8</v>
      </c>
      <c r="AA65" s="80" t="s">
        <v>8</v>
      </c>
      <c r="AB65" s="80" t="s">
        <v>8</v>
      </c>
      <c r="AC65" s="80" t="s">
        <v>8</v>
      </c>
      <c r="AD65" s="80" t="s">
        <v>8</v>
      </c>
      <c r="AE65" s="80" t="s">
        <v>8</v>
      </c>
      <c r="AF65" s="80" t="s">
        <v>8</v>
      </c>
      <c r="AG65" s="80" t="s">
        <v>8</v>
      </c>
      <c r="AH65" s="982" t="s">
        <v>8</v>
      </c>
      <c r="AI65" s="982" t="s">
        <v>8</v>
      </c>
      <c r="AJ65" s="982" t="s">
        <v>8</v>
      </c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  <c r="FF65" s="66"/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  <c r="FS65" s="66"/>
      <c r="FT65" s="66"/>
      <c r="FU65" s="66"/>
      <c r="FV65" s="66"/>
      <c r="FW65" s="66"/>
      <c r="FX65" s="66"/>
      <c r="FY65" s="66"/>
      <c r="FZ65" s="66"/>
      <c r="GA65" s="66"/>
      <c r="GB65" s="66"/>
      <c r="GC65" s="66"/>
      <c r="GD65" s="66"/>
      <c r="GE65" s="66"/>
      <c r="GF65" s="66"/>
      <c r="GG65" s="66"/>
      <c r="GH65" s="66"/>
      <c r="GI65" s="66"/>
      <c r="GJ65" s="66"/>
      <c r="GK65" s="66"/>
      <c r="GL65" s="66"/>
      <c r="GM65" s="66"/>
      <c r="GN65" s="66"/>
      <c r="GO65" s="66"/>
      <c r="GP65" s="66"/>
      <c r="GQ65" s="66"/>
      <c r="GR65" s="66"/>
      <c r="GS65" s="66"/>
      <c r="GT65" s="66"/>
      <c r="GU65" s="66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HO65" s="66"/>
      <c r="HP65" s="66"/>
      <c r="HQ65" s="66"/>
      <c r="HR65" s="66"/>
      <c r="HS65" s="66"/>
      <c r="HT65" s="66"/>
      <c r="HU65" s="66"/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/>
      <c r="IM65" s="66"/>
      <c r="IN65" s="66"/>
      <c r="IO65" s="66"/>
      <c r="IP65" s="66"/>
      <c r="IQ65" s="66"/>
      <c r="IR65" s="66"/>
      <c r="IS65" s="66"/>
      <c r="IT65" s="66"/>
    </row>
    <row r="66" spans="1:254" x14ac:dyDescent="0.2">
      <c r="A66" s="425" t="s">
        <v>74</v>
      </c>
      <c r="B66" s="80" t="s">
        <v>8</v>
      </c>
      <c r="C66" s="107" t="s">
        <v>8</v>
      </c>
      <c r="D66" s="80" t="s">
        <v>8</v>
      </c>
      <c r="E66" s="80" t="s">
        <v>8</v>
      </c>
      <c r="F66" s="80" t="s">
        <v>8</v>
      </c>
      <c r="G66" s="80" t="s">
        <v>8</v>
      </c>
      <c r="H66" s="80" t="s">
        <v>8</v>
      </c>
      <c r="I66" s="80" t="s">
        <v>8</v>
      </c>
      <c r="J66" s="80" t="s">
        <v>8</v>
      </c>
      <c r="K66" s="80" t="s">
        <v>8</v>
      </c>
      <c r="L66" s="80" t="s">
        <v>8</v>
      </c>
      <c r="M66" s="80" t="s">
        <v>8</v>
      </c>
      <c r="N66" s="80" t="s">
        <v>8</v>
      </c>
      <c r="O66" s="80" t="s">
        <v>8</v>
      </c>
      <c r="P66" s="80" t="s">
        <v>8</v>
      </c>
      <c r="Q66" s="80" t="s">
        <v>8</v>
      </c>
      <c r="R66" s="80" t="s">
        <v>8</v>
      </c>
      <c r="S66" s="80" t="s">
        <v>8</v>
      </c>
      <c r="T66" s="80" t="s">
        <v>8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72">
        <v>28284</v>
      </c>
      <c r="AD66" s="29">
        <v>42500</v>
      </c>
      <c r="AE66" s="29">
        <v>42500</v>
      </c>
      <c r="AF66" s="35">
        <v>42500</v>
      </c>
      <c r="AG66" s="35">
        <v>60000</v>
      </c>
      <c r="AH66" s="72">
        <v>70000</v>
      </c>
      <c r="AI66" s="857">
        <v>85000</v>
      </c>
      <c r="AJ66" s="857">
        <v>85000</v>
      </c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  <c r="FS66" s="66"/>
      <c r="FT66" s="66"/>
      <c r="FU66" s="66"/>
      <c r="FV66" s="66"/>
      <c r="FW66" s="66"/>
      <c r="FX66" s="66"/>
      <c r="FY66" s="66"/>
      <c r="FZ66" s="66"/>
      <c r="GA66" s="66"/>
      <c r="GB66" s="66"/>
      <c r="GC66" s="66"/>
      <c r="GD66" s="66"/>
      <c r="GE66" s="66"/>
      <c r="GF66" s="66"/>
      <c r="GG66" s="66"/>
      <c r="GH66" s="66"/>
      <c r="GI66" s="66"/>
      <c r="GJ66" s="66"/>
      <c r="GK66" s="66"/>
      <c r="GL66" s="66"/>
      <c r="GM66" s="66"/>
      <c r="GN66" s="66"/>
      <c r="GO66" s="66"/>
      <c r="GP66" s="66"/>
      <c r="GQ66" s="66"/>
      <c r="GR66" s="66"/>
      <c r="GS66" s="66"/>
      <c r="GT66" s="66"/>
      <c r="GU66" s="66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HO66" s="66"/>
      <c r="HP66" s="66"/>
      <c r="HQ66" s="66"/>
      <c r="HR66" s="66"/>
      <c r="HS66" s="66"/>
      <c r="HT66" s="66"/>
      <c r="HU66" s="66"/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/>
      <c r="IM66" s="66"/>
      <c r="IN66" s="66"/>
      <c r="IO66" s="66"/>
      <c r="IP66" s="66"/>
      <c r="IQ66" s="66"/>
      <c r="IR66" s="66"/>
      <c r="IS66" s="66"/>
      <c r="IT66" s="66"/>
    </row>
    <row r="67" spans="1:254" x14ac:dyDescent="0.2">
      <c r="A67" s="1211" t="s">
        <v>79</v>
      </c>
      <c r="B67" s="1220"/>
      <c r="C67" s="1221"/>
      <c r="D67" s="1220"/>
      <c r="E67" s="1220"/>
      <c r="F67" s="1220"/>
      <c r="G67" s="1220"/>
      <c r="H67" s="1220"/>
      <c r="I67" s="1220"/>
      <c r="J67" s="1220"/>
      <c r="K67" s="1220"/>
      <c r="L67" s="1220"/>
      <c r="M67" s="1220"/>
      <c r="N67" s="1220"/>
      <c r="O67" s="1220"/>
      <c r="P67" s="1220"/>
      <c r="Q67" s="1220"/>
      <c r="R67" s="1220"/>
      <c r="S67" s="1220"/>
      <c r="T67" s="1220"/>
      <c r="U67" s="1220"/>
      <c r="V67" s="1220"/>
      <c r="W67" s="1220"/>
      <c r="X67" s="1220"/>
      <c r="Y67" s="1220"/>
      <c r="Z67" s="1220"/>
      <c r="AA67" s="1220"/>
      <c r="AB67" s="1220"/>
      <c r="AC67" s="1220"/>
      <c r="AD67" s="1220"/>
      <c r="AE67" s="1220"/>
      <c r="AF67" s="1220"/>
      <c r="AG67" s="1220"/>
      <c r="AH67" s="1213"/>
      <c r="AI67" s="1213"/>
      <c r="AJ67" s="1213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  <c r="HS67" s="66"/>
      <c r="HT67" s="66"/>
      <c r="HU67" s="66"/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/>
      <c r="IM67" s="66"/>
      <c r="IN67" s="66"/>
      <c r="IO67" s="66"/>
      <c r="IP67" s="66"/>
      <c r="IQ67" s="66"/>
      <c r="IR67" s="66"/>
      <c r="IS67" s="66"/>
      <c r="IT67" s="66"/>
    </row>
    <row r="68" spans="1:254" x14ac:dyDescent="0.2">
      <c r="A68" s="383" t="s">
        <v>80</v>
      </c>
      <c r="B68" s="80"/>
      <c r="C68" s="107"/>
      <c r="D68" s="80"/>
      <c r="E68" s="80"/>
      <c r="F68" s="80"/>
      <c r="G68" s="80"/>
      <c r="H68" s="80"/>
      <c r="I68" s="80"/>
      <c r="J68" s="80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22"/>
      <c r="AF68" s="22"/>
      <c r="AG68" s="22"/>
      <c r="AH68" s="35"/>
      <c r="AI68" s="67"/>
      <c r="AJ68" s="67"/>
    </row>
    <row r="69" spans="1:254" x14ac:dyDescent="0.2">
      <c r="A69" s="383" t="s">
        <v>81</v>
      </c>
      <c r="B69" s="80" t="s">
        <v>205</v>
      </c>
      <c r="C69" s="80" t="s">
        <v>205</v>
      </c>
      <c r="D69" s="80" t="s">
        <v>205</v>
      </c>
      <c r="E69" s="80" t="s">
        <v>205</v>
      </c>
      <c r="F69" s="80" t="s">
        <v>205</v>
      </c>
      <c r="G69" s="80" t="s">
        <v>205</v>
      </c>
      <c r="H69" s="80" t="s">
        <v>205</v>
      </c>
      <c r="I69" s="80" t="s">
        <v>205</v>
      </c>
      <c r="J69" s="80" t="s">
        <v>205</v>
      </c>
      <c r="K69" s="80" t="s">
        <v>205</v>
      </c>
      <c r="L69" s="80" t="s">
        <v>205</v>
      </c>
      <c r="M69" s="80" t="s">
        <v>205</v>
      </c>
      <c r="N69" s="80" t="s">
        <v>205</v>
      </c>
      <c r="O69" s="80" t="s">
        <v>205</v>
      </c>
      <c r="P69" s="80" t="s">
        <v>205</v>
      </c>
      <c r="Q69" s="80" t="s">
        <v>205</v>
      </c>
      <c r="R69" s="80" t="s">
        <v>205</v>
      </c>
      <c r="S69" s="80" t="s">
        <v>205</v>
      </c>
      <c r="T69" s="80" t="s">
        <v>205</v>
      </c>
      <c r="U69" s="35">
        <v>2696</v>
      </c>
      <c r="V69" s="35">
        <v>2496</v>
      </c>
      <c r="W69" s="35">
        <v>3382</v>
      </c>
      <c r="X69" s="35">
        <v>1611</v>
      </c>
      <c r="Y69" s="35">
        <v>1771</v>
      </c>
      <c r="Z69" s="35">
        <v>2482</v>
      </c>
      <c r="AA69" s="35">
        <v>31390</v>
      </c>
      <c r="AB69" s="35">
        <v>2333</v>
      </c>
      <c r="AC69" s="857">
        <v>5398</v>
      </c>
      <c r="AD69" s="857">
        <v>10415</v>
      </c>
      <c r="AE69" s="857">
        <v>9596</v>
      </c>
      <c r="AF69" s="857">
        <v>11201</v>
      </c>
      <c r="AG69" s="35">
        <v>10656</v>
      </c>
      <c r="AH69" s="973">
        <v>15570</v>
      </c>
      <c r="AI69" s="789">
        <v>17491</v>
      </c>
      <c r="AJ69" s="861">
        <v>20396</v>
      </c>
    </row>
    <row r="70" spans="1:254" ht="22.5" x14ac:dyDescent="0.2">
      <c r="A70" s="426" t="s">
        <v>289</v>
      </c>
      <c r="B70" s="80" t="s">
        <v>205</v>
      </c>
      <c r="C70" s="80" t="s">
        <v>205</v>
      </c>
      <c r="D70" s="80" t="s">
        <v>205</v>
      </c>
      <c r="E70" s="80" t="s">
        <v>205</v>
      </c>
      <c r="F70" s="80" t="s">
        <v>205</v>
      </c>
      <c r="G70" s="80" t="s">
        <v>205</v>
      </c>
      <c r="H70" s="80" t="s">
        <v>205</v>
      </c>
      <c r="I70" s="80" t="s">
        <v>205</v>
      </c>
      <c r="J70" s="80" t="s">
        <v>205</v>
      </c>
      <c r="K70" s="80" t="s">
        <v>205</v>
      </c>
      <c r="L70" s="80" t="s">
        <v>205</v>
      </c>
      <c r="M70" s="80" t="s">
        <v>205</v>
      </c>
      <c r="N70" s="80" t="s">
        <v>205</v>
      </c>
      <c r="O70" s="80" t="s">
        <v>205</v>
      </c>
      <c r="P70" s="80" t="s">
        <v>205</v>
      </c>
      <c r="Q70" s="80" t="s">
        <v>205</v>
      </c>
      <c r="R70" s="80" t="s">
        <v>205</v>
      </c>
      <c r="S70" s="80" t="s">
        <v>205</v>
      </c>
      <c r="T70" s="80" t="s">
        <v>205</v>
      </c>
      <c r="U70" s="35" t="s">
        <v>4</v>
      </c>
      <c r="V70" s="80">
        <v>86.2</v>
      </c>
      <c r="W70" s="80">
        <v>128.1</v>
      </c>
      <c r="X70" s="80">
        <v>45.6</v>
      </c>
      <c r="Y70" s="80">
        <v>104.9</v>
      </c>
      <c r="Z70" s="80">
        <v>135.4</v>
      </c>
      <c r="AA70" s="48">
        <v>1219.5999999999999</v>
      </c>
      <c r="AB70" s="80">
        <v>6.8</v>
      </c>
      <c r="AC70" s="22" t="s">
        <v>8</v>
      </c>
      <c r="AD70" s="80">
        <v>173.4</v>
      </c>
      <c r="AE70" s="80">
        <v>89.8</v>
      </c>
      <c r="AF70" s="80">
        <v>111.6</v>
      </c>
      <c r="AG70" s="22">
        <v>89.7</v>
      </c>
      <c r="AH70" s="790">
        <v>141.5</v>
      </c>
      <c r="AI70" s="788">
        <v>99.1</v>
      </c>
      <c r="AJ70" s="15">
        <v>112</v>
      </c>
    </row>
    <row r="71" spans="1:254" x14ac:dyDescent="0.2">
      <c r="A71" s="426" t="s">
        <v>86</v>
      </c>
      <c r="B71" s="35" t="s">
        <v>4</v>
      </c>
      <c r="C71" s="71" t="s">
        <v>4</v>
      </c>
      <c r="D71" s="35" t="s">
        <v>4</v>
      </c>
      <c r="E71" s="35" t="s">
        <v>4</v>
      </c>
      <c r="F71" s="35" t="s">
        <v>4</v>
      </c>
      <c r="G71" s="35" t="s">
        <v>4</v>
      </c>
      <c r="H71" s="35" t="s">
        <v>4</v>
      </c>
      <c r="I71" s="35" t="s">
        <v>4</v>
      </c>
      <c r="J71" s="35" t="s">
        <v>4</v>
      </c>
      <c r="K71" s="35" t="s">
        <v>4</v>
      </c>
      <c r="L71" s="35" t="s">
        <v>4</v>
      </c>
      <c r="M71" s="35" t="s">
        <v>4</v>
      </c>
      <c r="N71" s="35" t="s">
        <v>4</v>
      </c>
      <c r="O71" s="35" t="s">
        <v>4</v>
      </c>
      <c r="P71" s="35" t="s">
        <v>4</v>
      </c>
      <c r="Q71" s="35" t="s">
        <v>4</v>
      </c>
      <c r="R71" s="35" t="s">
        <v>4</v>
      </c>
      <c r="S71" s="35" t="s">
        <v>4</v>
      </c>
      <c r="T71" s="35" t="s">
        <v>4</v>
      </c>
      <c r="U71" s="35" t="s">
        <v>4</v>
      </c>
      <c r="V71" s="35" t="s">
        <v>4</v>
      </c>
      <c r="W71" s="35" t="s">
        <v>4</v>
      </c>
      <c r="X71" s="35" t="s">
        <v>4</v>
      </c>
      <c r="Y71" s="35" t="s">
        <v>4</v>
      </c>
      <c r="Z71" s="35" t="s">
        <v>4</v>
      </c>
      <c r="AA71" s="35" t="s">
        <v>4</v>
      </c>
      <c r="AB71" s="35" t="s">
        <v>4</v>
      </c>
      <c r="AC71" s="35" t="s">
        <v>4</v>
      </c>
      <c r="AD71" s="35" t="s">
        <v>4</v>
      </c>
      <c r="AE71" s="35" t="s">
        <v>4</v>
      </c>
      <c r="AF71" s="35" t="s">
        <v>4</v>
      </c>
      <c r="AG71" s="35" t="s">
        <v>4</v>
      </c>
      <c r="AH71" s="1188" t="s">
        <v>4</v>
      </c>
      <c r="AI71" s="1188" t="s">
        <v>4</v>
      </c>
      <c r="AJ71" s="1188" t="s">
        <v>4</v>
      </c>
    </row>
    <row r="72" spans="1:254" x14ac:dyDescent="0.2">
      <c r="A72" s="426" t="s">
        <v>87</v>
      </c>
      <c r="B72" s="35" t="s">
        <v>4</v>
      </c>
      <c r="C72" s="71" t="s">
        <v>4</v>
      </c>
      <c r="D72" s="35" t="s">
        <v>4</v>
      </c>
      <c r="E72" s="35" t="s">
        <v>4</v>
      </c>
      <c r="F72" s="35" t="s">
        <v>4</v>
      </c>
      <c r="G72" s="35" t="s">
        <v>4</v>
      </c>
      <c r="H72" s="35" t="s">
        <v>4</v>
      </c>
      <c r="I72" s="35" t="s">
        <v>4</v>
      </c>
      <c r="J72" s="35" t="s">
        <v>4</v>
      </c>
      <c r="K72" s="35" t="s">
        <v>4</v>
      </c>
      <c r="L72" s="35" t="s">
        <v>4</v>
      </c>
      <c r="M72" s="35" t="s">
        <v>4</v>
      </c>
      <c r="N72" s="35" t="s">
        <v>4</v>
      </c>
      <c r="O72" s="35" t="s">
        <v>4</v>
      </c>
      <c r="P72" s="35" t="s">
        <v>4</v>
      </c>
      <c r="Q72" s="35" t="s">
        <v>4</v>
      </c>
      <c r="R72" s="35" t="s">
        <v>4</v>
      </c>
      <c r="S72" s="35" t="s">
        <v>4</v>
      </c>
      <c r="T72" s="35" t="s">
        <v>4</v>
      </c>
      <c r="U72" s="35" t="s">
        <v>4</v>
      </c>
      <c r="V72" s="35" t="s">
        <v>4</v>
      </c>
      <c r="W72" s="35" t="s">
        <v>4</v>
      </c>
      <c r="X72" s="35" t="s">
        <v>4</v>
      </c>
      <c r="Y72" s="35" t="s">
        <v>4</v>
      </c>
      <c r="Z72" s="35" t="s">
        <v>4</v>
      </c>
      <c r="AA72" s="35" t="s">
        <v>4</v>
      </c>
      <c r="AB72" s="35" t="s">
        <v>4</v>
      </c>
      <c r="AC72" s="35" t="s">
        <v>4</v>
      </c>
      <c r="AD72" s="35" t="s">
        <v>4</v>
      </c>
      <c r="AE72" s="35" t="s">
        <v>4</v>
      </c>
      <c r="AF72" s="35" t="s">
        <v>4</v>
      </c>
      <c r="AG72" s="35" t="s">
        <v>4</v>
      </c>
      <c r="AH72" s="1188" t="s">
        <v>4</v>
      </c>
      <c r="AI72" s="1188" t="s">
        <v>4</v>
      </c>
      <c r="AJ72" s="1188" t="s">
        <v>4</v>
      </c>
    </row>
    <row r="73" spans="1:254" ht="22.5" x14ac:dyDescent="0.2">
      <c r="A73" s="426" t="s">
        <v>89</v>
      </c>
      <c r="B73" s="80" t="s">
        <v>8</v>
      </c>
      <c r="C73" s="107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80" t="s">
        <v>8</v>
      </c>
      <c r="K73" s="337" t="s">
        <v>8</v>
      </c>
      <c r="L73" s="337" t="s">
        <v>8</v>
      </c>
      <c r="M73" s="337" t="s">
        <v>8</v>
      </c>
      <c r="N73" s="337" t="s">
        <v>8</v>
      </c>
      <c r="O73" s="35" t="s">
        <v>4</v>
      </c>
      <c r="P73" s="35" t="s">
        <v>4</v>
      </c>
      <c r="Q73" s="35" t="s">
        <v>4</v>
      </c>
      <c r="R73" s="35" t="s">
        <v>4</v>
      </c>
      <c r="S73" s="35" t="s">
        <v>4</v>
      </c>
      <c r="T73" s="35" t="s">
        <v>4</v>
      </c>
      <c r="U73" s="35" t="s">
        <v>4</v>
      </c>
      <c r="V73" s="35" t="s">
        <v>4</v>
      </c>
      <c r="W73" s="35" t="s">
        <v>4</v>
      </c>
      <c r="X73" s="35" t="s">
        <v>4</v>
      </c>
      <c r="Y73" s="35" t="s">
        <v>4</v>
      </c>
      <c r="Z73" s="35" t="s">
        <v>4</v>
      </c>
      <c r="AA73" s="35" t="s">
        <v>4</v>
      </c>
      <c r="AB73" s="35" t="s">
        <v>4</v>
      </c>
      <c r="AC73" s="36">
        <v>20.2</v>
      </c>
      <c r="AD73" s="36">
        <v>22.3</v>
      </c>
      <c r="AE73" s="36">
        <v>59.6</v>
      </c>
      <c r="AF73" s="36">
        <v>39.1</v>
      </c>
      <c r="AG73" s="36">
        <v>3.4</v>
      </c>
      <c r="AH73" s="1189">
        <v>1804</v>
      </c>
      <c r="AI73" s="1190" t="s">
        <v>370</v>
      </c>
      <c r="AJ73" s="1188" t="s">
        <v>4</v>
      </c>
    </row>
    <row r="74" spans="1:254" x14ac:dyDescent="0.2">
      <c r="A74" s="426" t="s">
        <v>90</v>
      </c>
      <c r="B74" s="80" t="s">
        <v>8</v>
      </c>
      <c r="C74" s="107" t="s">
        <v>8</v>
      </c>
      <c r="D74" s="80" t="s">
        <v>8</v>
      </c>
      <c r="E74" s="80" t="s">
        <v>8</v>
      </c>
      <c r="F74" s="80" t="s">
        <v>8</v>
      </c>
      <c r="G74" s="80" t="s">
        <v>8</v>
      </c>
      <c r="H74" s="80" t="s">
        <v>8</v>
      </c>
      <c r="I74" s="80" t="s">
        <v>8</v>
      </c>
      <c r="J74" s="80" t="s">
        <v>8</v>
      </c>
      <c r="K74" s="337" t="s">
        <v>8</v>
      </c>
      <c r="L74" s="337" t="s">
        <v>8</v>
      </c>
      <c r="M74" s="337" t="s">
        <v>8</v>
      </c>
      <c r="N74" s="337" t="s">
        <v>8</v>
      </c>
      <c r="O74" s="35" t="s">
        <v>4</v>
      </c>
      <c r="P74" s="35" t="s">
        <v>4</v>
      </c>
      <c r="Q74" s="35" t="s">
        <v>4</v>
      </c>
      <c r="R74" s="35" t="s">
        <v>4</v>
      </c>
      <c r="S74" s="35" t="s">
        <v>4</v>
      </c>
      <c r="T74" s="35" t="s">
        <v>4</v>
      </c>
      <c r="U74" s="35" t="s">
        <v>4</v>
      </c>
      <c r="V74" s="35" t="s">
        <v>4</v>
      </c>
      <c r="W74" s="35" t="s">
        <v>4</v>
      </c>
      <c r="X74" s="35" t="s">
        <v>4</v>
      </c>
      <c r="Y74" s="35" t="s">
        <v>4</v>
      </c>
      <c r="Z74" s="35" t="s">
        <v>4</v>
      </c>
      <c r="AA74" s="35" t="s">
        <v>4</v>
      </c>
      <c r="AB74" s="35" t="s">
        <v>4</v>
      </c>
      <c r="AC74" s="35">
        <v>1</v>
      </c>
      <c r="AD74" s="35">
        <v>1</v>
      </c>
      <c r="AE74" s="35">
        <v>1</v>
      </c>
      <c r="AF74" s="35">
        <v>1</v>
      </c>
      <c r="AG74" s="22">
        <v>1</v>
      </c>
      <c r="AH74" s="1190">
        <v>1</v>
      </c>
      <c r="AI74" s="1190" t="s">
        <v>370</v>
      </c>
      <c r="AJ74" s="1188" t="s">
        <v>4</v>
      </c>
    </row>
    <row r="75" spans="1:254" ht="13.5" customHeight="1" x14ac:dyDescent="0.2">
      <c r="A75" s="426" t="s">
        <v>91</v>
      </c>
      <c r="B75" s="80"/>
      <c r="C75" s="107"/>
      <c r="D75" s="80"/>
      <c r="E75" s="80"/>
      <c r="F75" s="80"/>
      <c r="G75" s="80"/>
      <c r="H75" s="80"/>
      <c r="I75" s="80"/>
      <c r="J75" s="80"/>
      <c r="K75" s="337"/>
      <c r="L75" s="337"/>
      <c r="M75" s="337"/>
      <c r="N75" s="337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22"/>
      <c r="AH75" s="1190"/>
      <c r="AI75" s="788"/>
      <c r="AJ75" s="67"/>
    </row>
    <row r="76" spans="1:254" ht="13.5" customHeight="1" x14ac:dyDescent="0.2">
      <c r="A76" s="426" t="s">
        <v>92</v>
      </c>
      <c r="B76" s="80"/>
      <c r="C76" s="107"/>
      <c r="D76" s="80"/>
      <c r="E76" s="80"/>
      <c r="F76" s="80"/>
      <c r="G76" s="80"/>
      <c r="H76" s="80"/>
      <c r="I76" s="80"/>
      <c r="J76" s="80"/>
      <c r="K76" s="337"/>
      <c r="L76" s="337"/>
      <c r="M76" s="337"/>
      <c r="N76" s="337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 t="s">
        <v>370</v>
      </c>
      <c r="AD76" s="35"/>
      <c r="AE76" s="35"/>
      <c r="AF76" s="35"/>
      <c r="AG76" s="22"/>
      <c r="AH76" s="1190" t="s">
        <v>370</v>
      </c>
      <c r="AI76" s="1190" t="s">
        <v>370</v>
      </c>
      <c r="AJ76" s="1188" t="s">
        <v>4</v>
      </c>
    </row>
    <row r="77" spans="1:254" ht="13.5" customHeight="1" x14ac:dyDescent="0.2">
      <c r="A77" s="426" t="s">
        <v>93</v>
      </c>
      <c r="B77" s="80" t="s">
        <v>370</v>
      </c>
      <c r="C77" s="107" t="s">
        <v>456</v>
      </c>
      <c r="D77" s="80" t="s">
        <v>370</v>
      </c>
      <c r="E77" s="80" t="s">
        <v>456</v>
      </c>
      <c r="F77" s="80" t="s">
        <v>370</v>
      </c>
      <c r="G77" s="80" t="s">
        <v>456</v>
      </c>
      <c r="H77" s="80" t="s">
        <v>370</v>
      </c>
      <c r="I77" s="80" t="s">
        <v>370</v>
      </c>
      <c r="J77" s="80" t="s">
        <v>456</v>
      </c>
      <c r="K77" s="337" t="s">
        <v>370</v>
      </c>
      <c r="L77" s="337" t="s">
        <v>456</v>
      </c>
      <c r="M77" s="337" t="s">
        <v>370</v>
      </c>
      <c r="N77" s="337" t="s">
        <v>456</v>
      </c>
      <c r="O77" s="35" t="s">
        <v>370</v>
      </c>
      <c r="P77" s="35" t="s">
        <v>456</v>
      </c>
      <c r="Q77" s="35" t="s">
        <v>370</v>
      </c>
      <c r="R77" s="35" t="s">
        <v>370</v>
      </c>
      <c r="S77" s="35" t="s">
        <v>456</v>
      </c>
      <c r="T77" s="35" t="s">
        <v>370</v>
      </c>
      <c r="U77" s="35" t="s">
        <v>456</v>
      </c>
      <c r="V77" s="35" t="s">
        <v>370</v>
      </c>
      <c r="W77" s="35" t="s">
        <v>456</v>
      </c>
      <c r="X77" s="35" t="s">
        <v>370</v>
      </c>
      <c r="Y77" s="35" t="s">
        <v>456</v>
      </c>
      <c r="Z77" s="35" t="s">
        <v>370</v>
      </c>
      <c r="AA77" s="35" t="s">
        <v>370</v>
      </c>
      <c r="AB77" s="35" t="s">
        <v>456</v>
      </c>
      <c r="AC77" s="35" t="s">
        <v>370</v>
      </c>
      <c r="AD77" s="35" t="s">
        <v>370</v>
      </c>
      <c r="AE77" s="35" t="s">
        <v>8</v>
      </c>
      <c r="AF77" s="35" t="s">
        <v>8</v>
      </c>
      <c r="AG77" s="22">
        <v>1</v>
      </c>
      <c r="AH77" s="1190" t="s">
        <v>370</v>
      </c>
      <c r="AI77" s="1190" t="s">
        <v>370</v>
      </c>
      <c r="AJ77" s="1188" t="s">
        <v>4</v>
      </c>
    </row>
    <row r="78" spans="1:254" ht="13.5" customHeight="1" x14ac:dyDescent="0.2">
      <c r="A78" s="426" t="s">
        <v>94</v>
      </c>
      <c r="B78" s="80" t="s">
        <v>370</v>
      </c>
      <c r="C78" s="107" t="s">
        <v>456</v>
      </c>
      <c r="D78" s="80" t="s">
        <v>370</v>
      </c>
      <c r="E78" s="80" t="s">
        <v>456</v>
      </c>
      <c r="F78" s="80" t="s">
        <v>370</v>
      </c>
      <c r="G78" s="80" t="s">
        <v>456</v>
      </c>
      <c r="H78" s="80" t="s">
        <v>370</v>
      </c>
      <c r="I78" s="80" t="s">
        <v>370</v>
      </c>
      <c r="J78" s="80" t="s">
        <v>456</v>
      </c>
      <c r="K78" s="337" t="s">
        <v>370</v>
      </c>
      <c r="L78" s="337" t="s">
        <v>456</v>
      </c>
      <c r="M78" s="337" t="s">
        <v>370</v>
      </c>
      <c r="N78" s="337" t="s">
        <v>456</v>
      </c>
      <c r="O78" s="35" t="s">
        <v>370</v>
      </c>
      <c r="P78" s="35" t="s">
        <v>456</v>
      </c>
      <c r="Q78" s="35" t="s">
        <v>370</v>
      </c>
      <c r="R78" s="35" t="s">
        <v>370</v>
      </c>
      <c r="S78" s="35" t="s">
        <v>456</v>
      </c>
      <c r="T78" s="35" t="s">
        <v>370</v>
      </c>
      <c r="U78" s="35" t="s">
        <v>456</v>
      </c>
      <c r="V78" s="35" t="s">
        <v>370</v>
      </c>
      <c r="W78" s="35" t="s">
        <v>456</v>
      </c>
      <c r="X78" s="35" t="s">
        <v>370</v>
      </c>
      <c r="Y78" s="35" t="s">
        <v>456</v>
      </c>
      <c r="Z78" s="35" t="s">
        <v>370</v>
      </c>
      <c r="AA78" s="35" t="s">
        <v>370</v>
      </c>
      <c r="AB78" s="35" t="s">
        <v>456</v>
      </c>
      <c r="AC78" s="35" t="s">
        <v>370</v>
      </c>
      <c r="AD78" s="35" t="s">
        <v>370</v>
      </c>
      <c r="AE78" s="35" t="s">
        <v>8</v>
      </c>
      <c r="AF78" s="35" t="s">
        <v>8</v>
      </c>
      <c r="AG78" s="22" t="s">
        <v>8</v>
      </c>
      <c r="AH78" s="1190" t="s">
        <v>370</v>
      </c>
      <c r="AI78" s="1190" t="s">
        <v>370</v>
      </c>
      <c r="AJ78" s="1188" t="s">
        <v>4</v>
      </c>
    </row>
    <row r="79" spans="1:254" ht="13.5" customHeight="1" x14ac:dyDescent="0.2">
      <c r="A79" s="426" t="s">
        <v>95</v>
      </c>
      <c r="B79" s="80"/>
      <c r="C79" s="107"/>
      <c r="D79" s="80"/>
      <c r="E79" s="80"/>
      <c r="F79" s="80"/>
      <c r="G79" s="80"/>
      <c r="H79" s="80"/>
      <c r="I79" s="80"/>
      <c r="J79" s="80"/>
      <c r="K79" s="337"/>
      <c r="L79" s="337"/>
      <c r="M79" s="337"/>
      <c r="N79" s="337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 t="s">
        <v>370</v>
      </c>
      <c r="AD79" s="35"/>
      <c r="AE79" s="35"/>
      <c r="AF79" s="35"/>
      <c r="AG79" s="22" t="s">
        <v>370</v>
      </c>
      <c r="AH79" s="1190" t="s">
        <v>370</v>
      </c>
      <c r="AI79" s="1190" t="s">
        <v>370</v>
      </c>
      <c r="AJ79" s="1188" t="s">
        <v>4</v>
      </c>
    </row>
    <row r="80" spans="1:254" x14ac:dyDescent="0.2">
      <c r="A80" s="426" t="s">
        <v>96</v>
      </c>
      <c r="B80" s="80" t="s">
        <v>8</v>
      </c>
      <c r="C80" s="107" t="s">
        <v>8</v>
      </c>
      <c r="D80" s="80" t="s">
        <v>8</v>
      </c>
      <c r="E80" s="80" t="s">
        <v>8</v>
      </c>
      <c r="F80" s="80" t="s">
        <v>8</v>
      </c>
      <c r="G80" s="80" t="s">
        <v>8</v>
      </c>
      <c r="H80" s="80" t="s">
        <v>8</v>
      </c>
      <c r="I80" s="80" t="s">
        <v>8</v>
      </c>
      <c r="J80" s="80" t="s">
        <v>8</v>
      </c>
      <c r="K80" s="337" t="s">
        <v>8</v>
      </c>
      <c r="L80" s="337" t="s">
        <v>8</v>
      </c>
      <c r="M80" s="337" t="s">
        <v>8</v>
      </c>
      <c r="N80" s="337" t="s">
        <v>8</v>
      </c>
      <c r="O80" s="35" t="s">
        <v>4</v>
      </c>
      <c r="P80" s="35" t="s">
        <v>4</v>
      </c>
      <c r="Q80" s="35" t="s">
        <v>4</v>
      </c>
      <c r="R80" s="35" t="s">
        <v>4</v>
      </c>
      <c r="S80" s="35" t="s">
        <v>4</v>
      </c>
      <c r="T80" s="35" t="s">
        <v>4</v>
      </c>
      <c r="U80" s="35" t="s">
        <v>4</v>
      </c>
      <c r="V80" s="35" t="s">
        <v>4</v>
      </c>
      <c r="W80" s="35" t="s">
        <v>4</v>
      </c>
      <c r="X80" s="35" t="s">
        <v>4</v>
      </c>
      <c r="Y80" s="35" t="s">
        <v>4</v>
      </c>
      <c r="Z80" s="35" t="s">
        <v>4</v>
      </c>
      <c r="AA80" s="35" t="s">
        <v>4</v>
      </c>
      <c r="AB80" s="35" t="s">
        <v>4</v>
      </c>
      <c r="AC80" s="35">
        <v>4</v>
      </c>
      <c r="AD80" s="35">
        <v>4</v>
      </c>
      <c r="AE80" s="35">
        <v>7</v>
      </c>
      <c r="AF80" s="35">
        <v>1</v>
      </c>
      <c r="AG80" s="22">
        <v>1</v>
      </c>
      <c r="AH80" s="1190">
        <v>1</v>
      </c>
      <c r="AI80" s="1190" t="s">
        <v>370</v>
      </c>
      <c r="AJ80" s="1188" t="s">
        <v>4</v>
      </c>
    </row>
    <row r="81" spans="1:254" x14ac:dyDescent="0.2">
      <c r="A81" s="427" t="s">
        <v>97</v>
      </c>
      <c r="B81" s="80" t="s">
        <v>8</v>
      </c>
      <c r="C81" s="107" t="s">
        <v>8</v>
      </c>
      <c r="D81" s="80" t="s">
        <v>8</v>
      </c>
      <c r="E81" s="80" t="s">
        <v>8</v>
      </c>
      <c r="F81" s="80" t="s">
        <v>8</v>
      </c>
      <c r="G81" s="80" t="s">
        <v>8</v>
      </c>
      <c r="H81" s="80" t="s">
        <v>8</v>
      </c>
      <c r="I81" s="80" t="s">
        <v>8</v>
      </c>
      <c r="J81" s="80" t="s">
        <v>8</v>
      </c>
      <c r="K81" s="337" t="s">
        <v>8</v>
      </c>
      <c r="L81" s="337" t="s">
        <v>8</v>
      </c>
      <c r="M81" s="337" t="s">
        <v>8</v>
      </c>
      <c r="N81" s="337" t="s">
        <v>8</v>
      </c>
      <c r="O81" s="35" t="s">
        <v>4</v>
      </c>
      <c r="P81" s="35" t="s">
        <v>4</v>
      </c>
      <c r="Q81" s="35" t="s">
        <v>4</v>
      </c>
      <c r="R81" s="35" t="s">
        <v>4</v>
      </c>
      <c r="S81" s="35" t="s">
        <v>4</v>
      </c>
      <c r="T81" s="35" t="s">
        <v>4</v>
      </c>
      <c r="U81" s="35" t="s">
        <v>4</v>
      </c>
      <c r="V81" s="35" t="s">
        <v>4</v>
      </c>
      <c r="W81" s="35" t="s">
        <v>4</v>
      </c>
      <c r="X81" s="35" t="s">
        <v>4</v>
      </c>
      <c r="Y81" s="35" t="s">
        <v>4</v>
      </c>
      <c r="Z81" s="35" t="s">
        <v>4</v>
      </c>
      <c r="AA81" s="35" t="s">
        <v>4</v>
      </c>
      <c r="AB81" s="35" t="s">
        <v>4</v>
      </c>
      <c r="AC81" s="35">
        <v>4</v>
      </c>
      <c r="AD81" s="35">
        <v>4</v>
      </c>
      <c r="AE81" s="35">
        <v>7</v>
      </c>
      <c r="AF81" s="35">
        <v>1</v>
      </c>
      <c r="AG81" s="22">
        <v>1</v>
      </c>
      <c r="AH81" s="1190">
        <v>1</v>
      </c>
      <c r="AI81" s="1190" t="s">
        <v>370</v>
      </c>
      <c r="AJ81" s="1188" t="s">
        <v>4</v>
      </c>
    </row>
    <row r="82" spans="1:254" x14ac:dyDescent="0.2">
      <c r="A82" s="428" t="s">
        <v>98</v>
      </c>
      <c r="B82" s="80"/>
      <c r="C82" s="107"/>
      <c r="D82" s="80"/>
      <c r="E82" s="80"/>
      <c r="F82" s="80"/>
      <c r="G82" s="80"/>
      <c r="H82" s="80"/>
      <c r="I82" s="80"/>
      <c r="J82" s="80"/>
      <c r="K82" s="337"/>
      <c r="L82" s="337"/>
      <c r="M82" s="337"/>
      <c r="N82" s="337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22"/>
      <c r="AH82" s="1190"/>
      <c r="AI82" s="788"/>
      <c r="AJ82" s="1188" t="s">
        <v>4</v>
      </c>
    </row>
    <row r="83" spans="1:254" x14ac:dyDescent="0.2">
      <c r="A83" s="428" t="s">
        <v>99</v>
      </c>
      <c r="B83" s="80" t="s">
        <v>8</v>
      </c>
      <c r="C83" s="107" t="s">
        <v>8</v>
      </c>
      <c r="D83" s="80" t="s">
        <v>8</v>
      </c>
      <c r="E83" s="80" t="s">
        <v>8</v>
      </c>
      <c r="F83" s="80" t="s">
        <v>8</v>
      </c>
      <c r="G83" s="80" t="s">
        <v>8</v>
      </c>
      <c r="H83" s="80" t="s">
        <v>8</v>
      </c>
      <c r="I83" s="80" t="s">
        <v>8</v>
      </c>
      <c r="J83" s="80" t="s">
        <v>8</v>
      </c>
      <c r="K83" s="337" t="s">
        <v>8</v>
      </c>
      <c r="L83" s="337" t="s">
        <v>8</v>
      </c>
      <c r="M83" s="337" t="s">
        <v>8</v>
      </c>
      <c r="N83" s="337" t="s">
        <v>8</v>
      </c>
      <c r="O83" s="337" t="s">
        <v>8</v>
      </c>
      <c r="P83" s="337" t="s">
        <v>8</v>
      </c>
      <c r="Q83" s="337" t="s">
        <v>8</v>
      </c>
      <c r="R83" s="337" t="s">
        <v>8</v>
      </c>
      <c r="S83" s="337" t="s">
        <v>8</v>
      </c>
      <c r="T83" s="337" t="s">
        <v>8</v>
      </c>
      <c r="U83" s="337" t="s">
        <v>8</v>
      </c>
      <c r="V83" s="337" t="s">
        <v>8</v>
      </c>
      <c r="W83" s="337" t="s">
        <v>8</v>
      </c>
      <c r="X83" s="337" t="s">
        <v>8</v>
      </c>
      <c r="Y83" s="337" t="s">
        <v>8</v>
      </c>
      <c r="Z83" s="337" t="s">
        <v>8</v>
      </c>
      <c r="AA83" s="337" t="s">
        <v>8</v>
      </c>
      <c r="AB83" s="337" t="s">
        <v>8</v>
      </c>
      <c r="AC83" s="337" t="s">
        <v>8</v>
      </c>
      <c r="AD83" s="337" t="s">
        <v>8</v>
      </c>
      <c r="AE83" s="337" t="s">
        <v>8</v>
      </c>
      <c r="AF83" s="337" t="s">
        <v>8</v>
      </c>
      <c r="AG83" s="337" t="s">
        <v>8</v>
      </c>
      <c r="AH83" s="991" t="s">
        <v>8</v>
      </c>
      <c r="AI83" s="1190" t="s">
        <v>370</v>
      </c>
      <c r="AJ83" s="1188" t="s">
        <v>4</v>
      </c>
    </row>
    <row r="84" spans="1:254" ht="15.75" customHeight="1" x14ac:dyDescent="0.2">
      <c r="A84" s="428" t="s">
        <v>101</v>
      </c>
      <c r="B84" s="80" t="s">
        <v>370</v>
      </c>
      <c r="C84" s="107" t="s">
        <v>456</v>
      </c>
      <c r="D84" s="80" t="s">
        <v>370</v>
      </c>
      <c r="E84" s="80" t="s">
        <v>456</v>
      </c>
      <c r="F84" s="80" t="s">
        <v>370</v>
      </c>
      <c r="G84" s="80" t="s">
        <v>456</v>
      </c>
      <c r="H84" s="80" t="s">
        <v>370</v>
      </c>
      <c r="I84" s="80" t="s">
        <v>370</v>
      </c>
      <c r="J84" s="80" t="s">
        <v>456</v>
      </c>
      <c r="K84" s="337" t="s">
        <v>370</v>
      </c>
      <c r="L84" s="337" t="s">
        <v>456</v>
      </c>
      <c r="M84" s="337" t="s">
        <v>8</v>
      </c>
      <c r="N84" s="337" t="s">
        <v>8</v>
      </c>
      <c r="O84" s="337" t="s">
        <v>8</v>
      </c>
      <c r="P84" s="337" t="s">
        <v>8</v>
      </c>
      <c r="Q84" s="337" t="s">
        <v>8</v>
      </c>
      <c r="R84" s="337" t="s">
        <v>8</v>
      </c>
      <c r="S84" s="337" t="s">
        <v>8</v>
      </c>
      <c r="T84" s="337" t="s">
        <v>8</v>
      </c>
      <c r="U84" s="337" t="s">
        <v>8</v>
      </c>
      <c r="V84" s="337" t="s">
        <v>8</v>
      </c>
      <c r="W84" s="337" t="s">
        <v>8</v>
      </c>
      <c r="X84" s="337" t="s">
        <v>8</v>
      </c>
      <c r="Y84" s="337" t="s">
        <v>8</v>
      </c>
      <c r="Z84" s="337" t="s">
        <v>8</v>
      </c>
      <c r="AA84" s="337" t="s">
        <v>8</v>
      </c>
      <c r="AB84" s="337" t="s">
        <v>8</v>
      </c>
      <c r="AC84" s="337" t="s">
        <v>8</v>
      </c>
      <c r="AD84" s="337" t="s">
        <v>8</v>
      </c>
      <c r="AE84" s="337" t="s">
        <v>8</v>
      </c>
      <c r="AF84" s="337" t="s">
        <v>8</v>
      </c>
      <c r="AG84" s="337" t="s">
        <v>8</v>
      </c>
      <c r="AH84" s="991" t="s">
        <v>8</v>
      </c>
      <c r="AI84" s="1190" t="s">
        <v>370</v>
      </c>
      <c r="AJ84" s="1188" t="s">
        <v>4</v>
      </c>
    </row>
    <row r="85" spans="1:254" x14ac:dyDescent="0.2">
      <c r="A85" s="428" t="s">
        <v>102</v>
      </c>
      <c r="B85" s="80" t="s">
        <v>8</v>
      </c>
      <c r="C85" s="107" t="s">
        <v>8</v>
      </c>
      <c r="D85" s="80" t="s">
        <v>8</v>
      </c>
      <c r="E85" s="80" t="s">
        <v>8</v>
      </c>
      <c r="F85" s="80" t="s">
        <v>8</v>
      </c>
      <c r="G85" s="80" t="s">
        <v>8</v>
      </c>
      <c r="H85" s="80" t="s">
        <v>8</v>
      </c>
      <c r="I85" s="80" t="s">
        <v>8</v>
      </c>
      <c r="J85" s="80" t="s">
        <v>8</v>
      </c>
      <c r="K85" s="337" t="s">
        <v>8</v>
      </c>
      <c r="L85" s="337" t="s">
        <v>8</v>
      </c>
      <c r="M85" s="337" t="s">
        <v>8</v>
      </c>
      <c r="N85" s="337" t="s">
        <v>8</v>
      </c>
      <c r="O85" s="337" t="s">
        <v>8</v>
      </c>
      <c r="P85" s="337" t="s">
        <v>8</v>
      </c>
      <c r="Q85" s="337" t="s">
        <v>8</v>
      </c>
      <c r="R85" s="337" t="s">
        <v>8</v>
      </c>
      <c r="S85" s="337" t="s">
        <v>8</v>
      </c>
      <c r="T85" s="337" t="s">
        <v>8</v>
      </c>
      <c r="U85" s="337" t="s">
        <v>8</v>
      </c>
      <c r="V85" s="337" t="s">
        <v>8</v>
      </c>
      <c r="W85" s="337" t="s">
        <v>8</v>
      </c>
      <c r="X85" s="337" t="s">
        <v>8</v>
      </c>
      <c r="Y85" s="337" t="s">
        <v>8</v>
      </c>
      <c r="Z85" s="337" t="s">
        <v>8</v>
      </c>
      <c r="AA85" s="337" t="s">
        <v>8</v>
      </c>
      <c r="AB85" s="337" t="s">
        <v>8</v>
      </c>
      <c r="AC85" s="337" t="s">
        <v>8</v>
      </c>
      <c r="AD85" s="337" t="s">
        <v>8</v>
      </c>
      <c r="AE85" s="337" t="s">
        <v>8</v>
      </c>
      <c r="AF85" s="337" t="s">
        <v>8</v>
      </c>
      <c r="AG85" s="337" t="s">
        <v>8</v>
      </c>
      <c r="AH85" s="991" t="s">
        <v>8</v>
      </c>
      <c r="AI85" s="1190" t="s">
        <v>370</v>
      </c>
      <c r="AJ85" s="1188" t="s">
        <v>4</v>
      </c>
    </row>
    <row r="86" spans="1:254" x14ac:dyDescent="0.2">
      <c r="A86" s="428" t="s">
        <v>103</v>
      </c>
      <c r="B86" s="80"/>
      <c r="C86" s="107"/>
      <c r="D86" s="80" t="s">
        <v>8</v>
      </c>
      <c r="E86" s="80" t="s">
        <v>8</v>
      </c>
      <c r="F86" s="80" t="s">
        <v>8</v>
      </c>
      <c r="G86" s="80" t="s">
        <v>8</v>
      </c>
      <c r="H86" s="80" t="s">
        <v>8</v>
      </c>
      <c r="I86" s="80" t="s">
        <v>8</v>
      </c>
      <c r="J86" s="80" t="s">
        <v>8</v>
      </c>
      <c r="K86" s="337" t="s">
        <v>8</v>
      </c>
      <c r="L86" s="337" t="s">
        <v>8</v>
      </c>
      <c r="M86" s="337" t="s">
        <v>8</v>
      </c>
      <c r="N86" s="337" t="s">
        <v>8</v>
      </c>
      <c r="O86" s="35" t="s">
        <v>4</v>
      </c>
      <c r="P86" s="35" t="s">
        <v>4</v>
      </c>
      <c r="Q86" s="35" t="s">
        <v>4</v>
      </c>
      <c r="R86" s="35" t="s">
        <v>4</v>
      </c>
      <c r="S86" s="35" t="s">
        <v>4</v>
      </c>
      <c r="T86" s="35" t="s">
        <v>4</v>
      </c>
      <c r="U86" s="35" t="s">
        <v>4</v>
      </c>
      <c r="V86" s="35" t="s">
        <v>4</v>
      </c>
      <c r="W86" s="35" t="s">
        <v>4</v>
      </c>
      <c r="X86" s="35" t="s">
        <v>4</v>
      </c>
      <c r="Y86" s="35" t="s">
        <v>4</v>
      </c>
      <c r="Z86" s="35" t="s">
        <v>4</v>
      </c>
      <c r="AA86" s="35" t="s">
        <v>4</v>
      </c>
      <c r="AB86" s="35" t="s">
        <v>4</v>
      </c>
      <c r="AC86" s="35">
        <v>4</v>
      </c>
      <c r="AD86" s="35">
        <v>4</v>
      </c>
      <c r="AE86" s="35">
        <v>4</v>
      </c>
      <c r="AF86" s="35">
        <v>1</v>
      </c>
      <c r="AG86" s="22">
        <v>1</v>
      </c>
      <c r="AH86" s="1190">
        <v>1</v>
      </c>
      <c r="AI86" s="1190" t="s">
        <v>370</v>
      </c>
      <c r="AJ86" s="1188" t="s">
        <v>4</v>
      </c>
    </row>
    <row r="87" spans="1:254" x14ac:dyDescent="0.2">
      <c r="A87" s="1214" t="s">
        <v>104</v>
      </c>
      <c r="B87" s="1203"/>
      <c r="C87" s="1226"/>
      <c r="D87" s="1203"/>
      <c r="E87" s="1203"/>
      <c r="F87" s="1203"/>
      <c r="G87" s="1203"/>
      <c r="H87" s="1203"/>
      <c r="I87" s="1203"/>
      <c r="J87" s="1203"/>
      <c r="K87" s="1215"/>
      <c r="L87" s="1215"/>
      <c r="M87" s="1215"/>
      <c r="N87" s="1215"/>
      <c r="O87" s="1213"/>
      <c r="P87" s="1213"/>
      <c r="Q87" s="1213"/>
      <c r="R87" s="1213"/>
      <c r="S87" s="1213"/>
      <c r="T87" s="1213"/>
      <c r="U87" s="1213"/>
      <c r="V87" s="1213"/>
      <c r="W87" s="1213"/>
      <c r="X87" s="1213"/>
      <c r="Y87" s="1213"/>
      <c r="Z87" s="1213"/>
      <c r="AA87" s="1213"/>
      <c r="AB87" s="1213"/>
      <c r="AC87" s="1213"/>
      <c r="AD87" s="1213"/>
      <c r="AE87" s="1213"/>
      <c r="AF87" s="1213"/>
      <c r="AG87" s="1052"/>
      <c r="AH87" s="1052"/>
      <c r="AI87" s="1052"/>
      <c r="AJ87" s="1052"/>
    </row>
    <row r="88" spans="1:254" x14ac:dyDescent="0.2">
      <c r="A88" s="868" t="s">
        <v>105</v>
      </c>
      <c r="B88" s="80"/>
      <c r="C88" s="80"/>
      <c r="D88" s="80"/>
      <c r="E88" s="80"/>
      <c r="F88" s="80"/>
      <c r="G88" s="80"/>
      <c r="H88" s="80"/>
      <c r="I88" s="80"/>
      <c r="J88" s="80"/>
      <c r="K88" s="62"/>
      <c r="L88" s="62"/>
      <c r="M88" s="62"/>
      <c r="N88" s="62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72"/>
      <c r="AI88" s="8"/>
      <c r="AJ88" s="8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</row>
    <row r="89" spans="1:254" x14ac:dyDescent="0.2">
      <c r="A89" s="383" t="s">
        <v>81</v>
      </c>
      <c r="B89" s="35" t="s">
        <v>4</v>
      </c>
      <c r="C89" s="35" t="s">
        <v>4</v>
      </c>
      <c r="D89" s="35" t="s">
        <v>4</v>
      </c>
      <c r="E89" s="35" t="s">
        <v>4</v>
      </c>
      <c r="F89" s="35" t="s">
        <v>4</v>
      </c>
      <c r="G89" s="35" t="s">
        <v>4</v>
      </c>
      <c r="H89" s="80"/>
      <c r="I89" s="80"/>
      <c r="J89" s="80"/>
      <c r="K89" s="72">
        <v>28089</v>
      </c>
      <c r="L89" s="72">
        <v>29684</v>
      </c>
      <c r="M89" s="72">
        <v>32845</v>
      </c>
      <c r="N89" s="72">
        <v>46400</v>
      </c>
      <c r="O89" s="35" t="s">
        <v>4</v>
      </c>
      <c r="P89" s="35" t="s">
        <v>4</v>
      </c>
      <c r="Q89" s="35" t="s">
        <v>4</v>
      </c>
      <c r="R89" s="35" t="s">
        <v>4</v>
      </c>
      <c r="S89" s="35" t="s">
        <v>4</v>
      </c>
      <c r="T89" s="35" t="s">
        <v>4</v>
      </c>
      <c r="U89" s="29">
        <v>18132.370999999999</v>
      </c>
      <c r="V89" s="29">
        <v>22090.871999999999</v>
      </c>
      <c r="W89" s="29">
        <v>23347.498</v>
      </c>
      <c r="X89" s="29">
        <v>21457.721000000001</v>
      </c>
      <c r="Y89" s="29">
        <v>21201.09</v>
      </c>
      <c r="Z89" s="29">
        <v>20758.95</v>
      </c>
      <c r="AA89" s="29">
        <v>29808.546999999999</v>
      </c>
      <c r="AB89" s="29">
        <v>43131.553</v>
      </c>
      <c r="AC89" s="29">
        <v>50978.877999999997</v>
      </c>
      <c r="AD89" s="29">
        <v>65379.28</v>
      </c>
      <c r="AE89" s="29">
        <v>80014.687000000005</v>
      </c>
      <c r="AF89" s="29">
        <v>89302.043000000005</v>
      </c>
      <c r="AG89" s="72">
        <v>89321.88</v>
      </c>
      <c r="AH89" s="72">
        <v>91574.760999999999</v>
      </c>
      <c r="AI89" s="1191">
        <v>103930.11500000001</v>
      </c>
      <c r="AJ89" s="1634">
        <v>134908.986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</row>
    <row r="90" spans="1:254" x14ac:dyDescent="0.2">
      <c r="A90" s="854" t="s">
        <v>106</v>
      </c>
      <c r="B90" s="35"/>
      <c r="C90" s="35"/>
      <c r="D90" s="35"/>
      <c r="E90" s="35"/>
      <c r="F90" s="35"/>
      <c r="G90" s="35"/>
      <c r="H90" s="80"/>
      <c r="I90" s="80"/>
      <c r="J90" s="80"/>
      <c r="K90" s="72"/>
      <c r="L90" s="72"/>
      <c r="M90" s="72"/>
      <c r="N90" s="72"/>
      <c r="O90" s="35"/>
      <c r="P90" s="35"/>
      <c r="Q90" s="35"/>
      <c r="R90" s="35"/>
      <c r="S90" s="35"/>
      <c r="T90" s="35"/>
      <c r="U90" s="830">
        <v>4</v>
      </c>
      <c r="V90" s="830">
        <v>3.9</v>
      </c>
      <c r="W90" s="830">
        <v>4.7</v>
      </c>
      <c r="X90" s="830">
        <v>4</v>
      </c>
      <c r="Y90" s="830">
        <v>3.9</v>
      </c>
      <c r="Z90" s="830">
        <v>4.5999999999999996</v>
      </c>
      <c r="AA90" s="830">
        <v>5</v>
      </c>
      <c r="AB90" s="830">
        <v>5.6</v>
      </c>
      <c r="AC90" s="830">
        <v>5.8</v>
      </c>
      <c r="AD90" s="830">
        <v>5.5</v>
      </c>
      <c r="AE90" s="830">
        <v>5.4</v>
      </c>
      <c r="AF90" s="830">
        <v>3.8</v>
      </c>
      <c r="AG90" s="830">
        <v>3.6</v>
      </c>
      <c r="AH90" s="830">
        <v>3.4</v>
      </c>
      <c r="AI90" s="786">
        <v>3.6</v>
      </c>
      <c r="AJ90" s="1635">
        <v>3.9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</row>
    <row r="91" spans="1:254" ht="22.5" x14ac:dyDescent="0.2">
      <c r="A91" s="426" t="s">
        <v>112</v>
      </c>
      <c r="B91" s="35" t="s">
        <v>4</v>
      </c>
      <c r="C91" s="35" t="s">
        <v>4</v>
      </c>
      <c r="D91" s="35" t="s">
        <v>4</v>
      </c>
      <c r="E91" s="35" t="s">
        <v>4</v>
      </c>
      <c r="F91" s="35" t="s">
        <v>4</v>
      </c>
      <c r="G91" s="35" t="s">
        <v>4</v>
      </c>
      <c r="H91" s="80"/>
      <c r="I91" s="80"/>
      <c r="J91" s="80"/>
      <c r="K91" s="328">
        <v>208.6</v>
      </c>
      <c r="L91" s="328">
        <v>93.3</v>
      </c>
      <c r="M91" s="328">
        <v>138.9</v>
      </c>
      <c r="N91" s="328">
        <v>110.2</v>
      </c>
      <c r="O91" s="35" t="s">
        <v>4</v>
      </c>
      <c r="P91" s="35" t="s">
        <v>4</v>
      </c>
      <c r="Q91" s="35" t="s">
        <v>4</v>
      </c>
      <c r="R91" s="35" t="s">
        <v>4</v>
      </c>
      <c r="S91" s="35" t="s">
        <v>4</v>
      </c>
      <c r="T91" s="35" t="s">
        <v>4</v>
      </c>
      <c r="U91" s="35" t="s">
        <v>4</v>
      </c>
      <c r="V91" s="35" t="s">
        <v>4</v>
      </c>
      <c r="W91" s="35" t="s">
        <v>4</v>
      </c>
      <c r="X91" s="35" t="s">
        <v>4</v>
      </c>
      <c r="Y91" s="35" t="s">
        <v>4</v>
      </c>
      <c r="Z91" s="35" t="s">
        <v>4</v>
      </c>
      <c r="AA91" s="35" t="s">
        <v>4</v>
      </c>
      <c r="AB91" s="35" t="s">
        <v>4</v>
      </c>
      <c r="AC91" s="35" t="s">
        <v>4</v>
      </c>
      <c r="AD91" s="35" t="s">
        <v>4</v>
      </c>
      <c r="AE91" s="35" t="s">
        <v>4</v>
      </c>
      <c r="AF91" s="35" t="s">
        <v>4</v>
      </c>
      <c r="AG91" s="35" t="s">
        <v>4</v>
      </c>
      <c r="AH91" s="35" t="s">
        <v>4</v>
      </c>
      <c r="AI91" s="35" t="s">
        <v>4</v>
      </c>
      <c r="AJ91" s="1636" t="s">
        <v>4</v>
      </c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</row>
    <row r="92" spans="1:254" x14ac:dyDescent="0.2">
      <c r="A92" s="429" t="s">
        <v>113</v>
      </c>
      <c r="B92" s="35"/>
      <c r="C92" s="35"/>
      <c r="D92" s="35"/>
      <c r="E92" s="35"/>
      <c r="F92" s="35"/>
      <c r="G92" s="35"/>
      <c r="H92" s="80"/>
      <c r="I92" s="80"/>
      <c r="J92" s="80"/>
      <c r="K92" s="62"/>
      <c r="L92" s="62"/>
      <c r="M92" s="62"/>
      <c r="N92" s="62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861"/>
      <c r="AJ92" s="1637"/>
    </row>
    <row r="93" spans="1:254" x14ac:dyDescent="0.2">
      <c r="A93" s="383" t="s">
        <v>81</v>
      </c>
      <c r="B93" s="35" t="s">
        <v>4</v>
      </c>
      <c r="C93" s="35" t="s">
        <v>4</v>
      </c>
      <c r="D93" s="35" t="s">
        <v>4</v>
      </c>
      <c r="E93" s="35" t="s">
        <v>4</v>
      </c>
      <c r="F93" s="35" t="s">
        <v>4</v>
      </c>
      <c r="G93" s="35" t="s">
        <v>4</v>
      </c>
      <c r="H93" s="80"/>
      <c r="I93" s="80"/>
      <c r="J93" s="80"/>
      <c r="K93" s="72">
        <v>21112</v>
      </c>
      <c r="L93" s="72">
        <v>22138</v>
      </c>
      <c r="M93" s="72">
        <v>25371</v>
      </c>
      <c r="N93" s="72">
        <v>37445</v>
      </c>
      <c r="O93" s="35" t="s">
        <v>4</v>
      </c>
      <c r="P93" s="35" t="s">
        <v>4</v>
      </c>
      <c r="Q93" s="35" t="s">
        <v>4</v>
      </c>
      <c r="R93" s="35" t="s">
        <v>4</v>
      </c>
      <c r="S93" s="35" t="s">
        <v>4</v>
      </c>
      <c r="T93" s="35" t="s">
        <v>4</v>
      </c>
      <c r="U93" s="29">
        <v>8859.0290000000005</v>
      </c>
      <c r="V93" s="29">
        <v>11525.367</v>
      </c>
      <c r="W93" s="29">
        <v>14709.662</v>
      </c>
      <c r="X93" s="29">
        <v>13572.665000000001</v>
      </c>
      <c r="Y93" s="29">
        <v>12165.406999999999</v>
      </c>
      <c r="Z93" s="29">
        <v>12543.362999999999</v>
      </c>
      <c r="AA93" s="29">
        <v>21150.808000000001</v>
      </c>
      <c r="AB93" s="29">
        <v>33816.427000000003</v>
      </c>
      <c r="AC93" s="29">
        <v>41203.775999999998</v>
      </c>
      <c r="AD93" s="29">
        <v>54336.285000000003</v>
      </c>
      <c r="AE93" s="29">
        <v>64318.254999999997</v>
      </c>
      <c r="AF93" s="29">
        <v>73808.365000000005</v>
      </c>
      <c r="AG93" s="72">
        <v>73114.509999999995</v>
      </c>
      <c r="AH93" s="973">
        <v>73462.861999999994</v>
      </c>
      <c r="AI93" s="1191">
        <v>80172.218999999997</v>
      </c>
      <c r="AJ93" s="1634">
        <v>97155.701000000001</v>
      </c>
    </row>
    <row r="94" spans="1:254" ht="22.5" x14ac:dyDescent="0.2">
      <c r="A94" s="426" t="s">
        <v>112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80"/>
      <c r="I94" s="80"/>
      <c r="J94" s="80"/>
      <c r="K94" s="328">
        <v>205.3</v>
      </c>
      <c r="L94" s="328">
        <v>92.4</v>
      </c>
      <c r="M94" s="328">
        <v>152.1</v>
      </c>
      <c r="N94" s="328">
        <v>111.4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35" t="s">
        <v>4</v>
      </c>
      <c r="V94" s="35" t="s">
        <v>4</v>
      </c>
      <c r="W94" s="35" t="s">
        <v>4</v>
      </c>
      <c r="X94" s="35" t="s">
        <v>4</v>
      </c>
      <c r="Y94" s="35" t="s">
        <v>4</v>
      </c>
      <c r="Z94" s="35" t="s">
        <v>4</v>
      </c>
      <c r="AA94" s="35" t="s">
        <v>4</v>
      </c>
      <c r="AB94" s="35" t="s">
        <v>4</v>
      </c>
      <c r="AC94" s="35" t="s">
        <v>4</v>
      </c>
      <c r="AD94" s="35" t="s">
        <v>4</v>
      </c>
      <c r="AE94" s="35" t="s">
        <v>4</v>
      </c>
      <c r="AF94" s="35" t="s">
        <v>4</v>
      </c>
      <c r="AG94" s="35" t="s">
        <v>4</v>
      </c>
      <c r="AH94" s="973" t="s">
        <v>4</v>
      </c>
      <c r="AI94" s="973" t="s">
        <v>4</v>
      </c>
      <c r="AJ94" s="1636" t="s">
        <v>4</v>
      </c>
    </row>
    <row r="95" spans="1:254" x14ac:dyDescent="0.2">
      <c r="A95" s="429" t="s">
        <v>116</v>
      </c>
      <c r="B95" s="35"/>
      <c r="C95" s="35"/>
      <c r="D95" s="35"/>
      <c r="E95" s="35"/>
      <c r="F95" s="35"/>
      <c r="G95" s="35"/>
      <c r="H95" s="80"/>
      <c r="I95" s="80"/>
      <c r="J95" s="80"/>
      <c r="K95" s="45"/>
      <c r="L95" s="45"/>
      <c r="M95" s="45"/>
      <c r="N95" s="4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973"/>
      <c r="AI95" s="788"/>
      <c r="AJ95" s="1637"/>
    </row>
    <row r="96" spans="1:254" x14ac:dyDescent="0.2">
      <c r="A96" s="431" t="s">
        <v>81</v>
      </c>
      <c r="B96" s="35" t="s">
        <v>4</v>
      </c>
      <c r="C96" s="35" t="s">
        <v>4</v>
      </c>
      <c r="D96" s="35" t="s">
        <v>4</v>
      </c>
      <c r="E96" s="35" t="s">
        <v>4</v>
      </c>
      <c r="F96" s="35" t="s">
        <v>4</v>
      </c>
      <c r="G96" s="35" t="s">
        <v>4</v>
      </c>
      <c r="H96" s="80"/>
      <c r="I96" s="80"/>
      <c r="J96" s="80"/>
      <c r="K96" s="72">
        <v>2265</v>
      </c>
      <c r="L96" s="72">
        <v>3229</v>
      </c>
      <c r="M96" s="72">
        <v>3548</v>
      </c>
      <c r="N96" s="72">
        <v>3738</v>
      </c>
      <c r="O96" s="35" t="s">
        <v>4</v>
      </c>
      <c r="P96" s="35" t="s">
        <v>4</v>
      </c>
      <c r="Q96" s="35" t="s">
        <v>4</v>
      </c>
      <c r="R96" s="35" t="s">
        <v>4</v>
      </c>
      <c r="S96" s="35" t="s">
        <v>4</v>
      </c>
      <c r="T96" s="35" t="s">
        <v>4</v>
      </c>
      <c r="U96" s="29">
        <v>7866.4089999999997</v>
      </c>
      <c r="V96" s="29">
        <v>9295.8549999999996</v>
      </c>
      <c r="W96" s="29">
        <v>7307.1859999999997</v>
      </c>
      <c r="X96" s="29">
        <v>6392.4080000000004</v>
      </c>
      <c r="Y96" s="29">
        <v>7302.8530000000001</v>
      </c>
      <c r="Z96" s="29">
        <v>6509.1980000000003</v>
      </c>
      <c r="AA96" s="29">
        <v>6829.8950000000004</v>
      </c>
      <c r="AB96" s="29">
        <v>7337.902</v>
      </c>
      <c r="AC96" s="29">
        <v>7575.2950000000001</v>
      </c>
      <c r="AD96" s="29">
        <v>9060.2860000000001</v>
      </c>
      <c r="AE96" s="29">
        <v>13708.333000000001</v>
      </c>
      <c r="AF96" s="29">
        <v>13391.457</v>
      </c>
      <c r="AG96" s="72">
        <v>14276.383</v>
      </c>
      <c r="AH96" s="973">
        <v>15999.513000000001</v>
      </c>
      <c r="AI96" s="1191">
        <v>21080.138999999999</v>
      </c>
      <c r="AJ96" s="1637">
        <v>34555.464999999997</v>
      </c>
    </row>
    <row r="97" spans="1:254" ht="22.5" x14ac:dyDescent="0.2">
      <c r="A97" s="426" t="s">
        <v>112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80"/>
      <c r="I97" s="80"/>
      <c r="J97" s="80"/>
      <c r="K97" s="328">
        <v>278.2</v>
      </c>
      <c r="L97" s="328">
        <v>162.19999999999999</v>
      </c>
      <c r="M97" s="328">
        <v>105.3</v>
      </c>
      <c r="N97" s="328">
        <v>104.6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35" t="s">
        <v>4</v>
      </c>
      <c r="V97" s="35" t="s">
        <v>4</v>
      </c>
      <c r="W97" s="35" t="s">
        <v>4</v>
      </c>
      <c r="X97" s="35" t="s">
        <v>4</v>
      </c>
      <c r="Y97" s="35" t="s">
        <v>4</v>
      </c>
      <c r="Z97" s="35" t="s">
        <v>4</v>
      </c>
      <c r="AA97" s="35" t="s">
        <v>4</v>
      </c>
      <c r="AB97" s="35" t="s">
        <v>4</v>
      </c>
      <c r="AC97" s="35" t="s">
        <v>4</v>
      </c>
      <c r="AD97" s="35" t="s">
        <v>4</v>
      </c>
      <c r="AE97" s="35" t="s">
        <v>4</v>
      </c>
      <c r="AF97" s="35" t="s">
        <v>4</v>
      </c>
      <c r="AG97" s="22" t="s">
        <v>8</v>
      </c>
      <c r="AH97" s="973" t="s">
        <v>4</v>
      </c>
      <c r="AI97" s="973" t="s">
        <v>4</v>
      </c>
      <c r="AJ97" s="1636" t="s">
        <v>4</v>
      </c>
    </row>
    <row r="98" spans="1:254" x14ac:dyDescent="0.2">
      <c r="A98" s="432" t="s">
        <v>236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80"/>
      <c r="I98" s="80"/>
      <c r="J98" s="80"/>
      <c r="K98" s="35">
        <v>1518</v>
      </c>
      <c r="L98" s="35">
        <v>1982</v>
      </c>
      <c r="M98" s="35">
        <v>2328</v>
      </c>
      <c r="N98" s="35">
        <v>2018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29">
        <v>1390.817</v>
      </c>
      <c r="V98" s="29">
        <v>1712.6179999999999</v>
      </c>
      <c r="W98" s="29">
        <v>1305.9369999999999</v>
      </c>
      <c r="X98" s="29">
        <v>1198.9190000000001</v>
      </c>
      <c r="Y98" s="29">
        <v>1435.258</v>
      </c>
      <c r="Z98" s="29">
        <v>1513.8579999999999</v>
      </c>
      <c r="AA98" s="29">
        <v>2600.7199999999998</v>
      </c>
      <c r="AB98" s="29">
        <v>1592.827</v>
      </c>
      <c r="AC98" s="29">
        <v>1089.097</v>
      </c>
      <c r="AD98" s="29">
        <v>1113.6020000000001</v>
      </c>
      <c r="AE98" s="29">
        <v>740.86199999999997</v>
      </c>
      <c r="AF98" s="29">
        <v>259.81099999999998</v>
      </c>
      <c r="AG98" s="72">
        <v>281.488</v>
      </c>
      <c r="AH98" s="973">
        <v>178.46700000000001</v>
      </c>
      <c r="AI98" s="1191">
        <v>1131.3130000000001</v>
      </c>
      <c r="AJ98" s="1634">
        <v>954.75099999999998</v>
      </c>
    </row>
    <row r="99" spans="1:254" x14ac:dyDescent="0.2">
      <c r="A99" s="432" t="s">
        <v>118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80"/>
      <c r="I99" s="80"/>
      <c r="J99" s="80"/>
      <c r="K99" s="35">
        <v>122</v>
      </c>
      <c r="L99" s="35">
        <v>283</v>
      </c>
      <c r="M99" s="35">
        <v>510</v>
      </c>
      <c r="N99" s="35">
        <v>656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 t="s">
        <v>8</v>
      </c>
      <c r="V99" s="29" t="s">
        <v>8</v>
      </c>
      <c r="W99" s="29" t="s">
        <v>8</v>
      </c>
      <c r="X99" s="29" t="s">
        <v>8</v>
      </c>
      <c r="Y99" s="29" t="s">
        <v>8</v>
      </c>
      <c r="Z99" s="29" t="s">
        <v>8</v>
      </c>
      <c r="AA99" s="29" t="s">
        <v>8</v>
      </c>
      <c r="AB99" s="29" t="s">
        <v>8</v>
      </c>
      <c r="AC99" s="29" t="s">
        <v>8</v>
      </c>
      <c r="AD99" s="29" t="s">
        <v>8</v>
      </c>
      <c r="AE99" s="29" t="s">
        <v>8</v>
      </c>
      <c r="AF99" s="29" t="s">
        <v>8</v>
      </c>
      <c r="AG99" s="29" t="s">
        <v>8</v>
      </c>
      <c r="AH99" s="1066" t="s">
        <v>8</v>
      </c>
      <c r="AI99" s="983" t="s">
        <v>8</v>
      </c>
      <c r="AJ99" s="1638" t="s">
        <v>8</v>
      </c>
    </row>
    <row r="100" spans="1:254" x14ac:dyDescent="0.2">
      <c r="A100" s="432" t="s">
        <v>119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80"/>
      <c r="I100" s="80"/>
      <c r="J100" s="80"/>
      <c r="K100" s="35">
        <v>14</v>
      </c>
      <c r="L100" s="35">
        <v>18</v>
      </c>
      <c r="M100" s="35">
        <v>19</v>
      </c>
      <c r="N100" s="35">
        <v>27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29">
        <v>47.302</v>
      </c>
      <c r="V100" s="29">
        <v>33.463999999999999</v>
      </c>
      <c r="W100" s="29">
        <v>7.5270000000000001</v>
      </c>
      <c r="X100" s="29">
        <v>6.13</v>
      </c>
      <c r="Y100" s="29">
        <v>5.4710000000000001</v>
      </c>
      <c r="Z100" s="29">
        <v>4.63</v>
      </c>
      <c r="AA100" s="29">
        <v>7.5579999999999998</v>
      </c>
      <c r="AB100" s="29">
        <v>4.5670000000000002</v>
      </c>
      <c r="AC100" s="29">
        <v>4.7919999999999998</v>
      </c>
      <c r="AD100" s="29">
        <v>13.526999999999999</v>
      </c>
      <c r="AE100" s="29">
        <v>31.359000000000002</v>
      </c>
      <c r="AF100" s="29">
        <v>63.311</v>
      </c>
      <c r="AG100" s="72">
        <v>19.86</v>
      </c>
      <c r="AH100" s="973">
        <v>121.688</v>
      </c>
      <c r="AI100" s="1191">
        <v>108.648</v>
      </c>
      <c r="AJ100" s="1634">
        <v>435.161</v>
      </c>
    </row>
    <row r="101" spans="1:254" ht="22.5" x14ac:dyDescent="0.2">
      <c r="A101" s="432" t="s">
        <v>120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80"/>
      <c r="I101" s="80"/>
      <c r="J101" s="80"/>
      <c r="K101" s="433">
        <v>9</v>
      </c>
      <c r="L101" s="433">
        <v>15</v>
      </c>
      <c r="M101" s="433">
        <v>16</v>
      </c>
      <c r="N101" s="433">
        <v>31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29">
        <v>75.358000000000004</v>
      </c>
      <c r="V101" s="29">
        <v>131.56</v>
      </c>
      <c r="W101" s="29">
        <v>211.32599999999999</v>
      </c>
      <c r="X101" s="29">
        <v>138.13499999999999</v>
      </c>
      <c r="Y101" s="29">
        <v>213.005</v>
      </c>
      <c r="Z101" s="29">
        <v>159.44</v>
      </c>
      <c r="AA101" s="29">
        <v>147.35599999999999</v>
      </c>
      <c r="AB101" s="29">
        <v>148.06299999999999</v>
      </c>
      <c r="AC101" s="29">
        <v>159.08000000000001</v>
      </c>
      <c r="AD101" s="29">
        <v>208.018</v>
      </c>
      <c r="AE101" s="29">
        <v>197.31</v>
      </c>
      <c r="AF101" s="29">
        <v>339.19</v>
      </c>
      <c r="AG101" s="72">
        <v>562.00300000000004</v>
      </c>
      <c r="AH101" s="973">
        <v>518.54600000000005</v>
      </c>
      <c r="AI101" s="1191">
        <v>325.416</v>
      </c>
      <c r="AJ101" s="1638">
        <v>461.18900000000002</v>
      </c>
    </row>
    <row r="102" spans="1:254" x14ac:dyDescent="0.2">
      <c r="A102" s="432" t="s">
        <v>121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80"/>
      <c r="I102" s="80"/>
      <c r="J102" s="80"/>
      <c r="K102" s="433">
        <v>14</v>
      </c>
      <c r="L102" s="433">
        <v>20</v>
      </c>
      <c r="M102" s="433">
        <v>18</v>
      </c>
      <c r="N102" s="433">
        <v>17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>
        <v>9.6159999999999997</v>
      </c>
      <c r="V102" s="29">
        <v>9.9580000000000002</v>
      </c>
      <c r="W102" s="29">
        <v>11.901</v>
      </c>
      <c r="X102" s="29" t="s">
        <v>8</v>
      </c>
      <c r="Y102" s="29" t="s">
        <v>8</v>
      </c>
      <c r="Z102" s="29" t="s">
        <v>8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72">
        <v>2.4</v>
      </c>
      <c r="AH102" s="973">
        <v>2.4</v>
      </c>
      <c r="AI102" s="983" t="s">
        <v>8</v>
      </c>
      <c r="AJ102" s="1638" t="s">
        <v>8</v>
      </c>
    </row>
    <row r="103" spans="1:254" x14ac:dyDescent="0.2">
      <c r="A103" s="432" t="s">
        <v>638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80"/>
      <c r="I103" s="80"/>
      <c r="J103" s="80"/>
      <c r="K103" s="433">
        <v>27</v>
      </c>
      <c r="L103" s="433">
        <v>44</v>
      </c>
      <c r="M103" s="433">
        <v>124</v>
      </c>
      <c r="N103" s="433">
        <v>346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88.903000000000006</v>
      </c>
      <c r="V103" s="29">
        <v>91.408000000000001</v>
      </c>
      <c r="W103" s="29">
        <v>91.43</v>
      </c>
      <c r="X103" s="29">
        <v>85.254000000000005</v>
      </c>
      <c r="Y103" s="29">
        <v>180.68600000000001</v>
      </c>
      <c r="Z103" s="29">
        <v>171.256</v>
      </c>
      <c r="AA103" s="29">
        <v>81.417000000000002</v>
      </c>
      <c r="AB103" s="29">
        <v>389.77600000000001</v>
      </c>
      <c r="AC103" s="29">
        <v>323.78199999999998</v>
      </c>
      <c r="AD103" s="29">
        <v>189.386</v>
      </c>
      <c r="AE103" s="29">
        <v>345.92099999999999</v>
      </c>
      <c r="AF103" s="29">
        <v>203.05199999999999</v>
      </c>
      <c r="AG103" s="72">
        <v>141.203</v>
      </c>
      <c r="AH103" s="973">
        <v>206.18199999999999</v>
      </c>
      <c r="AI103" s="1191">
        <v>326.35199999999998</v>
      </c>
      <c r="AJ103" s="1637">
        <v>671.06799999999998</v>
      </c>
    </row>
    <row r="104" spans="1:254" x14ac:dyDescent="0.2">
      <c r="A104" s="432" t="s">
        <v>639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80"/>
      <c r="I104" s="80"/>
      <c r="J104" s="80"/>
      <c r="K104" s="433">
        <v>85</v>
      </c>
      <c r="L104" s="433">
        <v>57</v>
      </c>
      <c r="M104" s="433">
        <v>15</v>
      </c>
      <c r="N104" s="433">
        <v>29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6010.0630000000001</v>
      </c>
      <c r="V104" s="29">
        <v>6987.6729999999998</v>
      </c>
      <c r="W104" s="29">
        <v>5547.9</v>
      </c>
      <c r="X104" s="29">
        <v>4544.8119999999999</v>
      </c>
      <c r="Y104" s="29">
        <v>5112.8100000000004</v>
      </c>
      <c r="Z104" s="29">
        <v>4277.6149999999998</v>
      </c>
      <c r="AA104" s="29">
        <v>3436.6060000000002</v>
      </c>
      <c r="AB104" s="29">
        <v>4418.7139999999999</v>
      </c>
      <c r="AC104" s="29">
        <v>5114.6899999999996</v>
      </c>
      <c r="AD104" s="29">
        <v>6268.5230000000001</v>
      </c>
      <c r="AE104" s="29">
        <v>8993.2049999999999</v>
      </c>
      <c r="AF104" s="29">
        <v>9095.1620000000003</v>
      </c>
      <c r="AG104" s="72">
        <v>9567.5020000000004</v>
      </c>
      <c r="AH104" s="973">
        <v>10858.482</v>
      </c>
      <c r="AI104" s="1191">
        <v>14652.835999999999</v>
      </c>
      <c r="AJ104" s="1637">
        <v>24966.546999999999</v>
      </c>
    </row>
    <row r="105" spans="1:254" ht="22.5" x14ac:dyDescent="0.2">
      <c r="A105" s="432" t="s">
        <v>124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80"/>
      <c r="I105" s="80"/>
      <c r="J105" s="80"/>
      <c r="K105" s="433">
        <v>155</v>
      </c>
      <c r="L105" s="433">
        <v>398</v>
      </c>
      <c r="M105" s="433">
        <v>222</v>
      </c>
      <c r="N105" s="433">
        <v>313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 t="s">
        <v>8</v>
      </c>
      <c r="V105" s="29">
        <v>0.24</v>
      </c>
      <c r="W105" s="29" t="s">
        <v>8</v>
      </c>
      <c r="X105" s="29" t="s">
        <v>8</v>
      </c>
      <c r="Y105" s="29" t="s">
        <v>8</v>
      </c>
      <c r="Z105" s="29" t="s">
        <v>8</v>
      </c>
      <c r="AA105" s="29" t="s">
        <v>8</v>
      </c>
      <c r="AB105" s="29" t="s">
        <v>8</v>
      </c>
      <c r="AC105" s="29" t="s">
        <v>8</v>
      </c>
      <c r="AD105" s="29" t="s">
        <v>8</v>
      </c>
      <c r="AE105" s="29" t="s">
        <v>8</v>
      </c>
      <c r="AF105" s="29" t="s">
        <v>8</v>
      </c>
      <c r="AG105" s="29" t="s">
        <v>8</v>
      </c>
      <c r="AH105" s="35" t="s">
        <v>8</v>
      </c>
      <c r="AI105" s="35" t="s">
        <v>8</v>
      </c>
      <c r="AJ105" s="1639" t="s">
        <v>8</v>
      </c>
    </row>
    <row r="106" spans="1:254" ht="22.5" x14ac:dyDescent="0.2">
      <c r="A106" s="432" t="s">
        <v>640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80"/>
      <c r="I106" s="80"/>
      <c r="J106" s="80"/>
      <c r="K106" s="433">
        <v>2061</v>
      </c>
      <c r="L106" s="433">
        <v>7532</v>
      </c>
      <c r="M106" s="433">
        <v>7637</v>
      </c>
      <c r="N106" s="433">
        <v>9369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 t="s">
        <v>8</v>
      </c>
      <c r="V106" s="29" t="s">
        <v>8</v>
      </c>
      <c r="W106" s="29" t="s">
        <v>8</v>
      </c>
      <c r="X106" s="29">
        <v>12.661</v>
      </c>
      <c r="Y106" s="29" t="s">
        <v>8</v>
      </c>
      <c r="Z106" s="29" t="s">
        <v>8</v>
      </c>
      <c r="AA106" s="29" t="s">
        <v>8</v>
      </c>
      <c r="AB106" s="29" t="s">
        <v>8</v>
      </c>
      <c r="AC106" s="29" t="s">
        <v>8</v>
      </c>
      <c r="AD106" s="29" t="s">
        <v>8</v>
      </c>
      <c r="AE106" s="29" t="s">
        <v>8</v>
      </c>
      <c r="AF106" s="29" t="s">
        <v>8</v>
      </c>
      <c r="AG106" s="29" t="s">
        <v>8</v>
      </c>
      <c r="AH106" s="35" t="s">
        <v>8</v>
      </c>
      <c r="AI106" s="35" t="s">
        <v>8</v>
      </c>
      <c r="AJ106" s="1639" t="s">
        <v>8</v>
      </c>
    </row>
    <row r="107" spans="1:254" x14ac:dyDescent="0.2">
      <c r="A107" s="329" t="s">
        <v>334</v>
      </c>
      <c r="B107" s="35"/>
      <c r="C107" s="35"/>
      <c r="D107" s="35"/>
      <c r="E107" s="35"/>
      <c r="F107" s="35"/>
      <c r="G107" s="35"/>
      <c r="H107" s="80"/>
      <c r="I107" s="80"/>
      <c r="J107" s="80"/>
      <c r="K107" s="433"/>
      <c r="L107" s="433"/>
      <c r="M107" s="433"/>
      <c r="N107" s="433"/>
      <c r="O107" s="35"/>
      <c r="P107" s="35"/>
      <c r="Q107" s="35"/>
      <c r="R107" s="35"/>
      <c r="S107" s="35"/>
      <c r="T107" s="35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35"/>
      <c r="AI107" s="35"/>
      <c r="AJ107" s="1639"/>
    </row>
    <row r="108" spans="1:254" x14ac:dyDescent="0.2">
      <c r="A108" s="432" t="s">
        <v>128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80"/>
      <c r="I108" s="80"/>
      <c r="J108" s="80"/>
      <c r="K108" s="433">
        <v>46</v>
      </c>
      <c r="L108" s="433">
        <v>79</v>
      </c>
      <c r="M108" s="433">
        <v>9</v>
      </c>
      <c r="N108" s="433">
        <v>19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29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29" t="s">
        <v>8</v>
      </c>
      <c r="AH108" s="35" t="s">
        <v>8</v>
      </c>
      <c r="AI108" s="35" t="s">
        <v>8</v>
      </c>
      <c r="AJ108" s="1639" t="s">
        <v>8</v>
      </c>
    </row>
    <row r="109" spans="1:254" x14ac:dyDescent="0.2">
      <c r="A109" s="432" t="s">
        <v>129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80"/>
      <c r="I109" s="80"/>
      <c r="J109" s="80"/>
      <c r="K109" s="433">
        <v>23</v>
      </c>
      <c r="L109" s="433">
        <v>32</v>
      </c>
      <c r="M109" s="433">
        <v>27</v>
      </c>
      <c r="N109" s="433">
        <v>28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>
        <v>11.577</v>
      </c>
      <c r="V109" s="29">
        <v>31.646000000000001</v>
      </c>
      <c r="W109" s="29">
        <v>46.701999999999998</v>
      </c>
      <c r="X109" s="29">
        <v>27.341000000000001</v>
      </c>
      <c r="Y109" s="29">
        <v>17.893000000000001</v>
      </c>
      <c r="Z109" s="29" t="s">
        <v>8</v>
      </c>
      <c r="AA109" s="29" t="s">
        <v>8</v>
      </c>
      <c r="AB109" s="29" t="s">
        <v>8</v>
      </c>
      <c r="AC109" s="29" t="s">
        <v>8</v>
      </c>
      <c r="AD109" s="29" t="s">
        <v>8</v>
      </c>
      <c r="AE109" s="29" t="s">
        <v>8</v>
      </c>
      <c r="AF109" s="29" t="s">
        <v>8</v>
      </c>
      <c r="AG109" s="29" t="s">
        <v>8</v>
      </c>
      <c r="AH109" s="35" t="s">
        <v>8</v>
      </c>
      <c r="AI109" s="35" t="s">
        <v>8</v>
      </c>
      <c r="AJ109" s="1639" t="s">
        <v>8</v>
      </c>
    </row>
    <row r="110" spans="1:254" ht="22.5" x14ac:dyDescent="0.2">
      <c r="A110" s="434" t="s">
        <v>475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80"/>
      <c r="I110" s="80"/>
      <c r="J110" s="80"/>
      <c r="K110" s="35"/>
      <c r="L110" s="35"/>
      <c r="M110" s="35"/>
      <c r="N110" s="35"/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62"/>
      <c r="V110" s="62"/>
      <c r="W110" s="62"/>
      <c r="X110" s="62"/>
      <c r="Y110" s="62"/>
      <c r="Z110" s="62"/>
      <c r="AA110" s="62"/>
      <c r="AB110" s="62"/>
      <c r="AC110" s="22"/>
      <c r="AD110" s="124"/>
      <c r="AE110" s="45"/>
      <c r="AF110" s="45"/>
      <c r="AG110" s="72"/>
      <c r="AH110" s="35"/>
      <c r="AI110" s="861"/>
      <c r="AJ110" s="1640"/>
    </row>
    <row r="111" spans="1:254" x14ac:dyDescent="0.2">
      <c r="A111" s="383" t="s">
        <v>81</v>
      </c>
      <c r="B111" s="35" t="s">
        <v>4</v>
      </c>
      <c r="C111" s="35" t="s">
        <v>4</v>
      </c>
      <c r="D111" s="35" t="s">
        <v>4</v>
      </c>
      <c r="E111" s="35" t="s">
        <v>4</v>
      </c>
      <c r="F111" s="35" t="s">
        <v>4</v>
      </c>
      <c r="G111" s="35" t="s">
        <v>4</v>
      </c>
      <c r="H111" s="80"/>
      <c r="I111" s="80"/>
      <c r="J111" s="80"/>
      <c r="K111" s="72">
        <v>4453</v>
      </c>
      <c r="L111" s="72">
        <v>3966</v>
      </c>
      <c r="M111" s="72">
        <v>3527</v>
      </c>
      <c r="N111" s="72">
        <v>4834</v>
      </c>
      <c r="O111" s="35" t="s">
        <v>4</v>
      </c>
      <c r="P111" s="35" t="s">
        <v>4</v>
      </c>
      <c r="Q111" s="35" t="s">
        <v>4</v>
      </c>
      <c r="R111" s="35" t="s">
        <v>4</v>
      </c>
      <c r="S111" s="35" t="s">
        <v>4</v>
      </c>
      <c r="T111" s="35" t="s">
        <v>4</v>
      </c>
      <c r="U111" s="29">
        <v>1165.5170000000001</v>
      </c>
      <c r="V111" s="29">
        <v>1021.115</v>
      </c>
      <c r="W111" s="29">
        <v>1035.6089999999999</v>
      </c>
      <c r="X111" s="29">
        <v>1175.8789999999999</v>
      </c>
      <c r="Y111" s="29">
        <v>1345.886</v>
      </c>
      <c r="Z111" s="29">
        <v>1334.806</v>
      </c>
      <c r="AA111" s="29">
        <v>1367.0029999999999</v>
      </c>
      <c r="AB111" s="29">
        <v>1494.328</v>
      </c>
      <c r="AC111" s="29">
        <v>1698.335</v>
      </c>
      <c r="AD111" s="29">
        <v>1488.835</v>
      </c>
      <c r="AE111" s="29">
        <v>1508.357</v>
      </c>
      <c r="AF111" s="29">
        <v>1579.325</v>
      </c>
      <c r="AG111" s="72">
        <v>1267.5260000000001</v>
      </c>
      <c r="AH111" s="35">
        <v>1323.1389999999999</v>
      </c>
      <c r="AI111" s="1191">
        <v>1850.722</v>
      </c>
      <c r="AJ111" s="1634">
        <v>2073.0189999999998</v>
      </c>
    </row>
    <row r="112" spans="1:254" ht="22.5" x14ac:dyDescent="0.2">
      <c r="A112" s="426" t="s">
        <v>112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41"/>
      <c r="I112" s="41"/>
      <c r="J112" s="41"/>
      <c r="K112" s="328">
        <v>208</v>
      </c>
      <c r="L112" s="328">
        <v>56.7</v>
      </c>
      <c r="M112" s="328">
        <v>105.1</v>
      </c>
      <c r="N112" s="328">
        <v>110.3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35" t="s">
        <v>4</v>
      </c>
      <c r="V112" s="35" t="s">
        <v>4</v>
      </c>
      <c r="W112" s="35" t="s">
        <v>4</v>
      </c>
      <c r="X112" s="35" t="s">
        <v>4</v>
      </c>
      <c r="Y112" s="35" t="s">
        <v>4</v>
      </c>
      <c r="Z112" s="35" t="s">
        <v>4</v>
      </c>
      <c r="AA112" s="35" t="s">
        <v>4</v>
      </c>
      <c r="AB112" s="35" t="s">
        <v>4</v>
      </c>
      <c r="AC112" s="35" t="s">
        <v>4</v>
      </c>
      <c r="AD112" s="35" t="s">
        <v>4</v>
      </c>
      <c r="AE112" s="35" t="s">
        <v>4</v>
      </c>
      <c r="AF112" s="35" t="s">
        <v>4</v>
      </c>
      <c r="AG112" s="35" t="s">
        <v>4</v>
      </c>
      <c r="AH112" s="35" t="s">
        <v>4</v>
      </c>
      <c r="AI112" s="35" t="s">
        <v>4</v>
      </c>
      <c r="AJ112" s="1641" t="s">
        <v>4</v>
      </c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</row>
    <row r="113" spans="1:254" ht="22.5" x14ac:dyDescent="0.2">
      <c r="A113" s="434" t="s">
        <v>131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41"/>
      <c r="I113" s="41"/>
      <c r="J113" s="41"/>
      <c r="K113" s="45"/>
      <c r="L113" s="45"/>
      <c r="M113" s="45"/>
      <c r="N113" s="45"/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35" t="s">
        <v>4</v>
      </c>
      <c r="V113" s="35" t="s">
        <v>4</v>
      </c>
      <c r="W113" s="35" t="s">
        <v>4</v>
      </c>
      <c r="X113" s="35" t="s">
        <v>4</v>
      </c>
      <c r="Y113" s="35" t="s">
        <v>4</v>
      </c>
      <c r="Z113" s="35" t="s">
        <v>4</v>
      </c>
      <c r="AA113" s="35" t="s">
        <v>4</v>
      </c>
      <c r="AB113" s="35" t="s">
        <v>4</v>
      </c>
      <c r="AC113" s="35" t="s">
        <v>4</v>
      </c>
      <c r="AD113" s="35" t="s">
        <v>4</v>
      </c>
      <c r="AE113" s="35" t="s">
        <v>4</v>
      </c>
      <c r="AF113" s="35" t="s">
        <v>4</v>
      </c>
      <c r="AG113" s="35" t="s">
        <v>4</v>
      </c>
      <c r="AH113" s="35" t="s">
        <v>4</v>
      </c>
      <c r="AI113" s="35" t="s">
        <v>4</v>
      </c>
      <c r="AJ113" s="1642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</row>
    <row r="114" spans="1:254" x14ac:dyDescent="0.2">
      <c r="A114" s="383" t="s">
        <v>81</v>
      </c>
      <c r="B114" s="35" t="s">
        <v>4</v>
      </c>
      <c r="C114" s="35" t="s">
        <v>4</v>
      </c>
      <c r="D114" s="35" t="s">
        <v>4</v>
      </c>
      <c r="E114" s="35" t="s">
        <v>4</v>
      </c>
      <c r="F114" s="35" t="s">
        <v>4</v>
      </c>
      <c r="G114" s="35" t="s">
        <v>4</v>
      </c>
      <c r="H114" s="41"/>
      <c r="I114" s="41"/>
      <c r="J114" s="41"/>
      <c r="K114" s="277">
        <v>259</v>
      </c>
      <c r="L114" s="277">
        <v>351</v>
      </c>
      <c r="M114" s="277">
        <v>399</v>
      </c>
      <c r="N114" s="277">
        <v>383</v>
      </c>
      <c r="O114" s="35" t="s">
        <v>4</v>
      </c>
      <c r="P114" s="35" t="s">
        <v>4</v>
      </c>
      <c r="Q114" s="35" t="s">
        <v>4</v>
      </c>
      <c r="R114" s="35" t="s">
        <v>4</v>
      </c>
      <c r="S114" s="35" t="s">
        <v>4</v>
      </c>
      <c r="T114" s="35" t="s">
        <v>4</v>
      </c>
      <c r="U114" s="29">
        <v>241.416</v>
      </c>
      <c r="V114" s="29">
        <v>248.535</v>
      </c>
      <c r="W114" s="29">
        <v>295.041</v>
      </c>
      <c r="X114" s="29">
        <v>316.76900000000001</v>
      </c>
      <c r="Y114" s="29">
        <v>386.94400000000002</v>
      </c>
      <c r="Z114" s="29">
        <v>371.58300000000003</v>
      </c>
      <c r="AA114" s="29">
        <v>460.84100000000001</v>
      </c>
      <c r="AB114" s="29">
        <v>482.89600000000002</v>
      </c>
      <c r="AC114" s="29">
        <v>501.47199999999998</v>
      </c>
      <c r="AD114" s="29">
        <v>493.87400000000002</v>
      </c>
      <c r="AE114" s="29">
        <v>479.74200000000002</v>
      </c>
      <c r="AF114" s="29">
        <v>522.89599999999996</v>
      </c>
      <c r="AG114" s="72">
        <v>663.46100000000001</v>
      </c>
      <c r="AH114" s="35">
        <v>789.24699999999996</v>
      </c>
      <c r="AI114" s="1191">
        <v>827.03499999999997</v>
      </c>
      <c r="AJ114" s="1643">
        <v>1124.8009999999999</v>
      </c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</row>
    <row r="115" spans="1:254" ht="22.5" x14ac:dyDescent="0.2">
      <c r="A115" s="426" t="s">
        <v>112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41"/>
      <c r="I115" s="41"/>
      <c r="J115" s="41"/>
      <c r="K115" s="328">
        <v>101</v>
      </c>
      <c r="L115" s="328">
        <v>89.5</v>
      </c>
      <c r="M115" s="328">
        <v>110.4</v>
      </c>
      <c r="N115" s="328">
        <v>87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35" t="s">
        <v>4</v>
      </c>
      <c r="V115" s="35" t="s">
        <v>4</v>
      </c>
      <c r="W115" s="35" t="s">
        <v>4</v>
      </c>
      <c r="X115" s="35" t="s">
        <v>4</v>
      </c>
      <c r="Y115" s="35" t="s">
        <v>4</v>
      </c>
      <c r="Z115" s="35" t="s">
        <v>4</v>
      </c>
      <c r="AA115" s="35" t="s">
        <v>4</v>
      </c>
      <c r="AB115" s="35" t="s">
        <v>4</v>
      </c>
      <c r="AC115" s="35" t="s">
        <v>4</v>
      </c>
      <c r="AD115" s="35" t="s">
        <v>4</v>
      </c>
      <c r="AE115" s="35" t="s">
        <v>4</v>
      </c>
      <c r="AF115" s="35" t="s">
        <v>4</v>
      </c>
      <c r="AG115" s="35" t="s">
        <v>4</v>
      </c>
      <c r="AH115" s="35" t="s">
        <v>4</v>
      </c>
      <c r="AI115" s="35" t="s">
        <v>4</v>
      </c>
      <c r="AJ115" s="35" t="s">
        <v>4</v>
      </c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</row>
    <row r="116" spans="1:254" ht="12.75" x14ac:dyDescent="0.2">
      <c r="A116" s="383" t="s">
        <v>641</v>
      </c>
      <c r="B116" s="45"/>
      <c r="C116" s="45"/>
      <c r="D116" s="45"/>
      <c r="E116" s="45"/>
      <c r="F116" s="45"/>
      <c r="G116" s="45"/>
      <c r="H116" s="48"/>
      <c r="I116" s="48"/>
      <c r="J116" s="48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73"/>
      <c r="AC116" s="45"/>
      <c r="AD116" s="45"/>
      <c r="AE116" s="22"/>
      <c r="AF116" s="22"/>
      <c r="AG116" s="22"/>
      <c r="AH116" s="22"/>
      <c r="AI116" s="22"/>
      <c r="AJ116" s="67"/>
    </row>
    <row r="117" spans="1:254" x14ac:dyDescent="0.2">
      <c r="A117" s="383" t="s">
        <v>133</v>
      </c>
      <c r="B117" s="48" t="s">
        <v>4</v>
      </c>
      <c r="C117" s="35" t="s">
        <v>4</v>
      </c>
      <c r="D117" s="35" t="s">
        <v>4</v>
      </c>
      <c r="E117" s="35" t="s">
        <v>4</v>
      </c>
      <c r="F117" s="35" t="s">
        <v>4</v>
      </c>
      <c r="G117" s="35" t="s">
        <v>4</v>
      </c>
      <c r="H117" s="48" t="s">
        <v>4</v>
      </c>
      <c r="I117" s="48" t="s">
        <v>4</v>
      </c>
      <c r="J117" s="48" t="s">
        <v>4</v>
      </c>
      <c r="K117" s="48" t="s">
        <v>4</v>
      </c>
      <c r="L117" s="48" t="s">
        <v>4</v>
      </c>
      <c r="M117" s="48" t="s">
        <v>4</v>
      </c>
      <c r="N117" s="48" t="s">
        <v>4</v>
      </c>
      <c r="O117" s="48" t="s">
        <v>4</v>
      </c>
      <c r="P117" s="35" t="s">
        <v>4</v>
      </c>
      <c r="Q117" s="35" t="s">
        <v>4</v>
      </c>
      <c r="R117" s="35" t="s">
        <v>4</v>
      </c>
      <c r="S117" s="35" t="s">
        <v>4</v>
      </c>
      <c r="T117" s="35" t="s">
        <v>4</v>
      </c>
      <c r="U117" s="35" t="s">
        <v>4</v>
      </c>
      <c r="V117" s="35" t="s">
        <v>4</v>
      </c>
      <c r="W117" s="35" t="s">
        <v>4</v>
      </c>
      <c r="X117" s="35" t="s">
        <v>4</v>
      </c>
      <c r="Y117" s="35" t="s">
        <v>4</v>
      </c>
      <c r="Z117" s="35" t="s">
        <v>4</v>
      </c>
      <c r="AA117" s="35" t="s">
        <v>4</v>
      </c>
      <c r="AB117" s="35" t="s">
        <v>4</v>
      </c>
      <c r="AC117" s="35" t="s">
        <v>4</v>
      </c>
      <c r="AD117" s="35" t="s">
        <v>4</v>
      </c>
      <c r="AE117" s="35" t="s">
        <v>4</v>
      </c>
      <c r="AF117" s="35" t="s">
        <v>4</v>
      </c>
      <c r="AG117" s="22" t="s">
        <v>4</v>
      </c>
      <c r="AH117" s="22" t="s">
        <v>4</v>
      </c>
      <c r="AI117" s="22" t="s">
        <v>4</v>
      </c>
      <c r="AJ117" s="1188" t="s">
        <v>4</v>
      </c>
    </row>
    <row r="118" spans="1:254" x14ac:dyDescent="0.2">
      <c r="A118" s="386" t="s">
        <v>175</v>
      </c>
      <c r="B118" s="48"/>
      <c r="C118" s="35"/>
      <c r="D118" s="35"/>
      <c r="E118" s="35"/>
      <c r="F118" s="35"/>
      <c r="G118" s="35"/>
      <c r="H118" s="48"/>
      <c r="I118" s="48"/>
      <c r="J118" s="48"/>
      <c r="K118" s="48"/>
      <c r="L118" s="48"/>
      <c r="M118" s="48"/>
      <c r="N118" s="48"/>
      <c r="O118" s="4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22"/>
      <c r="AH118" s="22"/>
      <c r="AI118" s="22"/>
      <c r="AJ118" s="1188" t="s">
        <v>4</v>
      </c>
    </row>
    <row r="119" spans="1:254" x14ac:dyDescent="0.2">
      <c r="A119" s="435" t="s">
        <v>135</v>
      </c>
      <c r="B119" s="35"/>
      <c r="C119" s="35"/>
      <c r="D119" s="35"/>
      <c r="E119" s="35"/>
      <c r="F119" s="35"/>
      <c r="G119" s="35"/>
      <c r="H119" s="48"/>
      <c r="I119" s="48"/>
      <c r="J119" s="48"/>
      <c r="K119" s="394"/>
      <c r="L119" s="394"/>
      <c r="M119" s="394"/>
      <c r="N119" s="394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22"/>
      <c r="AH119" s="22"/>
      <c r="AI119" s="22"/>
      <c r="AJ119" s="69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/>
      <c r="IM119" s="66"/>
      <c r="IN119" s="66"/>
      <c r="IO119" s="66"/>
      <c r="IP119" s="66"/>
      <c r="IQ119" s="66"/>
      <c r="IR119" s="66"/>
      <c r="IS119" s="66"/>
      <c r="IT119" s="66"/>
    </row>
    <row r="120" spans="1:254" x14ac:dyDescent="0.2">
      <c r="A120" s="436" t="s">
        <v>136</v>
      </c>
      <c r="B120" s="35"/>
      <c r="C120" s="35"/>
      <c r="D120" s="35"/>
      <c r="E120" s="35"/>
      <c r="F120" s="35"/>
      <c r="G120" s="35"/>
      <c r="H120" s="48"/>
      <c r="I120" s="48"/>
      <c r="J120" s="48"/>
      <c r="K120" s="394"/>
      <c r="L120" s="394"/>
      <c r="M120" s="394"/>
      <c r="N120" s="394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22"/>
      <c r="AH120" s="22"/>
      <c r="AI120" s="22"/>
      <c r="AJ120" s="69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/>
      <c r="IM120" s="66"/>
      <c r="IN120" s="66"/>
      <c r="IO120" s="66"/>
      <c r="IP120" s="66"/>
      <c r="IQ120" s="66"/>
      <c r="IR120" s="66"/>
      <c r="IS120" s="66"/>
      <c r="IT120" s="66"/>
    </row>
    <row r="121" spans="1:254" x14ac:dyDescent="0.2">
      <c r="A121" s="436" t="s">
        <v>81</v>
      </c>
      <c r="B121" s="48" t="s">
        <v>4</v>
      </c>
      <c r="C121" s="35" t="s">
        <v>4</v>
      </c>
      <c r="D121" s="35" t="s">
        <v>4</v>
      </c>
      <c r="E121" s="35" t="s">
        <v>4</v>
      </c>
      <c r="F121" s="35" t="s">
        <v>4</v>
      </c>
      <c r="G121" s="35" t="s">
        <v>4</v>
      </c>
      <c r="H121" s="48" t="s">
        <v>4</v>
      </c>
      <c r="I121" s="48" t="s">
        <v>4</v>
      </c>
      <c r="J121" s="48" t="s">
        <v>4</v>
      </c>
      <c r="K121" s="48" t="s">
        <v>4</v>
      </c>
      <c r="L121" s="48" t="s">
        <v>4</v>
      </c>
      <c r="M121" s="48" t="s">
        <v>4</v>
      </c>
      <c r="N121" s="48" t="s">
        <v>4</v>
      </c>
      <c r="O121" s="48" t="s">
        <v>4</v>
      </c>
      <c r="P121" s="35" t="s">
        <v>4</v>
      </c>
      <c r="Q121" s="35" t="s">
        <v>4</v>
      </c>
      <c r="R121" s="35" t="s">
        <v>4</v>
      </c>
      <c r="S121" s="35" t="s">
        <v>4</v>
      </c>
      <c r="T121" s="35" t="s">
        <v>4</v>
      </c>
      <c r="U121" s="35" t="s">
        <v>4</v>
      </c>
      <c r="V121" s="35" t="s">
        <v>4</v>
      </c>
      <c r="W121" s="35" t="s">
        <v>4</v>
      </c>
      <c r="X121" s="35" t="s">
        <v>4</v>
      </c>
      <c r="Y121" s="35" t="s">
        <v>4</v>
      </c>
      <c r="Z121" s="35" t="s">
        <v>4</v>
      </c>
      <c r="AA121" s="35" t="s">
        <v>4</v>
      </c>
      <c r="AB121" s="35" t="s">
        <v>4</v>
      </c>
      <c r="AC121" s="35" t="s">
        <v>4</v>
      </c>
      <c r="AD121" s="35" t="s">
        <v>4</v>
      </c>
      <c r="AE121" s="35" t="s">
        <v>4</v>
      </c>
      <c r="AF121" s="35" t="s">
        <v>4</v>
      </c>
      <c r="AG121" s="22" t="s">
        <v>4</v>
      </c>
      <c r="AH121" s="22" t="s">
        <v>4</v>
      </c>
      <c r="AI121" s="22" t="s">
        <v>4</v>
      </c>
      <c r="AJ121" s="1188" t="s">
        <v>4</v>
      </c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/>
      <c r="IM121" s="66"/>
      <c r="IN121" s="66"/>
      <c r="IO121" s="66"/>
      <c r="IP121" s="66"/>
      <c r="IQ121" s="66"/>
      <c r="IR121" s="66"/>
      <c r="IS121" s="66"/>
      <c r="IT121" s="66"/>
    </row>
    <row r="122" spans="1:254" x14ac:dyDescent="0.2">
      <c r="A122" s="386" t="s">
        <v>642</v>
      </c>
      <c r="B122" s="48" t="s">
        <v>4</v>
      </c>
      <c r="C122" s="35" t="s">
        <v>4</v>
      </c>
      <c r="D122" s="35" t="s">
        <v>4</v>
      </c>
      <c r="E122" s="35" t="s">
        <v>4</v>
      </c>
      <c r="F122" s="35" t="s">
        <v>4</v>
      </c>
      <c r="G122" s="35" t="s">
        <v>4</v>
      </c>
      <c r="H122" s="48"/>
      <c r="I122" s="48" t="s">
        <v>4</v>
      </c>
      <c r="J122" s="48" t="s">
        <v>4</v>
      </c>
      <c r="K122" s="48" t="s">
        <v>4</v>
      </c>
      <c r="L122" s="48" t="s">
        <v>4</v>
      </c>
      <c r="M122" s="48" t="s">
        <v>4</v>
      </c>
      <c r="N122" s="48" t="s">
        <v>4</v>
      </c>
      <c r="O122" s="48" t="s">
        <v>4</v>
      </c>
      <c r="P122" s="35" t="s">
        <v>4</v>
      </c>
      <c r="Q122" s="35" t="s">
        <v>4</v>
      </c>
      <c r="R122" s="35" t="s">
        <v>4</v>
      </c>
      <c r="S122" s="35" t="s">
        <v>4</v>
      </c>
      <c r="T122" s="35" t="s">
        <v>4</v>
      </c>
      <c r="U122" s="35" t="s">
        <v>4</v>
      </c>
      <c r="V122" s="35" t="s">
        <v>4</v>
      </c>
      <c r="W122" s="35" t="s">
        <v>4</v>
      </c>
      <c r="X122" s="35" t="s">
        <v>4</v>
      </c>
      <c r="Y122" s="35" t="s">
        <v>4</v>
      </c>
      <c r="Z122" s="35" t="s">
        <v>4</v>
      </c>
      <c r="AA122" s="35" t="s">
        <v>4</v>
      </c>
      <c r="AB122" s="35" t="s">
        <v>4</v>
      </c>
      <c r="AC122" s="35" t="s">
        <v>4</v>
      </c>
      <c r="AD122" s="35" t="s">
        <v>4</v>
      </c>
      <c r="AE122" s="35" t="s">
        <v>4</v>
      </c>
      <c r="AF122" s="35" t="s">
        <v>4</v>
      </c>
      <c r="AG122" s="22" t="s">
        <v>4</v>
      </c>
      <c r="AH122" s="22" t="s">
        <v>4</v>
      </c>
      <c r="AI122" s="22" t="s">
        <v>4</v>
      </c>
      <c r="AJ122" s="1188" t="s">
        <v>4</v>
      </c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/>
      <c r="IM122" s="66"/>
      <c r="IN122" s="66"/>
      <c r="IO122" s="66"/>
      <c r="IP122" s="66"/>
      <c r="IQ122" s="66"/>
      <c r="IR122" s="66"/>
      <c r="IS122" s="66"/>
      <c r="IT122" s="66"/>
    </row>
    <row r="123" spans="1:254" x14ac:dyDescent="0.2">
      <c r="A123" s="436" t="s">
        <v>138</v>
      </c>
      <c r="B123" s="35"/>
      <c r="C123" s="35"/>
      <c r="D123" s="35"/>
      <c r="E123" s="35"/>
      <c r="F123" s="35"/>
      <c r="G123" s="35"/>
      <c r="H123" s="48"/>
      <c r="I123" s="48"/>
      <c r="J123" s="48"/>
      <c r="K123" s="45"/>
      <c r="L123" s="45"/>
      <c r="M123" s="45"/>
      <c r="N123" s="4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22"/>
      <c r="AH123" s="22"/>
      <c r="AI123" s="22"/>
      <c r="AJ123" s="69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/>
      <c r="IM123" s="66"/>
      <c r="IN123" s="66"/>
      <c r="IO123" s="66"/>
      <c r="IP123" s="66"/>
      <c r="IQ123" s="66"/>
      <c r="IR123" s="66"/>
      <c r="IS123" s="66"/>
      <c r="IT123" s="66"/>
    </row>
    <row r="124" spans="1:254" x14ac:dyDescent="0.2">
      <c r="A124" s="436" t="s">
        <v>81</v>
      </c>
      <c r="B124" s="48" t="s">
        <v>4</v>
      </c>
      <c r="C124" s="35" t="s">
        <v>4</v>
      </c>
      <c r="D124" s="35" t="s">
        <v>4</v>
      </c>
      <c r="E124" s="35" t="s">
        <v>4</v>
      </c>
      <c r="F124" s="35" t="s">
        <v>4</v>
      </c>
      <c r="G124" s="35" t="s">
        <v>4</v>
      </c>
      <c r="H124" s="48" t="s">
        <v>4</v>
      </c>
      <c r="I124" s="48" t="s">
        <v>4</v>
      </c>
      <c r="J124" s="48" t="s">
        <v>4</v>
      </c>
      <c r="K124" s="48" t="s">
        <v>4</v>
      </c>
      <c r="L124" s="48" t="s">
        <v>4</v>
      </c>
      <c r="M124" s="48" t="s">
        <v>4</v>
      </c>
      <c r="N124" s="48" t="s">
        <v>4</v>
      </c>
      <c r="O124" s="48" t="s">
        <v>4</v>
      </c>
      <c r="P124" s="35" t="s">
        <v>4</v>
      </c>
      <c r="Q124" s="35" t="s">
        <v>4</v>
      </c>
      <c r="R124" s="35" t="s">
        <v>4</v>
      </c>
      <c r="S124" s="35" t="s">
        <v>4</v>
      </c>
      <c r="T124" s="35" t="s">
        <v>4</v>
      </c>
      <c r="U124" s="35" t="s">
        <v>4</v>
      </c>
      <c r="V124" s="35" t="s">
        <v>4</v>
      </c>
      <c r="W124" s="35" t="s">
        <v>4</v>
      </c>
      <c r="X124" s="35" t="s">
        <v>4</v>
      </c>
      <c r="Y124" s="35" t="s">
        <v>4</v>
      </c>
      <c r="Z124" s="35" t="s">
        <v>4</v>
      </c>
      <c r="AA124" s="35" t="s">
        <v>4</v>
      </c>
      <c r="AB124" s="35" t="s">
        <v>4</v>
      </c>
      <c r="AC124" s="35" t="s">
        <v>4</v>
      </c>
      <c r="AD124" s="35" t="s">
        <v>4</v>
      </c>
      <c r="AE124" s="35" t="s">
        <v>4</v>
      </c>
      <c r="AF124" s="35" t="s">
        <v>4</v>
      </c>
      <c r="AG124" s="22" t="s">
        <v>4</v>
      </c>
      <c r="AH124" s="22" t="s">
        <v>4</v>
      </c>
      <c r="AI124" s="22" t="s">
        <v>4</v>
      </c>
      <c r="AJ124" s="1188" t="s">
        <v>4</v>
      </c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</row>
    <row r="125" spans="1:254" x14ac:dyDescent="0.2">
      <c r="A125" s="386" t="s">
        <v>642</v>
      </c>
      <c r="B125" s="48" t="s">
        <v>4</v>
      </c>
      <c r="C125" s="35" t="s">
        <v>4</v>
      </c>
      <c r="D125" s="35" t="s">
        <v>4</v>
      </c>
      <c r="E125" s="35" t="s">
        <v>4</v>
      </c>
      <c r="F125" s="35" t="s">
        <v>4</v>
      </c>
      <c r="G125" s="35" t="s">
        <v>4</v>
      </c>
      <c r="H125" s="48"/>
      <c r="I125" s="48" t="s">
        <v>4</v>
      </c>
      <c r="J125" s="48" t="s">
        <v>4</v>
      </c>
      <c r="K125" s="48" t="s">
        <v>4</v>
      </c>
      <c r="L125" s="48" t="s">
        <v>4</v>
      </c>
      <c r="M125" s="48" t="s">
        <v>4</v>
      </c>
      <c r="N125" s="48" t="s">
        <v>4</v>
      </c>
      <c r="O125" s="48" t="s">
        <v>4</v>
      </c>
      <c r="P125" s="35" t="s">
        <v>4</v>
      </c>
      <c r="Q125" s="35" t="s">
        <v>4</v>
      </c>
      <c r="R125" s="35" t="s">
        <v>4</v>
      </c>
      <c r="S125" s="35" t="s">
        <v>4</v>
      </c>
      <c r="T125" s="35" t="s">
        <v>4</v>
      </c>
      <c r="U125" s="35" t="s">
        <v>4</v>
      </c>
      <c r="V125" s="35" t="s">
        <v>4</v>
      </c>
      <c r="W125" s="35" t="s">
        <v>4</v>
      </c>
      <c r="X125" s="35" t="s">
        <v>4</v>
      </c>
      <c r="Y125" s="35" t="s">
        <v>4</v>
      </c>
      <c r="Z125" s="35" t="s">
        <v>4</v>
      </c>
      <c r="AA125" s="35" t="s">
        <v>4</v>
      </c>
      <c r="AB125" s="35" t="s">
        <v>4</v>
      </c>
      <c r="AC125" s="35" t="s">
        <v>4</v>
      </c>
      <c r="AD125" s="35" t="s">
        <v>4</v>
      </c>
      <c r="AE125" s="35" t="s">
        <v>4</v>
      </c>
      <c r="AF125" s="35" t="s">
        <v>4</v>
      </c>
      <c r="AG125" s="22" t="s">
        <v>4</v>
      </c>
      <c r="AH125" s="22" t="s">
        <v>4</v>
      </c>
      <c r="AI125" s="22" t="s">
        <v>4</v>
      </c>
      <c r="AJ125" s="1188" t="s">
        <v>4</v>
      </c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/>
      <c r="IM125" s="66"/>
      <c r="IN125" s="66"/>
      <c r="IO125" s="66"/>
      <c r="IP125" s="66"/>
      <c r="IQ125" s="66"/>
      <c r="IR125" s="66"/>
      <c r="IS125" s="66"/>
      <c r="IT125" s="66"/>
    </row>
    <row r="126" spans="1:254" x14ac:dyDescent="0.2">
      <c r="A126" s="437" t="s">
        <v>140</v>
      </c>
      <c r="B126" s="35"/>
      <c r="C126" s="35"/>
      <c r="D126" s="35"/>
      <c r="E126" s="35"/>
      <c r="F126" s="35"/>
      <c r="G126" s="35"/>
      <c r="H126" s="10"/>
      <c r="I126" s="10"/>
      <c r="J126" s="10"/>
      <c r="K126" s="45"/>
      <c r="L126" s="45"/>
      <c r="M126" s="45"/>
      <c r="N126" s="4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22"/>
      <c r="AH126" s="22"/>
      <c r="AI126" s="22"/>
      <c r="AJ126" s="69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/>
      <c r="IM126" s="66"/>
      <c r="IN126" s="66"/>
      <c r="IO126" s="66"/>
      <c r="IP126" s="66"/>
      <c r="IQ126" s="66"/>
      <c r="IR126" s="66"/>
      <c r="IS126" s="66"/>
      <c r="IT126" s="66"/>
    </row>
    <row r="127" spans="1:254" x14ac:dyDescent="0.2">
      <c r="A127" s="438" t="s">
        <v>240</v>
      </c>
      <c r="B127" s="48" t="s">
        <v>4</v>
      </c>
      <c r="C127" s="48" t="s">
        <v>4</v>
      </c>
      <c r="D127" s="48" t="s">
        <v>4</v>
      </c>
      <c r="E127" s="48" t="s">
        <v>4</v>
      </c>
      <c r="F127" s="48" t="s">
        <v>4</v>
      </c>
      <c r="G127" s="48" t="s">
        <v>4</v>
      </c>
      <c r="H127" s="45" t="s">
        <v>8</v>
      </c>
      <c r="I127" s="45" t="s">
        <v>8</v>
      </c>
      <c r="J127" s="45" t="s">
        <v>8</v>
      </c>
      <c r="K127" s="62" t="s">
        <v>8</v>
      </c>
      <c r="L127" s="62" t="s">
        <v>8</v>
      </c>
      <c r="M127" s="62" t="s">
        <v>8</v>
      </c>
      <c r="N127" s="48" t="s">
        <v>4</v>
      </c>
      <c r="O127" s="48" t="s">
        <v>4</v>
      </c>
      <c r="P127" s="48" t="s">
        <v>4</v>
      </c>
      <c r="Q127" s="48" t="s">
        <v>4</v>
      </c>
      <c r="R127" s="48" t="s">
        <v>4</v>
      </c>
      <c r="S127" s="48" t="s">
        <v>4</v>
      </c>
      <c r="T127" s="48" t="s">
        <v>4</v>
      </c>
      <c r="U127" s="35" t="s">
        <v>4</v>
      </c>
      <c r="V127" s="35" t="s">
        <v>4</v>
      </c>
      <c r="W127" s="35" t="s">
        <v>4</v>
      </c>
      <c r="X127" s="35" t="s">
        <v>4</v>
      </c>
      <c r="Y127" s="35" t="s">
        <v>4</v>
      </c>
      <c r="Z127" s="35" t="s">
        <v>4</v>
      </c>
      <c r="AA127" s="35" t="s">
        <v>4</v>
      </c>
      <c r="AB127" s="35" t="s">
        <v>4</v>
      </c>
      <c r="AC127" s="35" t="s">
        <v>4</v>
      </c>
      <c r="AD127" s="35" t="s">
        <v>4</v>
      </c>
      <c r="AE127" s="35" t="s">
        <v>4</v>
      </c>
      <c r="AF127" s="35" t="s">
        <v>4</v>
      </c>
      <c r="AG127" s="22" t="s">
        <v>4</v>
      </c>
      <c r="AH127" s="22" t="s">
        <v>4</v>
      </c>
      <c r="AI127" s="22" t="s">
        <v>4</v>
      </c>
      <c r="AJ127" s="1188" t="s">
        <v>4</v>
      </c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/>
      <c r="IM127" s="66"/>
      <c r="IN127" s="66"/>
      <c r="IO127" s="66"/>
      <c r="IP127" s="66"/>
      <c r="IQ127" s="66"/>
      <c r="IR127" s="66"/>
      <c r="IS127" s="66"/>
      <c r="IT127" s="66"/>
    </row>
    <row r="128" spans="1:254" x14ac:dyDescent="0.2">
      <c r="A128" s="436" t="s">
        <v>241</v>
      </c>
      <c r="B128" s="35" t="s">
        <v>4</v>
      </c>
      <c r="C128" s="35" t="s">
        <v>4</v>
      </c>
      <c r="D128" s="35" t="s">
        <v>4</v>
      </c>
      <c r="E128" s="35" t="s">
        <v>4</v>
      </c>
      <c r="F128" s="35" t="s">
        <v>4</v>
      </c>
      <c r="G128" s="35" t="s">
        <v>4</v>
      </c>
      <c r="H128" s="45" t="s">
        <v>8</v>
      </c>
      <c r="I128" s="45" t="s">
        <v>8</v>
      </c>
      <c r="J128" s="45" t="s">
        <v>8</v>
      </c>
      <c r="K128" s="62" t="s">
        <v>8</v>
      </c>
      <c r="L128" s="62" t="s">
        <v>8</v>
      </c>
      <c r="M128" s="62" t="s">
        <v>8</v>
      </c>
      <c r="N128" s="62" t="s">
        <v>8</v>
      </c>
      <c r="O128" s="35" t="s">
        <v>4</v>
      </c>
      <c r="P128" s="35" t="s">
        <v>4</v>
      </c>
      <c r="Q128" s="35" t="s">
        <v>4</v>
      </c>
      <c r="R128" s="35" t="s">
        <v>4</v>
      </c>
      <c r="S128" s="35" t="s">
        <v>4</v>
      </c>
      <c r="T128" s="35" t="s">
        <v>4</v>
      </c>
      <c r="U128" s="35" t="s">
        <v>4</v>
      </c>
      <c r="V128" s="35" t="s">
        <v>4</v>
      </c>
      <c r="W128" s="35" t="s">
        <v>4</v>
      </c>
      <c r="X128" s="35" t="s">
        <v>4</v>
      </c>
      <c r="Y128" s="35" t="s">
        <v>4</v>
      </c>
      <c r="Z128" s="35" t="s">
        <v>4</v>
      </c>
      <c r="AA128" s="35" t="s">
        <v>4</v>
      </c>
      <c r="AB128" s="35" t="s">
        <v>4</v>
      </c>
      <c r="AC128" s="35" t="s">
        <v>4</v>
      </c>
      <c r="AD128" s="35" t="s">
        <v>4</v>
      </c>
      <c r="AE128" s="35" t="s">
        <v>4</v>
      </c>
      <c r="AF128" s="35" t="s">
        <v>4</v>
      </c>
      <c r="AG128" s="22" t="s">
        <v>4</v>
      </c>
      <c r="AH128" s="22" t="s">
        <v>4</v>
      </c>
      <c r="AI128" s="22" t="s">
        <v>4</v>
      </c>
      <c r="AJ128" s="1188" t="s">
        <v>4</v>
      </c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/>
      <c r="IM128" s="66"/>
      <c r="IN128" s="66"/>
      <c r="IO128" s="66"/>
      <c r="IP128" s="66"/>
      <c r="IQ128" s="66"/>
      <c r="IR128" s="66"/>
      <c r="IS128" s="66"/>
      <c r="IT128" s="66"/>
    </row>
    <row r="129" spans="1:255" x14ac:dyDescent="0.2">
      <c r="A129" s="438" t="s">
        <v>142</v>
      </c>
      <c r="B129" s="48" t="s">
        <v>4</v>
      </c>
      <c r="C129" s="35" t="s">
        <v>4</v>
      </c>
      <c r="D129" s="35" t="s">
        <v>4</v>
      </c>
      <c r="E129" s="35" t="s">
        <v>4</v>
      </c>
      <c r="F129" s="35" t="s">
        <v>4</v>
      </c>
      <c r="G129" s="35" t="s">
        <v>4</v>
      </c>
      <c r="H129" s="48" t="s">
        <v>4</v>
      </c>
      <c r="I129" s="48" t="s">
        <v>4</v>
      </c>
      <c r="J129" s="48" t="s">
        <v>4</v>
      </c>
      <c r="K129" s="48" t="s">
        <v>4</v>
      </c>
      <c r="L129" s="48" t="s">
        <v>4</v>
      </c>
      <c r="M129" s="48" t="s">
        <v>4</v>
      </c>
      <c r="N129" s="48" t="s">
        <v>4</v>
      </c>
      <c r="O129" s="48" t="s">
        <v>4</v>
      </c>
      <c r="P129" s="35" t="s">
        <v>4</v>
      </c>
      <c r="Q129" s="35" t="s">
        <v>4</v>
      </c>
      <c r="R129" s="35" t="s">
        <v>4</v>
      </c>
      <c r="S129" s="35" t="s">
        <v>4</v>
      </c>
      <c r="T129" s="35" t="s">
        <v>4</v>
      </c>
      <c r="U129" s="35" t="s">
        <v>4</v>
      </c>
      <c r="V129" s="35" t="s">
        <v>4</v>
      </c>
      <c r="W129" s="35" t="s">
        <v>4</v>
      </c>
      <c r="X129" s="35" t="s">
        <v>4</v>
      </c>
      <c r="Y129" s="35" t="s">
        <v>4</v>
      </c>
      <c r="Z129" s="35" t="s">
        <v>4</v>
      </c>
      <c r="AA129" s="35" t="s">
        <v>4</v>
      </c>
      <c r="AB129" s="35" t="s">
        <v>4</v>
      </c>
      <c r="AC129" s="35" t="s">
        <v>4</v>
      </c>
      <c r="AD129" s="35" t="s">
        <v>4</v>
      </c>
      <c r="AE129" s="35" t="s">
        <v>4</v>
      </c>
      <c r="AF129" s="35" t="s">
        <v>4</v>
      </c>
      <c r="AG129" s="22" t="s">
        <v>4</v>
      </c>
      <c r="AH129" s="22" t="s">
        <v>4</v>
      </c>
      <c r="AI129" s="22" t="s">
        <v>4</v>
      </c>
      <c r="AJ129" s="1188" t="s">
        <v>4</v>
      </c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/>
      <c r="IM129" s="66"/>
      <c r="IN129" s="66"/>
      <c r="IO129" s="66"/>
      <c r="IP129" s="66"/>
      <c r="IQ129" s="66"/>
      <c r="IR129" s="66"/>
      <c r="IS129" s="66"/>
      <c r="IT129" s="66"/>
    </row>
    <row r="130" spans="1:255" x14ac:dyDescent="0.2">
      <c r="A130" s="438" t="s">
        <v>143</v>
      </c>
      <c r="B130" s="48" t="s">
        <v>4</v>
      </c>
      <c r="C130" s="35" t="s">
        <v>4</v>
      </c>
      <c r="D130" s="35" t="s">
        <v>4</v>
      </c>
      <c r="E130" s="35" t="s">
        <v>4</v>
      </c>
      <c r="F130" s="35" t="s">
        <v>4</v>
      </c>
      <c r="G130" s="35" t="s">
        <v>4</v>
      </c>
      <c r="H130" s="48" t="s">
        <v>4</v>
      </c>
      <c r="I130" s="48" t="s">
        <v>4</v>
      </c>
      <c r="J130" s="48" t="s">
        <v>4</v>
      </c>
      <c r="K130" s="48" t="s">
        <v>4</v>
      </c>
      <c r="L130" s="48" t="s">
        <v>4</v>
      </c>
      <c r="M130" s="48" t="s">
        <v>4</v>
      </c>
      <c r="N130" s="48" t="s">
        <v>4</v>
      </c>
      <c r="O130" s="48" t="s">
        <v>4</v>
      </c>
      <c r="P130" s="35" t="s">
        <v>4</v>
      </c>
      <c r="Q130" s="35" t="s">
        <v>4</v>
      </c>
      <c r="R130" s="35" t="s">
        <v>4</v>
      </c>
      <c r="S130" s="35" t="s">
        <v>4</v>
      </c>
      <c r="T130" s="35" t="s">
        <v>4</v>
      </c>
      <c r="U130" s="35" t="s">
        <v>4</v>
      </c>
      <c r="V130" s="35" t="s">
        <v>4</v>
      </c>
      <c r="W130" s="35" t="s">
        <v>4</v>
      </c>
      <c r="X130" s="35" t="s">
        <v>4</v>
      </c>
      <c r="Y130" s="35" t="s">
        <v>4</v>
      </c>
      <c r="Z130" s="35" t="s">
        <v>4</v>
      </c>
      <c r="AA130" s="35" t="s">
        <v>4</v>
      </c>
      <c r="AB130" s="35" t="s">
        <v>4</v>
      </c>
      <c r="AC130" s="35" t="s">
        <v>4</v>
      </c>
      <c r="AD130" s="35" t="s">
        <v>4</v>
      </c>
      <c r="AE130" s="35" t="s">
        <v>4</v>
      </c>
      <c r="AF130" s="35" t="s">
        <v>4</v>
      </c>
      <c r="AG130" s="22" t="s">
        <v>4</v>
      </c>
      <c r="AH130" s="22" t="s">
        <v>4</v>
      </c>
      <c r="AI130" s="22" t="s">
        <v>4</v>
      </c>
      <c r="AJ130" s="1188" t="s">
        <v>4</v>
      </c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  <c r="CO130" s="66"/>
      <c r="CP130" s="66"/>
      <c r="CQ130" s="66"/>
      <c r="CR130" s="66"/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/>
      <c r="IM130" s="66"/>
      <c r="IN130" s="66"/>
      <c r="IO130" s="66"/>
      <c r="IP130" s="66"/>
      <c r="IQ130" s="66"/>
      <c r="IR130" s="66"/>
      <c r="IS130" s="66"/>
      <c r="IT130" s="66"/>
    </row>
    <row r="131" spans="1:255" ht="22.5" x14ac:dyDescent="0.2">
      <c r="A131" s="439" t="s">
        <v>145</v>
      </c>
      <c r="B131" s="35"/>
      <c r="C131" s="35"/>
      <c r="D131" s="35"/>
      <c r="E131" s="35"/>
      <c r="F131" s="35"/>
      <c r="G131" s="35"/>
      <c r="H131" s="10"/>
      <c r="I131" s="10"/>
      <c r="J131" s="10"/>
      <c r="K131" s="62"/>
      <c r="L131" s="62"/>
      <c r="M131" s="62"/>
      <c r="N131" s="62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22"/>
      <c r="AH131" s="22"/>
      <c r="AI131" s="69"/>
      <c r="AJ131" s="69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66"/>
      <c r="CJ131" s="66"/>
      <c r="CK131" s="66"/>
      <c r="CL131" s="66"/>
      <c r="CM131" s="66"/>
      <c r="CN131" s="66"/>
      <c r="CO131" s="66"/>
      <c r="CP131" s="66"/>
      <c r="CQ131" s="66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/>
      <c r="IM131" s="66"/>
      <c r="IN131" s="66"/>
      <c r="IO131" s="66"/>
      <c r="IP131" s="66"/>
      <c r="IQ131" s="66"/>
      <c r="IR131" s="66"/>
      <c r="IS131" s="66"/>
      <c r="IT131" s="66"/>
    </row>
    <row r="132" spans="1:255" x14ac:dyDescent="0.2">
      <c r="A132" s="439" t="s">
        <v>643</v>
      </c>
      <c r="B132" s="48" t="s">
        <v>4</v>
      </c>
      <c r="C132" s="48" t="s">
        <v>4</v>
      </c>
      <c r="D132" s="48" t="s">
        <v>4</v>
      </c>
      <c r="E132" s="48" t="s">
        <v>4</v>
      </c>
      <c r="F132" s="48" t="s">
        <v>4</v>
      </c>
      <c r="G132" s="48" t="s">
        <v>4</v>
      </c>
      <c r="H132" s="45" t="s">
        <v>8</v>
      </c>
      <c r="I132" s="45" t="s">
        <v>8</v>
      </c>
      <c r="J132" s="45" t="s">
        <v>8</v>
      </c>
      <c r="K132" s="45" t="s">
        <v>8</v>
      </c>
      <c r="L132" s="45" t="s">
        <v>8</v>
      </c>
      <c r="M132" s="45" t="s">
        <v>8</v>
      </c>
      <c r="N132" s="48" t="s">
        <v>4</v>
      </c>
      <c r="O132" s="48" t="s">
        <v>4</v>
      </c>
      <c r="P132" s="48" t="s">
        <v>4</v>
      </c>
      <c r="Q132" s="48" t="s">
        <v>4</v>
      </c>
      <c r="R132" s="48" t="s">
        <v>4</v>
      </c>
      <c r="S132" s="48" t="s">
        <v>4</v>
      </c>
      <c r="T132" s="48" t="s">
        <v>4</v>
      </c>
      <c r="U132" s="35" t="s">
        <v>4</v>
      </c>
      <c r="V132" s="35" t="s">
        <v>4</v>
      </c>
      <c r="W132" s="35" t="s">
        <v>4</v>
      </c>
      <c r="X132" s="35" t="s">
        <v>4</v>
      </c>
      <c r="Y132" s="35" t="s">
        <v>4</v>
      </c>
      <c r="Z132" s="35" t="s">
        <v>4</v>
      </c>
      <c r="AA132" s="35" t="s">
        <v>4</v>
      </c>
      <c r="AB132" s="35" t="s">
        <v>4</v>
      </c>
      <c r="AC132" s="35" t="s">
        <v>4</v>
      </c>
      <c r="AD132" s="35" t="s">
        <v>4</v>
      </c>
      <c r="AE132" s="35" t="s">
        <v>4</v>
      </c>
      <c r="AF132" s="35" t="s">
        <v>4</v>
      </c>
      <c r="AG132" s="22" t="s">
        <v>4</v>
      </c>
      <c r="AH132" s="22" t="s">
        <v>4</v>
      </c>
      <c r="AI132" s="22" t="s">
        <v>4</v>
      </c>
      <c r="AJ132" s="1188" t="s">
        <v>4</v>
      </c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  <c r="CO132" s="66"/>
      <c r="CP132" s="66"/>
      <c r="CQ132" s="66"/>
      <c r="CR132" s="66"/>
      <c r="CS132" s="66"/>
      <c r="CT132" s="66"/>
      <c r="CU132" s="66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/>
      <c r="IM132" s="66"/>
      <c r="IN132" s="66"/>
      <c r="IO132" s="66"/>
      <c r="IP132" s="66"/>
      <c r="IQ132" s="66"/>
      <c r="IR132" s="66"/>
      <c r="IS132" s="66"/>
      <c r="IT132" s="66"/>
    </row>
    <row r="133" spans="1:255" x14ac:dyDescent="0.2">
      <c r="A133" s="439" t="s">
        <v>644</v>
      </c>
      <c r="B133" s="35" t="s">
        <v>4</v>
      </c>
      <c r="C133" s="35" t="s">
        <v>4</v>
      </c>
      <c r="D133" s="35" t="s">
        <v>4</v>
      </c>
      <c r="E133" s="35" t="s">
        <v>4</v>
      </c>
      <c r="F133" s="35" t="s">
        <v>4</v>
      </c>
      <c r="G133" s="35" t="s">
        <v>4</v>
      </c>
      <c r="H133" s="45" t="s">
        <v>8</v>
      </c>
      <c r="I133" s="45" t="s">
        <v>8</v>
      </c>
      <c r="J133" s="45" t="s">
        <v>8</v>
      </c>
      <c r="K133" s="45" t="s">
        <v>8</v>
      </c>
      <c r="L133" s="45" t="s">
        <v>8</v>
      </c>
      <c r="M133" s="45" t="s">
        <v>8</v>
      </c>
      <c r="N133" s="45" t="s">
        <v>8</v>
      </c>
      <c r="O133" s="35" t="s">
        <v>4</v>
      </c>
      <c r="P133" s="35" t="s">
        <v>4</v>
      </c>
      <c r="Q133" s="35" t="s">
        <v>4</v>
      </c>
      <c r="R133" s="35" t="s">
        <v>4</v>
      </c>
      <c r="S133" s="35" t="s">
        <v>4</v>
      </c>
      <c r="T133" s="35" t="s">
        <v>4</v>
      </c>
      <c r="U133" s="35" t="s">
        <v>4</v>
      </c>
      <c r="V133" s="35" t="s">
        <v>4</v>
      </c>
      <c r="W133" s="35" t="s">
        <v>4</v>
      </c>
      <c r="X133" s="35" t="s">
        <v>4</v>
      </c>
      <c r="Y133" s="35" t="s">
        <v>4</v>
      </c>
      <c r="Z133" s="35" t="s">
        <v>4</v>
      </c>
      <c r="AA133" s="35" t="s">
        <v>4</v>
      </c>
      <c r="AB133" s="35" t="s">
        <v>4</v>
      </c>
      <c r="AC133" s="35" t="s">
        <v>4</v>
      </c>
      <c r="AD133" s="35" t="s">
        <v>4</v>
      </c>
      <c r="AE133" s="35" t="s">
        <v>4</v>
      </c>
      <c r="AF133" s="35" t="s">
        <v>4</v>
      </c>
      <c r="AG133" s="22" t="s">
        <v>4</v>
      </c>
      <c r="AH133" s="22" t="s">
        <v>4</v>
      </c>
      <c r="AI133" s="22" t="s">
        <v>4</v>
      </c>
      <c r="AJ133" s="1188" t="s">
        <v>4</v>
      </c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66"/>
      <c r="BO133" s="66"/>
      <c r="BP133" s="66"/>
      <c r="BQ133" s="66"/>
      <c r="BR133" s="66"/>
      <c r="BS133" s="66"/>
      <c r="BT133" s="66"/>
      <c r="BU133" s="66"/>
      <c r="BV133" s="66"/>
      <c r="BW133" s="66"/>
      <c r="BX133" s="66"/>
      <c r="BY133" s="66"/>
      <c r="BZ133" s="66"/>
      <c r="CA133" s="66"/>
      <c r="CB133" s="66"/>
      <c r="CC133" s="66"/>
      <c r="CD133" s="66"/>
      <c r="CE133" s="66"/>
      <c r="CF133" s="66"/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/>
      <c r="IM133" s="66"/>
      <c r="IN133" s="66"/>
      <c r="IO133" s="66"/>
      <c r="IP133" s="66"/>
      <c r="IQ133" s="66"/>
      <c r="IR133" s="66"/>
      <c r="IS133" s="66"/>
      <c r="IT133" s="66"/>
    </row>
    <row r="134" spans="1:255" x14ac:dyDescent="0.2">
      <c r="A134" s="439" t="s">
        <v>645</v>
      </c>
      <c r="B134" s="48" t="s">
        <v>4</v>
      </c>
      <c r="C134" s="35" t="s">
        <v>4</v>
      </c>
      <c r="D134" s="35" t="s">
        <v>4</v>
      </c>
      <c r="E134" s="35" t="s">
        <v>4</v>
      </c>
      <c r="F134" s="35" t="s">
        <v>4</v>
      </c>
      <c r="G134" s="35" t="s">
        <v>4</v>
      </c>
      <c r="H134" s="48" t="s">
        <v>4</v>
      </c>
      <c r="I134" s="48" t="s">
        <v>4</v>
      </c>
      <c r="J134" s="48" t="s">
        <v>4</v>
      </c>
      <c r="K134" s="48" t="s">
        <v>4</v>
      </c>
      <c r="L134" s="48" t="s">
        <v>4</v>
      </c>
      <c r="M134" s="48" t="s">
        <v>4</v>
      </c>
      <c r="N134" s="48" t="s">
        <v>4</v>
      </c>
      <c r="O134" s="48" t="s">
        <v>4</v>
      </c>
      <c r="P134" s="35" t="s">
        <v>4</v>
      </c>
      <c r="Q134" s="35" t="s">
        <v>4</v>
      </c>
      <c r="R134" s="35" t="s">
        <v>4</v>
      </c>
      <c r="S134" s="35" t="s">
        <v>4</v>
      </c>
      <c r="T134" s="35" t="s">
        <v>4</v>
      </c>
      <c r="U134" s="35" t="s">
        <v>4</v>
      </c>
      <c r="V134" s="35" t="s">
        <v>4</v>
      </c>
      <c r="W134" s="35" t="s">
        <v>4</v>
      </c>
      <c r="X134" s="35" t="s">
        <v>4</v>
      </c>
      <c r="Y134" s="35" t="s">
        <v>4</v>
      </c>
      <c r="Z134" s="35" t="s">
        <v>4</v>
      </c>
      <c r="AA134" s="35" t="s">
        <v>4</v>
      </c>
      <c r="AB134" s="35" t="s">
        <v>4</v>
      </c>
      <c r="AC134" s="35" t="s">
        <v>4</v>
      </c>
      <c r="AD134" s="35" t="s">
        <v>4</v>
      </c>
      <c r="AE134" s="35" t="s">
        <v>4</v>
      </c>
      <c r="AF134" s="35" t="s">
        <v>4</v>
      </c>
      <c r="AG134" s="22" t="s">
        <v>4</v>
      </c>
      <c r="AH134" s="22" t="s">
        <v>4</v>
      </c>
      <c r="AI134" s="22" t="s">
        <v>4</v>
      </c>
      <c r="AJ134" s="1188" t="s">
        <v>4</v>
      </c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  <c r="CO134" s="66"/>
      <c r="CP134" s="66"/>
      <c r="CQ134" s="66"/>
      <c r="CR134" s="66"/>
      <c r="CS134" s="66"/>
      <c r="CT134" s="66"/>
      <c r="CU134" s="66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/>
      <c r="IM134" s="66"/>
      <c r="IN134" s="66"/>
      <c r="IO134" s="66"/>
      <c r="IP134" s="66"/>
      <c r="IQ134" s="66"/>
      <c r="IR134" s="66"/>
      <c r="IS134" s="66"/>
      <c r="IT134" s="66"/>
    </row>
    <row r="135" spans="1:255" x14ac:dyDescent="0.2">
      <c r="A135" s="439" t="s">
        <v>646</v>
      </c>
      <c r="B135" s="48" t="s">
        <v>4</v>
      </c>
      <c r="C135" s="35" t="s">
        <v>4</v>
      </c>
      <c r="D135" s="35" t="s">
        <v>4</v>
      </c>
      <c r="E135" s="35" t="s">
        <v>4</v>
      </c>
      <c r="F135" s="35" t="s">
        <v>4</v>
      </c>
      <c r="G135" s="35" t="s">
        <v>4</v>
      </c>
      <c r="H135" s="48" t="s">
        <v>4</v>
      </c>
      <c r="I135" s="48" t="s">
        <v>4</v>
      </c>
      <c r="J135" s="48" t="s">
        <v>4</v>
      </c>
      <c r="K135" s="48" t="s">
        <v>4</v>
      </c>
      <c r="L135" s="48" t="s">
        <v>4</v>
      </c>
      <c r="M135" s="48" t="s">
        <v>4</v>
      </c>
      <c r="N135" s="48" t="s">
        <v>4</v>
      </c>
      <c r="O135" s="48" t="s">
        <v>4</v>
      </c>
      <c r="P135" s="35" t="s">
        <v>4</v>
      </c>
      <c r="Q135" s="35" t="s">
        <v>4</v>
      </c>
      <c r="R135" s="35" t="s">
        <v>4</v>
      </c>
      <c r="S135" s="35" t="s">
        <v>4</v>
      </c>
      <c r="T135" s="35" t="s">
        <v>4</v>
      </c>
      <c r="U135" s="35" t="s">
        <v>4</v>
      </c>
      <c r="V135" s="35" t="s">
        <v>4</v>
      </c>
      <c r="W135" s="35" t="s">
        <v>4</v>
      </c>
      <c r="X135" s="35" t="s">
        <v>4</v>
      </c>
      <c r="Y135" s="35" t="s">
        <v>4</v>
      </c>
      <c r="Z135" s="35" t="s">
        <v>4</v>
      </c>
      <c r="AA135" s="35" t="s">
        <v>4</v>
      </c>
      <c r="AB135" s="35" t="s">
        <v>4</v>
      </c>
      <c r="AC135" s="35" t="s">
        <v>4</v>
      </c>
      <c r="AD135" s="35" t="s">
        <v>4</v>
      </c>
      <c r="AE135" s="35" t="s">
        <v>4</v>
      </c>
      <c r="AF135" s="35" t="s">
        <v>4</v>
      </c>
      <c r="AG135" s="22" t="s">
        <v>4</v>
      </c>
      <c r="AH135" s="22" t="s">
        <v>4</v>
      </c>
      <c r="AI135" s="22" t="s">
        <v>4</v>
      </c>
      <c r="AJ135" s="1188" t="s">
        <v>4</v>
      </c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/>
      <c r="IM135" s="66"/>
      <c r="IN135" s="66"/>
      <c r="IO135" s="66"/>
      <c r="IP135" s="66"/>
      <c r="IQ135" s="66"/>
      <c r="IR135" s="66"/>
      <c r="IS135" s="66"/>
      <c r="IT135" s="66"/>
    </row>
    <row r="136" spans="1:255" x14ac:dyDescent="0.2">
      <c r="A136" s="383" t="s">
        <v>152</v>
      </c>
      <c r="B136" s="35"/>
      <c r="C136" s="35"/>
      <c r="D136" s="35"/>
      <c r="E136" s="35"/>
      <c r="F136" s="35"/>
      <c r="G136" s="35"/>
      <c r="H136" s="48"/>
      <c r="I136" s="48"/>
      <c r="J136" s="48"/>
      <c r="K136" s="45"/>
      <c r="L136" s="45"/>
      <c r="M136" s="45"/>
      <c r="N136" s="4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22"/>
      <c r="AH136" s="22"/>
      <c r="AI136" s="22"/>
      <c r="AJ136" s="1188" t="s">
        <v>4</v>
      </c>
    </row>
    <row r="137" spans="1:255" x14ac:dyDescent="0.2">
      <c r="A137" s="436" t="s">
        <v>153</v>
      </c>
      <c r="B137" s="48" t="s">
        <v>4</v>
      </c>
      <c r="C137" s="35" t="s">
        <v>4</v>
      </c>
      <c r="D137" s="35" t="s">
        <v>4</v>
      </c>
      <c r="E137" s="35" t="s">
        <v>4</v>
      </c>
      <c r="F137" s="35" t="s">
        <v>4</v>
      </c>
      <c r="G137" s="35" t="s">
        <v>4</v>
      </c>
      <c r="H137" s="48" t="s">
        <v>4</v>
      </c>
      <c r="I137" s="48" t="s">
        <v>4</v>
      </c>
      <c r="J137" s="48" t="s">
        <v>4</v>
      </c>
      <c r="K137" s="48" t="s">
        <v>4</v>
      </c>
      <c r="L137" s="48" t="s">
        <v>4</v>
      </c>
      <c r="M137" s="48" t="s">
        <v>4</v>
      </c>
      <c r="N137" s="48" t="s">
        <v>4</v>
      </c>
      <c r="O137" s="48" t="s">
        <v>4</v>
      </c>
      <c r="P137" s="35" t="s">
        <v>4</v>
      </c>
      <c r="Q137" s="35" t="s">
        <v>4</v>
      </c>
      <c r="R137" s="35" t="s">
        <v>4</v>
      </c>
      <c r="S137" s="35" t="s">
        <v>4</v>
      </c>
      <c r="T137" s="35" t="s">
        <v>4</v>
      </c>
      <c r="U137" s="35" t="s">
        <v>4</v>
      </c>
      <c r="V137" s="35" t="s">
        <v>4</v>
      </c>
      <c r="W137" s="35" t="s">
        <v>4</v>
      </c>
      <c r="X137" s="35" t="s">
        <v>4</v>
      </c>
      <c r="Y137" s="35" t="s">
        <v>4</v>
      </c>
      <c r="Z137" s="35" t="s">
        <v>4</v>
      </c>
      <c r="AA137" s="35" t="s">
        <v>4</v>
      </c>
      <c r="AB137" s="35" t="s">
        <v>4</v>
      </c>
      <c r="AC137" s="35" t="s">
        <v>4</v>
      </c>
      <c r="AD137" s="35" t="s">
        <v>4</v>
      </c>
      <c r="AE137" s="35" t="s">
        <v>4</v>
      </c>
      <c r="AF137" s="35" t="s">
        <v>4</v>
      </c>
      <c r="AG137" s="22" t="s">
        <v>4</v>
      </c>
      <c r="AH137" s="22" t="s">
        <v>4</v>
      </c>
      <c r="AI137" s="22" t="s">
        <v>4</v>
      </c>
      <c r="AJ137" s="1188" t="s">
        <v>4</v>
      </c>
    </row>
    <row r="138" spans="1:255" x14ac:dyDescent="0.2">
      <c r="A138" s="436" t="s">
        <v>155</v>
      </c>
      <c r="B138" s="48" t="s">
        <v>4</v>
      </c>
      <c r="C138" s="35" t="s">
        <v>4</v>
      </c>
      <c r="D138" s="35" t="s">
        <v>4</v>
      </c>
      <c r="E138" s="35" t="s">
        <v>4</v>
      </c>
      <c r="F138" s="35" t="s">
        <v>4</v>
      </c>
      <c r="G138" s="35" t="s">
        <v>4</v>
      </c>
      <c r="H138" s="48" t="s">
        <v>4</v>
      </c>
      <c r="I138" s="48" t="s">
        <v>4</v>
      </c>
      <c r="J138" s="48" t="s">
        <v>4</v>
      </c>
      <c r="K138" s="48" t="s">
        <v>4</v>
      </c>
      <c r="L138" s="48" t="s">
        <v>4</v>
      </c>
      <c r="M138" s="48" t="s">
        <v>4</v>
      </c>
      <c r="N138" s="48" t="s">
        <v>4</v>
      </c>
      <c r="O138" s="48" t="s">
        <v>4</v>
      </c>
      <c r="P138" s="35" t="s">
        <v>4</v>
      </c>
      <c r="Q138" s="35" t="s">
        <v>4</v>
      </c>
      <c r="R138" s="35" t="s">
        <v>4</v>
      </c>
      <c r="S138" s="35" t="s">
        <v>4</v>
      </c>
      <c r="T138" s="35" t="s">
        <v>4</v>
      </c>
      <c r="U138" s="35" t="s">
        <v>4</v>
      </c>
      <c r="V138" s="35" t="s">
        <v>4</v>
      </c>
      <c r="W138" s="35" t="s">
        <v>4</v>
      </c>
      <c r="X138" s="35" t="s">
        <v>4</v>
      </c>
      <c r="Y138" s="35" t="s">
        <v>4</v>
      </c>
      <c r="Z138" s="35" t="s">
        <v>4</v>
      </c>
      <c r="AA138" s="35" t="s">
        <v>4</v>
      </c>
      <c r="AB138" s="35" t="s">
        <v>4</v>
      </c>
      <c r="AC138" s="35" t="s">
        <v>4</v>
      </c>
      <c r="AD138" s="35" t="s">
        <v>4</v>
      </c>
      <c r="AE138" s="35" t="s">
        <v>4</v>
      </c>
      <c r="AF138" s="35" t="s">
        <v>4</v>
      </c>
      <c r="AG138" s="22" t="s">
        <v>4</v>
      </c>
      <c r="AH138" s="22" t="s">
        <v>4</v>
      </c>
      <c r="AI138" s="22" t="s">
        <v>4</v>
      </c>
      <c r="AJ138" s="1188" t="s">
        <v>4</v>
      </c>
    </row>
    <row r="139" spans="1:255" x14ac:dyDescent="0.2">
      <c r="A139" s="436" t="s">
        <v>156</v>
      </c>
      <c r="B139" s="48" t="s">
        <v>4</v>
      </c>
      <c r="C139" s="35" t="s">
        <v>4</v>
      </c>
      <c r="D139" s="35" t="s">
        <v>4</v>
      </c>
      <c r="E139" s="35" t="s">
        <v>4</v>
      </c>
      <c r="F139" s="35" t="s">
        <v>4</v>
      </c>
      <c r="G139" s="35" t="s">
        <v>4</v>
      </c>
      <c r="H139" s="48" t="s">
        <v>4</v>
      </c>
      <c r="I139" s="48" t="s">
        <v>4</v>
      </c>
      <c r="J139" s="48" t="s">
        <v>4</v>
      </c>
      <c r="K139" s="48" t="s">
        <v>4</v>
      </c>
      <c r="L139" s="48" t="s">
        <v>4</v>
      </c>
      <c r="M139" s="48" t="s">
        <v>4</v>
      </c>
      <c r="N139" s="48" t="s">
        <v>4</v>
      </c>
      <c r="O139" s="48" t="s">
        <v>4</v>
      </c>
      <c r="P139" s="35" t="s">
        <v>4</v>
      </c>
      <c r="Q139" s="35" t="s">
        <v>4</v>
      </c>
      <c r="R139" s="35" t="s">
        <v>4</v>
      </c>
      <c r="S139" s="35" t="s">
        <v>4</v>
      </c>
      <c r="T139" s="35" t="s">
        <v>4</v>
      </c>
      <c r="U139" s="35" t="s">
        <v>4</v>
      </c>
      <c r="V139" s="35" t="s">
        <v>4</v>
      </c>
      <c r="W139" s="35" t="s">
        <v>4</v>
      </c>
      <c r="X139" s="35" t="s">
        <v>4</v>
      </c>
      <c r="Y139" s="35" t="s">
        <v>4</v>
      </c>
      <c r="Z139" s="35" t="s">
        <v>4</v>
      </c>
      <c r="AA139" s="35" t="s">
        <v>4</v>
      </c>
      <c r="AB139" s="35" t="s">
        <v>4</v>
      </c>
      <c r="AC139" s="35" t="s">
        <v>4</v>
      </c>
      <c r="AD139" s="35" t="s">
        <v>4</v>
      </c>
      <c r="AE139" s="35" t="s">
        <v>4</v>
      </c>
      <c r="AF139" s="35" t="s">
        <v>4</v>
      </c>
      <c r="AG139" s="22" t="s">
        <v>4</v>
      </c>
      <c r="AH139" s="22" t="s">
        <v>4</v>
      </c>
      <c r="AI139" s="22" t="s">
        <v>4</v>
      </c>
      <c r="AJ139" s="1188" t="s">
        <v>4</v>
      </c>
    </row>
    <row r="140" spans="1:255" x14ac:dyDescent="0.2">
      <c r="A140" s="436" t="s">
        <v>157</v>
      </c>
      <c r="B140" s="48" t="s">
        <v>4</v>
      </c>
      <c r="C140" s="35" t="s">
        <v>4</v>
      </c>
      <c r="D140" s="35" t="s">
        <v>4</v>
      </c>
      <c r="E140" s="35" t="s">
        <v>4</v>
      </c>
      <c r="F140" s="35" t="s">
        <v>4</v>
      </c>
      <c r="G140" s="35" t="s">
        <v>4</v>
      </c>
      <c r="H140" s="48" t="s">
        <v>4</v>
      </c>
      <c r="I140" s="48" t="s">
        <v>4</v>
      </c>
      <c r="J140" s="48" t="s">
        <v>4</v>
      </c>
      <c r="K140" s="48" t="s">
        <v>4</v>
      </c>
      <c r="L140" s="48" t="s">
        <v>4</v>
      </c>
      <c r="M140" s="48" t="s">
        <v>4</v>
      </c>
      <c r="N140" s="48" t="s">
        <v>4</v>
      </c>
      <c r="O140" s="48" t="s">
        <v>4</v>
      </c>
      <c r="P140" s="35" t="s">
        <v>4</v>
      </c>
      <c r="Q140" s="35" t="s">
        <v>4</v>
      </c>
      <c r="R140" s="35" t="s">
        <v>4</v>
      </c>
      <c r="S140" s="35" t="s">
        <v>4</v>
      </c>
      <c r="T140" s="35" t="s">
        <v>4</v>
      </c>
      <c r="U140" s="35" t="s">
        <v>4</v>
      </c>
      <c r="V140" s="35" t="s">
        <v>4</v>
      </c>
      <c r="W140" s="35" t="s">
        <v>4</v>
      </c>
      <c r="X140" s="35" t="s">
        <v>4</v>
      </c>
      <c r="Y140" s="35" t="s">
        <v>4</v>
      </c>
      <c r="Z140" s="35" t="s">
        <v>4</v>
      </c>
      <c r="AA140" s="35" t="s">
        <v>4</v>
      </c>
      <c r="AB140" s="35" t="s">
        <v>4</v>
      </c>
      <c r="AC140" s="35" t="s">
        <v>4</v>
      </c>
      <c r="AD140" s="35" t="s">
        <v>4</v>
      </c>
      <c r="AE140" s="35" t="s">
        <v>4</v>
      </c>
      <c r="AF140" s="35" t="s">
        <v>4</v>
      </c>
      <c r="AG140" s="22" t="s">
        <v>4</v>
      </c>
      <c r="AH140" s="22" t="s">
        <v>4</v>
      </c>
      <c r="AI140" s="22" t="s">
        <v>4</v>
      </c>
      <c r="AJ140" s="1188" t="s">
        <v>4</v>
      </c>
    </row>
    <row r="141" spans="1:255" x14ac:dyDescent="0.2">
      <c r="A141" s="436" t="s">
        <v>647</v>
      </c>
      <c r="B141" s="48" t="s">
        <v>4</v>
      </c>
      <c r="C141" s="48" t="s">
        <v>4</v>
      </c>
      <c r="D141" s="48" t="s">
        <v>4</v>
      </c>
      <c r="E141" s="48" t="s">
        <v>4</v>
      </c>
      <c r="F141" s="48" t="s">
        <v>4</v>
      </c>
      <c r="G141" s="48" t="s">
        <v>4</v>
      </c>
      <c r="H141" s="48" t="s">
        <v>4</v>
      </c>
      <c r="I141" s="48" t="s">
        <v>4</v>
      </c>
      <c r="J141" s="48" t="s">
        <v>4</v>
      </c>
      <c r="K141" s="48" t="s">
        <v>4</v>
      </c>
      <c r="L141" s="48" t="s">
        <v>4</v>
      </c>
      <c r="M141" s="48" t="s">
        <v>4</v>
      </c>
      <c r="N141" s="48" t="s">
        <v>4</v>
      </c>
      <c r="O141" s="48" t="s">
        <v>4</v>
      </c>
      <c r="P141" s="48" t="s">
        <v>4</v>
      </c>
      <c r="Q141" s="48" t="s">
        <v>4</v>
      </c>
      <c r="R141" s="48" t="s">
        <v>4</v>
      </c>
      <c r="S141" s="48" t="s">
        <v>4</v>
      </c>
      <c r="T141" s="48" t="s">
        <v>4</v>
      </c>
      <c r="U141" s="35" t="s">
        <v>4</v>
      </c>
      <c r="V141" s="35" t="s">
        <v>4</v>
      </c>
      <c r="W141" s="35" t="s">
        <v>4</v>
      </c>
      <c r="X141" s="35" t="s">
        <v>4</v>
      </c>
      <c r="Y141" s="35" t="s">
        <v>4</v>
      </c>
      <c r="Z141" s="35" t="s">
        <v>4</v>
      </c>
      <c r="AA141" s="35" t="s">
        <v>4</v>
      </c>
      <c r="AB141" s="35" t="s">
        <v>4</v>
      </c>
      <c r="AC141" s="35" t="s">
        <v>4</v>
      </c>
      <c r="AD141" s="35" t="s">
        <v>4</v>
      </c>
      <c r="AE141" s="35" t="s">
        <v>4</v>
      </c>
      <c r="AF141" s="35" t="s">
        <v>4</v>
      </c>
      <c r="AG141" s="22" t="s">
        <v>4</v>
      </c>
      <c r="AH141" s="22" t="s">
        <v>4</v>
      </c>
      <c r="AI141" s="22" t="s">
        <v>4</v>
      </c>
      <c r="AJ141" s="1188" t="s">
        <v>4</v>
      </c>
    </row>
    <row r="142" spans="1:255" x14ac:dyDescent="0.2">
      <c r="A142" s="426" t="s">
        <v>648</v>
      </c>
      <c r="B142" s="35" t="s">
        <v>4</v>
      </c>
      <c r="C142" s="35" t="s">
        <v>4</v>
      </c>
      <c r="D142" s="35" t="s">
        <v>4</v>
      </c>
      <c r="E142" s="35" t="s">
        <v>4</v>
      </c>
      <c r="F142" s="35" t="s">
        <v>4</v>
      </c>
      <c r="G142" s="35" t="s">
        <v>4</v>
      </c>
      <c r="H142" s="48" t="s">
        <v>4</v>
      </c>
      <c r="I142" s="48" t="s">
        <v>4</v>
      </c>
      <c r="J142" s="48" t="s">
        <v>4</v>
      </c>
      <c r="K142" s="394"/>
      <c r="L142" s="394"/>
      <c r="M142" s="394"/>
      <c r="N142" s="394"/>
      <c r="O142" s="35" t="s">
        <v>4</v>
      </c>
      <c r="P142" s="35" t="s">
        <v>4</v>
      </c>
      <c r="Q142" s="35" t="s">
        <v>4</v>
      </c>
      <c r="R142" s="35" t="s">
        <v>4</v>
      </c>
      <c r="S142" s="35" t="s">
        <v>4</v>
      </c>
      <c r="T142" s="35" t="s">
        <v>4</v>
      </c>
      <c r="U142" s="35" t="s">
        <v>4</v>
      </c>
      <c r="V142" s="35" t="s">
        <v>4</v>
      </c>
      <c r="W142" s="35" t="s">
        <v>4</v>
      </c>
      <c r="X142" s="35" t="s">
        <v>4</v>
      </c>
      <c r="Y142" s="35" t="s">
        <v>4</v>
      </c>
      <c r="Z142" s="35" t="s">
        <v>4</v>
      </c>
      <c r="AA142" s="35" t="s">
        <v>4</v>
      </c>
      <c r="AB142" s="35" t="s">
        <v>4</v>
      </c>
      <c r="AC142" s="35" t="s">
        <v>4</v>
      </c>
      <c r="AD142" s="35" t="s">
        <v>4</v>
      </c>
      <c r="AE142" s="35" t="s">
        <v>4</v>
      </c>
      <c r="AF142" s="35" t="s">
        <v>4</v>
      </c>
      <c r="AG142" s="35" t="s">
        <v>4</v>
      </c>
      <c r="AH142" s="35" t="s">
        <v>4</v>
      </c>
      <c r="AI142" s="35" t="s">
        <v>4</v>
      </c>
      <c r="AJ142" s="1188" t="s">
        <v>4</v>
      </c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</row>
    <row r="143" spans="1:255" x14ac:dyDescent="0.2">
      <c r="A143" s="383" t="s">
        <v>81</v>
      </c>
      <c r="B143" s="35" t="s">
        <v>4</v>
      </c>
      <c r="C143" s="35" t="s">
        <v>4</v>
      </c>
      <c r="D143" s="35" t="s">
        <v>4</v>
      </c>
      <c r="E143" s="35" t="s">
        <v>4</v>
      </c>
      <c r="F143" s="35" t="s">
        <v>4</v>
      </c>
      <c r="G143" s="35" t="s">
        <v>4</v>
      </c>
      <c r="H143" s="48" t="s">
        <v>4</v>
      </c>
      <c r="I143" s="48" t="s">
        <v>4</v>
      </c>
      <c r="J143" s="48" t="s">
        <v>4</v>
      </c>
      <c r="K143" s="20" t="s">
        <v>370</v>
      </c>
      <c r="L143" s="20" t="s">
        <v>370</v>
      </c>
      <c r="M143" s="440">
        <v>1151</v>
      </c>
      <c r="N143" s="35">
        <v>1532</v>
      </c>
      <c r="O143" s="35" t="s">
        <v>4</v>
      </c>
      <c r="P143" s="35" t="s">
        <v>4</v>
      </c>
      <c r="Q143" s="35" t="s">
        <v>4</v>
      </c>
      <c r="R143" s="35" t="s">
        <v>4</v>
      </c>
      <c r="S143" s="35" t="s">
        <v>4</v>
      </c>
      <c r="T143" s="35" t="s">
        <v>4</v>
      </c>
      <c r="U143" s="35">
        <v>813</v>
      </c>
      <c r="V143" s="35">
        <v>1168</v>
      </c>
      <c r="W143" s="35">
        <v>1559</v>
      </c>
      <c r="X143" s="35">
        <v>975</v>
      </c>
      <c r="Y143" s="35">
        <v>1965</v>
      </c>
      <c r="Z143" s="35">
        <v>1615</v>
      </c>
      <c r="AA143" s="35">
        <v>1082</v>
      </c>
      <c r="AB143" s="857">
        <v>2905</v>
      </c>
      <c r="AC143" s="857">
        <v>2532</v>
      </c>
      <c r="AD143" s="857">
        <v>2315</v>
      </c>
      <c r="AE143" s="857">
        <v>2984</v>
      </c>
      <c r="AF143" s="857">
        <v>3666</v>
      </c>
      <c r="AG143" s="858">
        <v>4725</v>
      </c>
      <c r="AH143" s="1063">
        <v>4120</v>
      </c>
      <c r="AI143" s="1192">
        <v>9092</v>
      </c>
      <c r="AJ143" s="287">
        <v>1396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</row>
    <row r="144" spans="1:255" ht="22.5" x14ac:dyDescent="0.2">
      <c r="A144" s="439" t="s">
        <v>649</v>
      </c>
      <c r="B144" s="35" t="s">
        <v>4</v>
      </c>
      <c r="C144" s="35" t="s">
        <v>4</v>
      </c>
      <c r="D144" s="35" t="s">
        <v>4</v>
      </c>
      <c r="E144" s="35" t="s">
        <v>4</v>
      </c>
      <c r="F144" s="35" t="s">
        <v>4</v>
      </c>
      <c r="G144" s="35" t="s">
        <v>4</v>
      </c>
      <c r="H144" s="48" t="s">
        <v>4</v>
      </c>
      <c r="I144" s="48" t="s">
        <v>4</v>
      </c>
      <c r="J144" s="48" t="s">
        <v>4</v>
      </c>
      <c r="K144" s="20" t="s">
        <v>370</v>
      </c>
      <c r="L144" s="20" t="s">
        <v>370</v>
      </c>
      <c r="M144" s="20" t="s">
        <v>370</v>
      </c>
      <c r="N144" s="45">
        <v>128.1</v>
      </c>
      <c r="O144" s="35" t="s">
        <v>4</v>
      </c>
      <c r="P144" s="35" t="s">
        <v>4</v>
      </c>
      <c r="Q144" s="35" t="s">
        <v>4</v>
      </c>
      <c r="R144" s="35" t="s">
        <v>4</v>
      </c>
      <c r="S144" s="35" t="s">
        <v>4</v>
      </c>
      <c r="T144" s="35" t="s">
        <v>4</v>
      </c>
      <c r="U144" s="35" t="s">
        <v>4</v>
      </c>
      <c r="V144" s="22">
        <v>136</v>
      </c>
      <c r="W144" s="22">
        <v>126.5</v>
      </c>
      <c r="X144" s="22">
        <v>40</v>
      </c>
      <c r="Y144" s="22">
        <v>192.7</v>
      </c>
      <c r="Z144" s="22">
        <v>79.8</v>
      </c>
      <c r="AA144" s="22">
        <v>64.7</v>
      </c>
      <c r="AB144" s="22">
        <v>248.8</v>
      </c>
      <c r="AC144" s="80">
        <v>82.4</v>
      </c>
      <c r="AD144" s="112">
        <v>90</v>
      </c>
      <c r="AE144" s="80">
        <v>129.30000000000001</v>
      </c>
      <c r="AF144" s="80">
        <v>118.7</v>
      </c>
      <c r="AG144" s="20">
        <v>126.2</v>
      </c>
      <c r="AH144" s="808">
        <v>84.5</v>
      </c>
      <c r="AI144" s="1099">
        <v>214.7</v>
      </c>
      <c r="AJ144" s="525">
        <v>14.976163278913946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</row>
    <row r="145" spans="1:255" x14ac:dyDescent="0.2">
      <c r="A145" s="439" t="s">
        <v>162</v>
      </c>
      <c r="B145" s="35" t="s">
        <v>4</v>
      </c>
      <c r="C145" s="35" t="s">
        <v>4</v>
      </c>
      <c r="D145" s="35" t="s">
        <v>4</v>
      </c>
      <c r="E145" s="35" t="s">
        <v>4</v>
      </c>
      <c r="F145" s="35" t="s">
        <v>4</v>
      </c>
      <c r="G145" s="35" t="s">
        <v>4</v>
      </c>
      <c r="H145" s="48" t="s">
        <v>4</v>
      </c>
      <c r="I145" s="48" t="s">
        <v>4</v>
      </c>
      <c r="J145" s="48" t="s">
        <v>4</v>
      </c>
      <c r="K145" s="48" t="s">
        <v>4</v>
      </c>
      <c r="L145" s="48" t="s">
        <v>4</v>
      </c>
      <c r="M145" s="48" t="s">
        <v>4</v>
      </c>
      <c r="N145" s="48" t="s">
        <v>4</v>
      </c>
      <c r="O145" s="35" t="s">
        <v>4</v>
      </c>
      <c r="P145" s="35" t="s">
        <v>4</v>
      </c>
      <c r="Q145" s="35" t="s">
        <v>4</v>
      </c>
      <c r="R145" s="35" t="s">
        <v>4</v>
      </c>
      <c r="S145" s="35" t="s">
        <v>4</v>
      </c>
      <c r="T145" s="35" t="s">
        <v>4</v>
      </c>
      <c r="U145" s="35" t="s">
        <v>4</v>
      </c>
      <c r="V145" s="35" t="s">
        <v>4</v>
      </c>
      <c r="W145" s="35" t="s">
        <v>4</v>
      </c>
      <c r="X145" s="35" t="s">
        <v>4</v>
      </c>
      <c r="Y145" s="35" t="s">
        <v>4</v>
      </c>
      <c r="Z145" s="35" t="s">
        <v>4</v>
      </c>
      <c r="AA145" s="35" t="s">
        <v>4</v>
      </c>
      <c r="AB145" s="35" t="s">
        <v>4</v>
      </c>
      <c r="AC145" s="35" t="s">
        <v>4</v>
      </c>
      <c r="AD145" s="35" t="s">
        <v>4</v>
      </c>
      <c r="AE145" s="35" t="s">
        <v>4</v>
      </c>
      <c r="AF145" s="35" t="s">
        <v>4</v>
      </c>
      <c r="AG145" s="35" t="s">
        <v>4</v>
      </c>
      <c r="AH145" s="973"/>
      <c r="AI145" s="786"/>
      <c r="AJ145" s="8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</row>
    <row r="146" spans="1:255" x14ac:dyDescent="0.2">
      <c r="A146" s="439" t="s">
        <v>650</v>
      </c>
      <c r="B146" s="35" t="s">
        <v>4</v>
      </c>
      <c r="C146" s="35" t="s">
        <v>4</v>
      </c>
      <c r="D146" s="35" t="s">
        <v>4</v>
      </c>
      <c r="E146" s="35" t="s">
        <v>4</v>
      </c>
      <c r="F146" s="35" t="s">
        <v>4</v>
      </c>
      <c r="G146" s="35" t="s">
        <v>4</v>
      </c>
      <c r="H146" s="35" t="s">
        <v>4</v>
      </c>
      <c r="I146" s="35" t="s">
        <v>4</v>
      </c>
      <c r="J146" s="35" t="s">
        <v>4</v>
      </c>
      <c r="K146" s="441">
        <v>6156</v>
      </c>
      <c r="L146" s="441">
        <v>6420</v>
      </c>
      <c r="M146" s="441">
        <v>6686</v>
      </c>
      <c r="N146" s="857">
        <v>10685</v>
      </c>
      <c r="O146" s="35" t="s">
        <v>4</v>
      </c>
      <c r="P146" s="35" t="s">
        <v>4</v>
      </c>
      <c r="Q146" s="35" t="s">
        <v>4</v>
      </c>
      <c r="R146" s="35" t="s">
        <v>4</v>
      </c>
      <c r="S146" s="35" t="s">
        <v>4</v>
      </c>
      <c r="T146" s="35" t="s">
        <v>4</v>
      </c>
      <c r="U146" s="112">
        <v>7.4</v>
      </c>
      <c r="V146" s="112">
        <v>2.6</v>
      </c>
      <c r="W146" s="112">
        <v>2.6</v>
      </c>
      <c r="X146" s="112">
        <v>2.7</v>
      </c>
      <c r="Y146" s="112">
        <v>2.4</v>
      </c>
      <c r="Z146" s="112">
        <v>2.9</v>
      </c>
      <c r="AA146" s="112">
        <v>0.9</v>
      </c>
      <c r="AB146" s="112">
        <v>1.153</v>
      </c>
      <c r="AC146" s="112">
        <v>2.0190000000000001</v>
      </c>
      <c r="AD146" s="112">
        <v>1.8109999999999999</v>
      </c>
      <c r="AE146" s="112">
        <v>3.883</v>
      </c>
      <c r="AF146" s="112">
        <v>6.7009999999999996</v>
      </c>
      <c r="AG146" s="105">
        <v>6.6710000000000003</v>
      </c>
      <c r="AH146" s="1111">
        <v>6.742</v>
      </c>
      <c r="AI146" s="1193">
        <v>7.2</v>
      </c>
      <c r="AJ146" s="8">
        <v>1.8</v>
      </c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</row>
    <row r="147" spans="1:255" ht="22.5" x14ac:dyDescent="0.2">
      <c r="A147" s="439" t="s">
        <v>164</v>
      </c>
      <c r="B147" s="35" t="s">
        <v>4</v>
      </c>
      <c r="C147" s="35" t="s">
        <v>4</v>
      </c>
      <c r="D147" s="35" t="s">
        <v>4</v>
      </c>
      <c r="E147" s="35" t="s">
        <v>4</v>
      </c>
      <c r="F147" s="35" t="s">
        <v>4</v>
      </c>
      <c r="G147" s="35" t="s">
        <v>4</v>
      </c>
      <c r="H147" s="35" t="s">
        <v>4</v>
      </c>
      <c r="I147" s="35" t="s">
        <v>4</v>
      </c>
      <c r="J147" s="35" t="s">
        <v>4</v>
      </c>
      <c r="K147" s="328">
        <v>98.3</v>
      </c>
      <c r="L147" s="328">
        <v>104.3</v>
      </c>
      <c r="M147" s="328">
        <v>104.1</v>
      </c>
      <c r="N147" s="328">
        <v>159.80000000000001</v>
      </c>
      <c r="O147" s="35" t="s">
        <v>4</v>
      </c>
      <c r="P147" s="35" t="s">
        <v>4</v>
      </c>
      <c r="Q147" s="35" t="s">
        <v>4</v>
      </c>
      <c r="R147" s="35" t="s">
        <v>4</v>
      </c>
      <c r="S147" s="35" t="s">
        <v>4</v>
      </c>
      <c r="T147" s="35" t="s">
        <v>4</v>
      </c>
      <c r="U147" s="80">
        <v>272.7</v>
      </c>
      <c r="V147" s="80">
        <v>35</v>
      </c>
      <c r="W147" s="80">
        <v>101.8</v>
      </c>
      <c r="X147" s="80">
        <v>102.9</v>
      </c>
      <c r="Y147" s="80">
        <v>90.2</v>
      </c>
      <c r="Z147" s="80">
        <v>118.2</v>
      </c>
      <c r="AA147" s="80">
        <v>33.5</v>
      </c>
      <c r="AB147" s="80">
        <v>119.9</v>
      </c>
      <c r="AC147" s="80">
        <v>175.1</v>
      </c>
      <c r="AD147" s="80">
        <v>89.7</v>
      </c>
      <c r="AE147" s="80">
        <v>214.4</v>
      </c>
      <c r="AF147" s="80">
        <v>172.6</v>
      </c>
      <c r="AG147" s="859">
        <v>99.6</v>
      </c>
      <c r="AH147" s="1099">
        <v>101.1</v>
      </c>
      <c r="AI147" s="1099">
        <v>107</v>
      </c>
      <c r="AJ147" s="8">
        <v>24.3</v>
      </c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</row>
    <row r="148" spans="1:255" x14ac:dyDescent="0.2">
      <c r="A148" s="383" t="s">
        <v>165</v>
      </c>
      <c r="B148" s="35" t="s">
        <v>4</v>
      </c>
      <c r="C148" s="35" t="s">
        <v>4</v>
      </c>
      <c r="D148" s="35" t="s">
        <v>4</v>
      </c>
      <c r="E148" s="35" t="s">
        <v>4</v>
      </c>
      <c r="F148" s="35" t="s">
        <v>4</v>
      </c>
      <c r="G148" s="35" t="s">
        <v>4</v>
      </c>
      <c r="H148" s="35" t="s">
        <v>4</v>
      </c>
      <c r="I148" s="35" t="s">
        <v>4</v>
      </c>
      <c r="J148" s="35" t="s">
        <v>4</v>
      </c>
      <c r="K148" s="45"/>
      <c r="L148" s="45"/>
      <c r="M148" s="45"/>
      <c r="N148" s="45"/>
      <c r="O148" s="35" t="s">
        <v>4</v>
      </c>
      <c r="P148" s="35" t="s">
        <v>4</v>
      </c>
      <c r="Q148" s="35" t="s">
        <v>4</v>
      </c>
      <c r="R148" s="35" t="s">
        <v>4</v>
      </c>
      <c r="S148" s="35" t="s">
        <v>4</v>
      </c>
      <c r="T148" s="35" t="s">
        <v>4</v>
      </c>
      <c r="U148" s="35" t="s">
        <v>4</v>
      </c>
      <c r="V148" s="35" t="s">
        <v>4</v>
      </c>
      <c r="W148" s="35" t="s">
        <v>4</v>
      </c>
      <c r="X148" s="35" t="s">
        <v>4</v>
      </c>
      <c r="Y148" s="35" t="s">
        <v>4</v>
      </c>
      <c r="Z148" s="35" t="s">
        <v>4</v>
      </c>
      <c r="AA148" s="35" t="s">
        <v>4</v>
      </c>
      <c r="AB148" s="35" t="s">
        <v>4</v>
      </c>
      <c r="AC148" s="35" t="s">
        <v>4</v>
      </c>
      <c r="AD148" s="22" t="s">
        <v>8</v>
      </c>
      <c r="AE148" s="22" t="s">
        <v>8</v>
      </c>
      <c r="AF148" s="22" t="s">
        <v>8</v>
      </c>
      <c r="AG148" s="22" t="s">
        <v>8</v>
      </c>
      <c r="AH148" s="22" t="s">
        <v>8</v>
      </c>
      <c r="AI148" s="22" t="s">
        <v>8</v>
      </c>
      <c r="AJ148" s="22" t="s">
        <v>8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</row>
    <row r="149" spans="1:255" ht="22.5" x14ac:dyDescent="0.2">
      <c r="A149" s="383" t="s">
        <v>166</v>
      </c>
      <c r="B149" s="35" t="s">
        <v>4</v>
      </c>
      <c r="C149" s="35" t="s">
        <v>4</v>
      </c>
      <c r="D149" s="35" t="s">
        <v>4</v>
      </c>
      <c r="E149" s="35" t="s">
        <v>4</v>
      </c>
      <c r="F149" s="35" t="s">
        <v>4</v>
      </c>
      <c r="G149" s="35" t="s">
        <v>4</v>
      </c>
      <c r="H149" s="35" t="s">
        <v>4</v>
      </c>
      <c r="I149" s="35" t="s">
        <v>4</v>
      </c>
      <c r="J149" s="35" t="s">
        <v>4</v>
      </c>
      <c r="K149" s="20" t="s">
        <v>370</v>
      </c>
      <c r="L149" s="20" t="s">
        <v>370</v>
      </c>
      <c r="M149" s="20" t="s">
        <v>370</v>
      </c>
      <c r="N149" s="20" t="s">
        <v>370</v>
      </c>
      <c r="O149" s="35" t="s">
        <v>4</v>
      </c>
      <c r="P149" s="35" t="s">
        <v>4</v>
      </c>
      <c r="Q149" s="35" t="s">
        <v>4</v>
      </c>
      <c r="R149" s="35" t="s">
        <v>4</v>
      </c>
      <c r="S149" s="35" t="s">
        <v>4</v>
      </c>
      <c r="T149" s="35" t="s">
        <v>4</v>
      </c>
      <c r="U149" s="35" t="s">
        <v>4</v>
      </c>
      <c r="V149" s="35" t="s">
        <v>4</v>
      </c>
      <c r="W149" s="35" t="s">
        <v>4</v>
      </c>
      <c r="X149" s="35" t="s">
        <v>4</v>
      </c>
      <c r="Y149" s="35" t="s">
        <v>4</v>
      </c>
      <c r="Z149" s="35" t="s">
        <v>4</v>
      </c>
      <c r="AA149" s="35" t="s">
        <v>4</v>
      </c>
      <c r="AB149" s="35" t="s">
        <v>4</v>
      </c>
      <c r="AC149" s="35" t="s">
        <v>4</v>
      </c>
      <c r="AD149" s="22" t="s">
        <v>8</v>
      </c>
      <c r="AE149" s="22" t="s">
        <v>8</v>
      </c>
      <c r="AF149" s="22" t="s">
        <v>8</v>
      </c>
      <c r="AG149" s="22" t="s">
        <v>8</v>
      </c>
      <c r="AH149" s="22" t="s">
        <v>8</v>
      </c>
      <c r="AI149" s="22" t="s">
        <v>8</v>
      </c>
      <c r="AJ149" s="22" t="s">
        <v>8</v>
      </c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</row>
    <row r="150" spans="1:255" x14ac:dyDescent="0.2">
      <c r="A150" s="383" t="s">
        <v>167</v>
      </c>
      <c r="B150" s="35" t="s">
        <v>4</v>
      </c>
      <c r="C150" s="35" t="s">
        <v>4</v>
      </c>
      <c r="D150" s="35" t="s">
        <v>4</v>
      </c>
      <c r="E150" s="35" t="s">
        <v>4</v>
      </c>
      <c r="F150" s="35" t="s">
        <v>4</v>
      </c>
      <c r="G150" s="35" t="s">
        <v>4</v>
      </c>
      <c r="H150" s="35" t="s">
        <v>4</v>
      </c>
      <c r="I150" s="35" t="s">
        <v>4</v>
      </c>
      <c r="J150" s="35" t="s">
        <v>4</v>
      </c>
      <c r="K150" s="20" t="s">
        <v>370</v>
      </c>
      <c r="L150" s="20" t="s">
        <v>370</v>
      </c>
      <c r="M150" s="20" t="s">
        <v>370</v>
      </c>
      <c r="N150" s="20" t="s">
        <v>370</v>
      </c>
      <c r="O150" s="35" t="s">
        <v>4</v>
      </c>
      <c r="P150" s="35" t="s">
        <v>4</v>
      </c>
      <c r="Q150" s="35" t="s">
        <v>4</v>
      </c>
      <c r="R150" s="35" t="s">
        <v>4</v>
      </c>
      <c r="S150" s="35" t="s">
        <v>4</v>
      </c>
      <c r="T150" s="35" t="s">
        <v>4</v>
      </c>
      <c r="U150" s="35" t="s">
        <v>4</v>
      </c>
      <c r="V150" s="35" t="s">
        <v>4</v>
      </c>
      <c r="W150" s="35" t="s">
        <v>4</v>
      </c>
      <c r="X150" s="35" t="s">
        <v>4</v>
      </c>
      <c r="Y150" s="35" t="s">
        <v>4</v>
      </c>
      <c r="Z150" s="35" t="s">
        <v>4</v>
      </c>
      <c r="AA150" s="35" t="s">
        <v>4</v>
      </c>
      <c r="AB150" s="35" t="s">
        <v>4</v>
      </c>
      <c r="AC150" s="35" t="s">
        <v>4</v>
      </c>
      <c r="AD150" s="22" t="s">
        <v>8</v>
      </c>
      <c r="AE150" s="22" t="s">
        <v>8</v>
      </c>
      <c r="AF150" s="22" t="s">
        <v>8</v>
      </c>
      <c r="AG150" s="22" t="s">
        <v>8</v>
      </c>
      <c r="AH150" s="22" t="s">
        <v>8</v>
      </c>
      <c r="AI150" s="22" t="s">
        <v>8</v>
      </c>
      <c r="AJ150" s="22" t="s">
        <v>8</v>
      </c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</row>
    <row r="151" spans="1:255" x14ac:dyDescent="0.2">
      <c r="A151" s="383" t="s">
        <v>246</v>
      </c>
      <c r="B151" s="35" t="s">
        <v>4</v>
      </c>
      <c r="C151" s="35" t="s">
        <v>4</v>
      </c>
      <c r="D151" s="35" t="s">
        <v>4</v>
      </c>
      <c r="E151" s="35" t="s">
        <v>4</v>
      </c>
      <c r="F151" s="35" t="s">
        <v>4</v>
      </c>
      <c r="G151" s="35" t="s">
        <v>4</v>
      </c>
      <c r="H151" s="35" t="s">
        <v>4</v>
      </c>
      <c r="I151" s="35" t="s">
        <v>4</v>
      </c>
      <c r="J151" s="35" t="s">
        <v>4</v>
      </c>
      <c r="K151" s="62"/>
      <c r="L151" s="62"/>
      <c r="M151" s="62"/>
      <c r="N151" s="62"/>
      <c r="O151" s="35" t="s">
        <v>4</v>
      </c>
      <c r="P151" s="35" t="s">
        <v>4</v>
      </c>
      <c r="Q151" s="35" t="s">
        <v>4</v>
      </c>
      <c r="R151" s="35" t="s">
        <v>4</v>
      </c>
      <c r="S151" s="35" t="s">
        <v>4</v>
      </c>
      <c r="T151" s="35" t="s">
        <v>4</v>
      </c>
      <c r="U151" s="35" t="s">
        <v>4</v>
      </c>
      <c r="V151" s="35" t="s">
        <v>4</v>
      </c>
      <c r="W151" s="35" t="s">
        <v>4</v>
      </c>
      <c r="X151" s="35" t="s">
        <v>4</v>
      </c>
      <c r="Y151" s="35" t="s">
        <v>4</v>
      </c>
      <c r="Z151" s="35" t="s">
        <v>4</v>
      </c>
      <c r="AA151" s="35" t="s">
        <v>4</v>
      </c>
      <c r="AB151" s="35" t="s">
        <v>4</v>
      </c>
      <c r="AC151" s="35" t="s">
        <v>4</v>
      </c>
      <c r="AD151" s="22" t="s">
        <v>8</v>
      </c>
      <c r="AE151" s="22" t="s">
        <v>8</v>
      </c>
      <c r="AF151" s="22" t="s">
        <v>8</v>
      </c>
      <c r="AG151" s="22" t="s">
        <v>8</v>
      </c>
      <c r="AH151" s="22" t="s">
        <v>8</v>
      </c>
      <c r="AI151" s="22" t="s">
        <v>8</v>
      </c>
      <c r="AJ151" s="22" t="s">
        <v>8</v>
      </c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</row>
    <row r="152" spans="1:255" x14ac:dyDescent="0.2">
      <c r="A152" s="383" t="s">
        <v>247</v>
      </c>
      <c r="B152" s="35" t="s">
        <v>4</v>
      </c>
      <c r="C152" s="35" t="s">
        <v>4</v>
      </c>
      <c r="D152" s="35" t="s">
        <v>4</v>
      </c>
      <c r="E152" s="35" t="s">
        <v>4</v>
      </c>
      <c r="F152" s="35" t="s">
        <v>4</v>
      </c>
      <c r="G152" s="35" t="s">
        <v>4</v>
      </c>
      <c r="H152" s="35" t="s">
        <v>4</v>
      </c>
      <c r="I152" s="35" t="s">
        <v>4</v>
      </c>
      <c r="J152" s="35" t="s">
        <v>4</v>
      </c>
      <c r="K152" s="20" t="s">
        <v>370</v>
      </c>
      <c r="L152" s="20" t="s">
        <v>370</v>
      </c>
      <c r="M152" s="20" t="s">
        <v>370</v>
      </c>
      <c r="N152" s="20" t="s">
        <v>370</v>
      </c>
      <c r="O152" s="35" t="s">
        <v>4</v>
      </c>
      <c r="P152" s="35" t="s">
        <v>4</v>
      </c>
      <c r="Q152" s="35" t="s">
        <v>4</v>
      </c>
      <c r="R152" s="35" t="s">
        <v>4</v>
      </c>
      <c r="S152" s="35" t="s">
        <v>4</v>
      </c>
      <c r="T152" s="35" t="s">
        <v>4</v>
      </c>
      <c r="U152" s="35" t="s">
        <v>4</v>
      </c>
      <c r="V152" s="35" t="s">
        <v>4</v>
      </c>
      <c r="W152" s="35" t="s">
        <v>4</v>
      </c>
      <c r="X152" s="35" t="s">
        <v>4</v>
      </c>
      <c r="Y152" s="35" t="s">
        <v>4</v>
      </c>
      <c r="Z152" s="35" t="s">
        <v>4</v>
      </c>
      <c r="AA152" s="35" t="s">
        <v>4</v>
      </c>
      <c r="AB152" s="35" t="s">
        <v>4</v>
      </c>
      <c r="AC152" s="35" t="s">
        <v>4</v>
      </c>
      <c r="AD152" s="22" t="s">
        <v>8</v>
      </c>
      <c r="AE152" s="22" t="s">
        <v>8</v>
      </c>
      <c r="AF152" s="22" t="s">
        <v>8</v>
      </c>
      <c r="AG152" s="22" t="s">
        <v>8</v>
      </c>
      <c r="AH152" s="22" t="s">
        <v>8</v>
      </c>
      <c r="AI152" s="22" t="s">
        <v>8</v>
      </c>
      <c r="AJ152" s="22" t="s">
        <v>8</v>
      </c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</row>
    <row r="153" spans="1:255" ht="22.5" x14ac:dyDescent="0.2">
      <c r="A153" s="383" t="s">
        <v>248</v>
      </c>
      <c r="B153" s="35" t="s">
        <v>4</v>
      </c>
      <c r="C153" s="35" t="s">
        <v>4</v>
      </c>
      <c r="D153" s="35" t="s">
        <v>4</v>
      </c>
      <c r="E153" s="35" t="s">
        <v>4</v>
      </c>
      <c r="F153" s="35" t="s">
        <v>4</v>
      </c>
      <c r="G153" s="35" t="s">
        <v>4</v>
      </c>
      <c r="H153" s="35" t="s">
        <v>4</v>
      </c>
      <c r="I153" s="35" t="s">
        <v>4</v>
      </c>
      <c r="J153" s="35" t="s">
        <v>4</v>
      </c>
      <c r="K153" s="80">
        <v>10</v>
      </c>
      <c r="L153" s="72">
        <v>5</v>
      </c>
      <c r="M153" s="72">
        <v>9</v>
      </c>
      <c r="N153" s="20" t="s">
        <v>370</v>
      </c>
      <c r="O153" s="35" t="s">
        <v>4</v>
      </c>
      <c r="P153" s="35" t="s">
        <v>4</v>
      </c>
      <c r="Q153" s="35" t="s">
        <v>4</v>
      </c>
      <c r="R153" s="35" t="s">
        <v>4</v>
      </c>
      <c r="S153" s="35" t="s">
        <v>4</v>
      </c>
      <c r="T153" s="35" t="s">
        <v>4</v>
      </c>
      <c r="U153" s="35" t="s">
        <v>4</v>
      </c>
      <c r="V153" s="35" t="s">
        <v>4</v>
      </c>
      <c r="W153" s="35" t="s">
        <v>4</v>
      </c>
      <c r="X153" s="35" t="s">
        <v>4</v>
      </c>
      <c r="Y153" s="35" t="s">
        <v>4</v>
      </c>
      <c r="Z153" s="35" t="s">
        <v>4</v>
      </c>
      <c r="AA153" s="35" t="s">
        <v>4</v>
      </c>
      <c r="AB153" s="35" t="s">
        <v>4</v>
      </c>
      <c r="AC153" s="35" t="s">
        <v>4</v>
      </c>
      <c r="AD153" s="22" t="s">
        <v>8</v>
      </c>
      <c r="AE153" s="22" t="s">
        <v>8</v>
      </c>
      <c r="AF153" s="22" t="s">
        <v>8</v>
      </c>
      <c r="AG153" s="22" t="s">
        <v>8</v>
      </c>
      <c r="AH153" s="22" t="s">
        <v>8</v>
      </c>
      <c r="AI153" s="22" t="s">
        <v>8</v>
      </c>
      <c r="AJ153" s="22" t="s">
        <v>8</v>
      </c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</row>
    <row r="154" spans="1:255" ht="22.5" x14ac:dyDescent="0.2">
      <c r="A154" s="442" t="s">
        <v>176</v>
      </c>
      <c r="B154" s="35" t="s">
        <v>4</v>
      </c>
      <c r="C154" s="35" t="s">
        <v>4</v>
      </c>
      <c r="D154" s="35" t="s">
        <v>4</v>
      </c>
      <c r="E154" s="35" t="s">
        <v>4</v>
      </c>
      <c r="F154" s="35" t="s">
        <v>4</v>
      </c>
      <c r="G154" s="35" t="s">
        <v>4</v>
      </c>
      <c r="H154" s="35" t="s">
        <v>4</v>
      </c>
      <c r="I154" s="35" t="s">
        <v>4</v>
      </c>
      <c r="J154" s="35" t="s">
        <v>4</v>
      </c>
      <c r="K154" s="80" t="s">
        <v>205</v>
      </c>
      <c r="L154" s="80" t="s">
        <v>205</v>
      </c>
      <c r="M154" s="80" t="s">
        <v>205</v>
      </c>
      <c r="N154" s="80" t="s">
        <v>205</v>
      </c>
      <c r="O154" s="80" t="s">
        <v>205</v>
      </c>
      <c r="P154" s="80" t="s">
        <v>205</v>
      </c>
      <c r="Q154" s="80" t="s">
        <v>205</v>
      </c>
      <c r="R154" s="80" t="s">
        <v>205</v>
      </c>
      <c r="S154" s="80" t="s">
        <v>205</v>
      </c>
      <c r="T154" s="80" t="s">
        <v>205</v>
      </c>
      <c r="U154" s="35">
        <v>2457</v>
      </c>
      <c r="V154" s="35">
        <v>2653</v>
      </c>
      <c r="W154" s="35">
        <v>2725</v>
      </c>
      <c r="X154" s="35">
        <v>2983</v>
      </c>
      <c r="Y154" s="35">
        <v>3193</v>
      </c>
      <c r="Z154" s="35">
        <v>2512</v>
      </c>
      <c r="AA154" s="35">
        <v>2376</v>
      </c>
      <c r="AB154" s="35">
        <v>2081</v>
      </c>
      <c r="AC154" s="857">
        <v>1816</v>
      </c>
      <c r="AD154" s="857">
        <v>1761</v>
      </c>
      <c r="AE154" s="857">
        <v>1658</v>
      </c>
      <c r="AF154" s="857">
        <v>1599</v>
      </c>
      <c r="AG154" s="857">
        <v>1646</v>
      </c>
      <c r="AH154" s="98">
        <v>1721</v>
      </c>
      <c r="AI154" s="790" t="s">
        <v>4</v>
      </c>
      <c r="AJ154" s="35" t="s">
        <v>4</v>
      </c>
    </row>
    <row r="155" spans="1:255" ht="24" x14ac:dyDescent="0.2">
      <c r="A155" s="443" t="s">
        <v>651</v>
      </c>
      <c r="B155" s="80" t="s">
        <v>205</v>
      </c>
      <c r="C155" s="80" t="s">
        <v>205</v>
      </c>
      <c r="D155" s="80" t="s">
        <v>205</v>
      </c>
      <c r="E155" s="80" t="s">
        <v>205</v>
      </c>
      <c r="F155" s="80" t="s">
        <v>205</v>
      </c>
      <c r="G155" s="80" t="s">
        <v>205</v>
      </c>
      <c r="H155" s="80" t="s">
        <v>205</v>
      </c>
      <c r="I155" s="80" t="s">
        <v>205</v>
      </c>
      <c r="J155" s="80" t="s">
        <v>205</v>
      </c>
      <c r="K155" s="80" t="s">
        <v>205</v>
      </c>
      <c r="L155" s="80" t="s">
        <v>205</v>
      </c>
      <c r="M155" s="80" t="s">
        <v>205</v>
      </c>
      <c r="N155" s="80" t="s">
        <v>205</v>
      </c>
      <c r="O155" s="80" t="s">
        <v>205</v>
      </c>
      <c r="P155" s="80" t="s">
        <v>205</v>
      </c>
      <c r="Q155" s="80" t="s">
        <v>205</v>
      </c>
      <c r="R155" s="80" t="s">
        <v>205</v>
      </c>
      <c r="S155" s="80" t="s">
        <v>205</v>
      </c>
      <c r="T155" s="80" t="s">
        <v>205</v>
      </c>
      <c r="U155" s="35">
        <v>1942</v>
      </c>
      <c r="V155" s="35">
        <v>2105</v>
      </c>
      <c r="W155" s="35">
        <v>2078</v>
      </c>
      <c r="X155" s="35">
        <v>2302</v>
      </c>
      <c r="Y155" s="35">
        <v>2403</v>
      </c>
      <c r="Z155" s="35">
        <v>2052</v>
      </c>
      <c r="AA155" s="35">
        <v>1864</v>
      </c>
      <c r="AB155" s="35">
        <v>1473</v>
      </c>
      <c r="AC155" s="35">
        <v>1455</v>
      </c>
      <c r="AD155" s="35">
        <v>1516</v>
      </c>
      <c r="AE155" s="35">
        <v>1431</v>
      </c>
      <c r="AF155" s="35">
        <v>1412</v>
      </c>
      <c r="AG155" s="35">
        <v>1532</v>
      </c>
      <c r="AH155" s="98">
        <v>1631</v>
      </c>
      <c r="AI155" s="790" t="s">
        <v>4</v>
      </c>
      <c r="AJ155" s="35" t="s">
        <v>4</v>
      </c>
    </row>
    <row r="156" spans="1:255" ht="22.5" x14ac:dyDescent="0.2">
      <c r="A156" s="431" t="s">
        <v>178</v>
      </c>
      <c r="B156" s="80" t="s">
        <v>205</v>
      </c>
      <c r="C156" s="80" t="s">
        <v>205</v>
      </c>
      <c r="D156" s="80" t="s">
        <v>205</v>
      </c>
      <c r="E156" s="80" t="s">
        <v>205</v>
      </c>
      <c r="F156" s="80" t="s">
        <v>205</v>
      </c>
      <c r="G156" s="80" t="s">
        <v>205</v>
      </c>
      <c r="H156" s="80" t="s">
        <v>205</v>
      </c>
      <c r="I156" s="80" t="s">
        <v>205</v>
      </c>
      <c r="J156" s="80" t="s">
        <v>205</v>
      </c>
      <c r="K156" s="80" t="s">
        <v>205</v>
      </c>
      <c r="L156" s="80" t="s">
        <v>205</v>
      </c>
      <c r="M156" s="80" t="s">
        <v>205</v>
      </c>
      <c r="N156" s="80" t="s">
        <v>205</v>
      </c>
      <c r="O156" s="80" t="s">
        <v>205</v>
      </c>
      <c r="P156" s="80" t="s">
        <v>205</v>
      </c>
      <c r="Q156" s="80" t="s">
        <v>205</v>
      </c>
      <c r="R156" s="80" t="s">
        <v>205</v>
      </c>
      <c r="S156" s="80" t="s">
        <v>205</v>
      </c>
      <c r="T156" s="80" t="s">
        <v>205</v>
      </c>
      <c r="U156" s="80" t="s">
        <v>205</v>
      </c>
      <c r="V156" s="80" t="s">
        <v>205</v>
      </c>
      <c r="W156" s="80" t="s">
        <v>205</v>
      </c>
      <c r="X156" s="80" t="s">
        <v>205</v>
      </c>
      <c r="Y156" s="80" t="s">
        <v>205</v>
      </c>
      <c r="Z156" s="80" t="s">
        <v>205</v>
      </c>
      <c r="AA156" s="80" t="s">
        <v>205</v>
      </c>
      <c r="AB156" s="80" t="s">
        <v>205</v>
      </c>
      <c r="AC156" s="80" t="s">
        <v>205</v>
      </c>
      <c r="AD156" s="80" t="s">
        <v>205</v>
      </c>
      <c r="AE156" s="80" t="s">
        <v>205</v>
      </c>
      <c r="AF156" s="80" t="s">
        <v>205</v>
      </c>
      <c r="AG156" s="22" t="s">
        <v>8</v>
      </c>
      <c r="AH156" s="22" t="s">
        <v>8</v>
      </c>
      <c r="AI156" s="22" t="s">
        <v>8</v>
      </c>
      <c r="AJ156" s="35" t="s">
        <v>4</v>
      </c>
    </row>
    <row r="157" spans="1:255" ht="22.5" x14ac:dyDescent="0.2">
      <c r="A157" s="431" t="s">
        <v>179</v>
      </c>
      <c r="B157" s="80" t="s">
        <v>205</v>
      </c>
      <c r="C157" s="80" t="s">
        <v>205</v>
      </c>
      <c r="D157" s="80" t="s">
        <v>205</v>
      </c>
      <c r="E157" s="80" t="s">
        <v>205</v>
      </c>
      <c r="F157" s="80" t="s">
        <v>205</v>
      </c>
      <c r="G157" s="80" t="s">
        <v>205</v>
      </c>
      <c r="H157" s="80" t="s">
        <v>205</v>
      </c>
      <c r="I157" s="80" t="s">
        <v>205</v>
      </c>
      <c r="J157" s="80" t="s">
        <v>205</v>
      </c>
      <c r="K157" s="80" t="s">
        <v>205</v>
      </c>
      <c r="L157" s="80" t="s">
        <v>205</v>
      </c>
      <c r="M157" s="80" t="s">
        <v>205</v>
      </c>
      <c r="N157" s="80" t="s">
        <v>205</v>
      </c>
      <c r="O157" s="80" t="s">
        <v>205</v>
      </c>
      <c r="P157" s="80" t="s">
        <v>205</v>
      </c>
      <c r="Q157" s="80" t="s">
        <v>205</v>
      </c>
      <c r="R157" s="80" t="s">
        <v>205</v>
      </c>
      <c r="S157" s="80" t="s">
        <v>205</v>
      </c>
      <c r="T157" s="80" t="s">
        <v>205</v>
      </c>
      <c r="U157" s="80" t="s">
        <v>205</v>
      </c>
      <c r="V157" s="80" t="s">
        <v>205</v>
      </c>
      <c r="W157" s="80" t="s">
        <v>205</v>
      </c>
      <c r="X157" s="80" t="s">
        <v>205</v>
      </c>
      <c r="Y157" s="80" t="s">
        <v>205</v>
      </c>
      <c r="Z157" s="80" t="s">
        <v>205</v>
      </c>
      <c r="AA157" s="80" t="s">
        <v>205</v>
      </c>
      <c r="AB157" s="80" t="s">
        <v>205</v>
      </c>
      <c r="AC157" s="80" t="s">
        <v>205</v>
      </c>
      <c r="AD157" s="80" t="s">
        <v>205</v>
      </c>
      <c r="AE157" s="80" t="s">
        <v>205</v>
      </c>
      <c r="AF157" s="80" t="s">
        <v>205</v>
      </c>
      <c r="AG157" s="22" t="s">
        <v>8</v>
      </c>
      <c r="AH157" s="22" t="s">
        <v>8</v>
      </c>
      <c r="AI157" s="22" t="s">
        <v>8</v>
      </c>
      <c r="AJ157" s="35" t="s">
        <v>4</v>
      </c>
    </row>
    <row r="158" spans="1:255" ht="22.5" x14ac:dyDescent="0.2">
      <c r="A158" s="383" t="s">
        <v>180</v>
      </c>
      <c r="B158" s="80" t="s">
        <v>205</v>
      </c>
      <c r="C158" s="80" t="s">
        <v>205</v>
      </c>
      <c r="D158" s="80" t="s">
        <v>205</v>
      </c>
      <c r="E158" s="80" t="s">
        <v>205</v>
      </c>
      <c r="F158" s="80" t="s">
        <v>205</v>
      </c>
      <c r="G158" s="80" t="s">
        <v>205</v>
      </c>
      <c r="H158" s="80" t="s">
        <v>205</v>
      </c>
      <c r="I158" s="80" t="s">
        <v>205</v>
      </c>
      <c r="J158" s="80" t="s">
        <v>205</v>
      </c>
      <c r="K158" s="80" t="s">
        <v>205</v>
      </c>
      <c r="L158" s="80" t="s">
        <v>205</v>
      </c>
      <c r="M158" s="80" t="s">
        <v>205</v>
      </c>
      <c r="N158" s="80" t="s">
        <v>205</v>
      </c>
      <c r="O158" s="80" t="s">
        <v>205</v>
      </c>
      <c r="P158" s="80" t="s">
        <v>205</v>
      </c>
      <c r="Q158" s="80" t="s">
        <v>205</v>
      </c>
      <c r="R158" s="80" t="s">
        <v>205</v>
      </c>
      <c r="S158" s="80" t="s">
        <v>205</v>
      </c>
      <c r="T158" s="80" t="s">
        <v>205</v>
      </c>
      <c r="U158" s="45">
        <v>15593.714</v>
      </c>
      <c r="V158" s="45">
        <v>20971.956999999999</v>
      </c>
      <c r="W158" s="45">
        <v>19817.682000000001</v>
      </c>
      <c r="X158" s="45">
        <v>20158.703000000001</v>
      </c>
      <c r="Y158" s="45">
        <v>22450.954000000002</v>
      </c>
      <c r="Z158" s="45">
        <v>22712.902289069996</v>
      </c>
      <c r="AA158" s="45">
        <v>12721.428966880001</v>
      </c>
      <c r="AB158" s="45">
        <v>17194.300283600001</v>
      </c>
      <c r="AC158" s="45">
        <v>39216.043931400003</v>
      </c>
      <c r="AD158" s="45">
        <v>52448.904999999999</v>
      </c>
      <c r="AE158" s="45">
        <v>59665.743999999999</v>
      </c>
      <c r="AF158" s="45">
        <v>72421.760999999999</v>
      </c>
      <c r="AG158" s="48">
        <v>79573.8</v>
      </c>
      <c r="AH158" s="791">
        <v>91957.2</v>
      </c>
      <c r="AI158" s="791">
        <v>105761.7</v>
      </c>
      <c r="AJ158" s="35" t="s">
        <v>4</v>
      </c>
    </row>
    <row r="159" spans="1:255" x14ac:dyDescent="0.2">
      <c r="A159" s="1227" t="s">
        <v>181</v>
      </c>
      <c r="B159" s="1206"/>
      <c r="C159" s="1206"/>
      <c r="D159" s="1206"/>
      <c r="E159" s="1206"/>
      <c r="F159" s="1206"/>
      <c r="G159" s="1206"/>
      <c r="H159" s="1206"/>
      <c r="I159" s="1206"/>
      <c r="J159" s="1206"/>
      <c r="K159" s="1206"/>
      <c r="L159" s="1206"/>
      <c r="M159" s="1206"/>
      <c r="N159" s="1206"/>
      <c r="O159" s="1206"/>
      <c r="P159" s="1206"/>
      <c r="Q159" s="1206"/>
      <c r="R159" s="1206"/>
      <c r="S159" s="1206"/>
      <c r="T159" s="1206"/>
      <c r="U159" s="1206"/>
      <c r="V159" s="1206"/>
      <c r="W159" s="1210"/>
      <c r="X159" s="1210"/>
      <c r="Y159" s="1208"/>
      <c r="Z159" s="1208"/>
      <c r="AA159" s="1228"/>
      <c r="AB159" s="1228"/>
      <c r="AC159" s="1210"/>
      <c r="AD159" s="1210"/>
      <c r="AE159" s="1210"/>
      <c r="AF159" s="1210"/>
      <c r="AG159" s="1210"/>
      <c r="AH159" s="1222"/>
      <c r="AI159" s="1222"/>
      <c r="AJ159" s="1222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6"/>
      <c r="CN159" s="66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/>
      <c r="IM159" s="66"/>
      <c r="IN159" s="66"/>
      <c r="IO159" s="66"/>
      <c r="IP159" s="66"/>
      <c r="IQ159" s="66"/>
      <c r="IR159" s="66"/>
      <c r="IS159" s="66"/>
      <c r="IT159" s="66"/>
    </row>
    <row r="160" spans="1:255" x14ac:dyDescent="0.2">
      <c r="A160" s="437" t="s">
        <v>652</v>
      </c>
      <c r="B160" s="80" t="s">
        <v>205</v>
      </c>
      <c r="C160" s="80" t="s">
        <v>205</v>
      </c>
      <c r="D160" s="80" t="s">
        <v>205</v>
      </c>
      <c r="E160" s="80" t="s">
        <v>205</v>
      </c>
      <c r="F160" s="80" t="s">
        <v>205</v>
      </c>
      <c r="G160" s="80" t="s">
        <v>205</v>
      </c>
      <c r="H160" s="80" t="s">
        <v>205</v>
      </c>
      <c r="I160" s="80" t="s">
        <v>205</v>
      </c>
      <c r="J160" s="80" t="s">
        <v>205</v>
      </c>
      <c r="K160" s="45">
        <v>739.1</v>
      </c>
      <c r="L160" s="45">
        <v>4245.2</v>
      </c>
      <c r="M160" s="45">
        <v>4293.2</v>
      </c>
      <c r="N160" s="45">
        <v>4933.8</v>
      </c>
      <c r="O160" s="35" t="s">
        <v>4</v>
      </c>
      <c r="P160" s="35" t="s">
        <v>4</v>
      </c>
      <c r="Q160" s="35" t="s">
        <v>4</v>
      </c>
      <c r="R160" s="35" t="s">
        <v>4</v>
      </c>
      <c r="S160" s="35" t="s">
        <v>4</v>
      </c>
      <c r="T160" s="35" t="s">
        <v>4</v>
      </c>
      <c r="U160" s="35" t="s">
        <v>4</v>
      </c>
      <c r="V160" s="35" t="s">
        <v>4</v>
      </c>
      <c r="W160" s="35" t="s">
        <v>4</v>
      </c>
      <c r="X160" s="45">
        <v>2942.8</v>
      </c>
      <c r="Y160" s="45">
        <v>3398.8</v>
      </c>
      <c r="Z160" s="45">
        <v>3416.7</v>
      </c>
      <c r="AA160" s="45">
        <v>3921</v>
      </c>
      <c r="AB160" s="73">
        <v>4659.6000000000004</v>
      </c>
      <c r="AC160" s="355">
        <v>5290.7</v>
      </c>
      <c r="AD160" s="45">
        <v>5884.5</v>
      </c>
      <c r="AE160" s="45">
        <v>6365.8</v>
      </c>
      <c r="AF160" s="45">
        <v>8051.7</v>
      </c>
      <c r="AG160" s="45">
        <v>9655.7999999999993</v>
      </c>
      <c r="AH160" s="45">
        <v>15676.5</v>
      </c>
      <c r="AI160" s="826">
        <v>21225.200000000001</v>
      </c>
      <c r="AJ160" s="826">
        <v>29641.599999999999</v>
      </c>
    </row>
    <row r="161" spans="1:254" x14ac:dyDescent="0.2">
      <c r="A161" s="386" t="s">
        <v>175</v>
      </c>
      <c r="B161" s="80" t="s">
        <v>205</v>
      </c>
      <c r="C161" s="80" t="s">
        <v>205</v>
      </c>
      <c r="D161" s="80" t="s">
        <v>205</v>
      </c>
      <c r="E161" s="80" t="s">
        <v>205</v>
      </c>
      <c r="F161" s="80" t="s">
        <v>205</v>
      </c>
      <c r="G161" s="80" t="s">
        <v>205</v>
      </c>
      <c r="H161" s="80" t="s">
        <v>205</v>
      </c>
      <c r="I161" s="80" t="s">
        <v>205</v>
      </c>
      <c r="J161" s="80" t="s">
        <v>205</v>
      </c>
      <c r="K161" s="45">
        <v>105.9</v>
      </c>
      <c r="L161" s="35" t="s">
        <v>4</v>
      </c>
      <c r="M161" s="35" t="s">
        <v>4</v>
      </c>
      <c r="N161" s="35" t="s">
        <v>4</v>
      </c>
      <c r="O161" s="35" t="s">
        <v>4</v>
      </c>
      <c r="P161" s="35" t="s">
        <v>4</v>
      </c>
      <c r="Q161" s="35" t="s">
        <v>4</v>
      </c>
      <c r="R161" s="35" t="s">
        <v>4</v>
      </c>
      <c r="S161" s="35" t="s">
        <v>4</v>
      </c>
      <c r="T161" s="35" t="s">
        <v>4</v>
      </c>
      <c r="U161" s="35" t="s">
        <v>4</v>
      </c>
      <c r="V161" s="35" t="s">
        <v>4</v>
      </c>
      <c r="W161" s="35" t="s">
        <v>4</v>
      </c>
      <c r="X161" s="45" t="s">
        <v>4</v>
      </c>
      <c r="Y161" s="45">
        <v>109.4</v>
      </c>
      <c r="Z161" s="45">
        <v>96.2</v>
      </c>
      <c r="AA161" s="45">
        <v>100.2</v>
      </c>
      <c r="AB161" s="73">
        <v>109.7</v>
      </c>
      <c r="AC161" s="45">
        <v>105.7</v>
      </c>
      <c r="AD161" s="45">
        <v>103.8</v>
      </c>
      <c r="AE161" s="45">
        <v>100.4</v>
      </c>
      <c r="AF161" s="45">
        <v>116.6</v>
      </c>
      <c r="AG161" s="45">
        <v>104.5</v>
      </c>
      <c r="AH161" s="22">
        <v>143.5</v>
      </c>
      <c r="AI161" s="826">
        <v>128.19999999999999</v>
      </c>
      <c r="AJ161" s="826">
        <v>128.19999999999999</v>
      </c>
    </row>
    <row r="162" spans="1:254" ht="12.75" x14ac:dyDescent="0.2">
      <c r="A162" s="202" t="s">
        <v>781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55"/>
      <c r="L162" s="355"/>
      <c r="M162" s="355"/>
      <c r="N162" s="355"/>
      <c r="O162" s="356"/>
      <c r="P162" s="356"/>
      <c r="Q162" s="356"/>
      <c r="R162" s="356"/>
      <c r="S162" s="356"/>
      <c r="T162" s="356"/>
      <c r="U162" s="356"/>
      <c r="V162" s="356"/>
      <c r="W162" s="356"/>
      <c r="X162" s="355"/>
      <c r="Y162" s="355"/>
      <c r="Z162" s="355"/>
      <c r="AA162" s="355"/>
      <c r="AB162" s="355"/>
      <c r="AC162" s="355"/>
      <c r="AD162" s="355"/>
      <c r="AE162" s="355"/>
      <c r="AF162" s="355"/>
      <c r="AG162" s="355"/>
      <c r="AH162" s="40"/>
    </row>
    <row r="163" spans="1:254" ht="12.75" x14ac:dyDescent="0.2">
      <c r="A163" s="202" t="s">
        <v>782</v>
      </c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  <c r="DV163" s="94"/>
      <c r="DW163" s="94"/>
      <c r="DX163" s="94"/>
      <c r="DY163" s="94"/>
      <c r="DZ163" s="94"/>
      <c r="EA163" s="94"/>
      <c r="EB163" s="94"/>
      <c r="EC163" s="94"/>
      <c r="ED163" s="94"/>
      <c r="EE163" s="94"/>
      <c r="EF163" s="94"/>
      <c r="EG163" s="94"/>
      <c r="EH163" s="94"/>
      <c r="EI163" s="94"/>
      <c r="EJ163" s="94"/>
      <c r="EK163" s="94"/>
      <c r="EL163" s="94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4"/>
      <c r="EX163" s="94"/>
      <c r="EY163" s="94"/>
      <c r="EZ163" s="94"/>
      <c r="FA163" s="94"/>
      <c r="FB163" s="94"/>
      <c r="FC163" s="94"/>
      <c r="FD163" s="94"/>
      <c r="FE163" s="94"/>
      <c r="FF163" s="94"/>
      <c r="FG163" s="94"/>
      <c r="FH163" s="94"/>
      <c r="FI163" s="94"/>
      <c r="FJ163" s="94"/>
      <c r="FK163" s="94"/>
      <c r="FL163" s="94"/>
      <c r="FM163" s="94"/>
      <c r="FN163" s="94"/>
      <c r="FO163" s="94"/>
      <c r="FP163" s="94"/>
      <c r="FQ163" s="94"/>
      <c r="FR163" s="94"/>
      <c r="FS163" s="94"/>
      <c r="FT163" s="94"/>
      <c r="FU163" s="94"/>
      <c r="FV163" s="94"/>
      <c r="FW163" s="94"/>
      <c r="FX163" s="94"/>
      <c r="FY163" s="94"/>
      <c r="FZ163" s="94"/>
      <c r="GA163" s="94"/>
      <c r="GB163" s="94"/>
      <c r="GC163" s="94"/>
      <c r="GD163" s="94"/>
      <c r="GE163" s="94"/>
      <c r="GF163" s="94"/>
      <c r="GG163" s="94"/>
      <c r="GH163" s="94"/>
      <c r="GI163" s="94"/>
      <c r="GJ163" s="94"/>
      <c r="GK163" s="94"/>
      <c r="GL163" s="94"/>
      <c r="GM163" s="94"/>
      <c r="GN163" s="94"/>
      <c r="GO163" s="94"/>
      <c r="GP163" s="94"/>
      <c r="GQ163" s="94"/>
      <c r="GR163" s="94"/>
      <c r="GS163" s="94"/>
      <c r="GT163" s="94"/>
      <c r="GU163" s="94"/>
      <c r="GV163" s="94"/>
      <c r="GW163" s="94"/>
      <c r="GX163" s="94"/>
      <c r="GY163" s="94"/>
      <c r="GZ163" s="94"/>
      <c r="HA163" s="94"/>
      <c r="HB163" s="94"/>
      <c r="HC163" s="94"/>
      <c r="HD163" s="94"/>
      <c r="HE163" s="94"/>
      <c r="HF163" s="94"/>
      <c r="HG163" s="94"/>
      <c r="HH163" s="94"/>
      <c r="HI163" s="94"/>
      <c r="HJ163" s="94"/>
      <c r="HK163" s="94"/>
      <c r="HL163" s="94"/>
      <c r="HM163" s="94"/>
      <c r="HN163" s="94"/>
      <c r="HO163" s="94"/>
      <c r="HP163" s="94"/>
      <c r="HQ163" s="94"/>
      <c r="HR163" s="94"/>
      <c r="HS163" s="94"/>
      <c r="HT163" s="94"/>
      <c r="HU163" s="94"/>
      <c r="HV163" s="94"/>
      <c r="HW163" s="94"/>
      <c r="HX163" s="94"/>
      <c r="HY163" s="94"/>
      <c r="HZ163" s="94"/>
      <c r="IA163" s="94"/>
      <c r="IB163" s="94"/>
      <c r="IC163" s="94"/>
      <c r="ID163" s="94"/>
      <c r="IE163" s="94"/>
      <c r="IF163" s="94"/>
      <c r="IG163" s="94"/>
      <c r="IH163" s="94"/>
      <c r="II163" s="94"/>
      <c r="IJ163" s="94"/>
      <c r="IK163" s="94"/>
      <c r="IL163" s="94"/>
      <c r="IM163" s="94"/>
      <c r="IN163" s="94"/>
      <c r="IO163" s="94"/>
      <c r="IP163" s="94"/>
      <c r="IQ163" s="94"/>
      <c r="IR163" s="94"/>
      <c r="IS163" s="94"/>
      <c r="IT163" s="94"/>
    </row>
    <row r="164" spans="1:254" ht="24" x14ac:dyDescent="0.2">
      <c r="A164" s="202" t="s">
        <v>783</v>
      </c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94"/>
      <c r="EZ164" s="94"/>
      <c r="FA164" s="94"/>
      <c r="FB164" s="94"/>
      <c r="FC164" s="94"/>
      <c r="FD164" s="94"/>
      <c r="FE164" s="94"/>
      <c r="FF164" s="94"/>
      <c r="FG164" s="94"/>
      <c r="FH164" s="94"/>
      <c r="FI164" s="94"/>
      <c r="FJ164" s="94"/>
      <c r="FK164" s="94"/>
      <c r="FL164" s="94"/>
      <c r="FM164" s="94"/>
      <c r="FN164" s="94"/>
      <c r="FO164" s="94"/>
      <c r="FP164" s="94"/>
      <c r="FQ164" s="94"/>
      <c r="FR164" s="94"/>
      <c r="FS164" s="94"/>
      <c r="FT164" s="94"/>
      <c r="FU164" s="94"/>
      <c r="FV164" s="94"/>
      <c r="FW164" s="94"/>
      <c r="FX164" s="94"/>
      <c r="FY164" s="94"/>
      <c r="FZ164" s="94"/>
      <c r="GA164" s="94"/>
      <c r="GB164" s="94"/>
      <c r="GC164" s="94"/>
      <c r="GD164" s="94"/>
      <c r="GE164" s="94"/>
      <c r="GF164" s="94"/>
      <c r="GG164" s="94"/>
      <c r="GH164" s="94"/>
      <c r="GI164" s="94"/>
      <c r="GJ164" s="94"/>
      <c r="GK164" s="94"/>
      <c r="GL164" s="94"/>
      <c r="GM164" s="94"/>
      <c r="GN164" s="94"/>
      <c r="GO164" s="94"/>
      <c r="GP164" s="94"/>
      <c r="GQ164" s="94"/>
      <c r="GR164" s="94"/>
      <c r="GS164" s="94"/>
      <c r="GT164" s="94"/>
      <c r="GU164" s="94"/>
      <c r="GV164" s="94"/>
      <c r="GW164" s="94"/>
      <c r="GX164" s="94"/>
      <c r="GY164" s="94"/>
      <c r="GZ164" s="94"/>
      <c r="HA164" s="94"/>
      <c r="HB164" s="94"/>
      <c r="HC164" s="94"/>
      <c r="HD164" s="94"/>
      <c r="HE164" s="94"/>
      <c r="HF164" s="94"/>
      <c r="HG164" s="94"/>
      <c r="HH164" s="94"/>
      <c r="HI164" s="94"/>
      <c r="HJ164" s="94"/>
      <c r="HK164" s="94"/>
      <c r="HL164" s="94"/>
      <c r="HM164" s="94"/>
      <c r="HN164" s="94"/>
      <c r="HO164" s="94"/>
      <c r="HP164" s="94"/>
      <c r="HQ164" s="94"/>
      <c r="HR164" s="94"/>
      <c r="HS164" s="94"/>
      <c r="HT164" s="94"/>
      <c r="HU164" s="94"/>
      <c r="HV164" s="94"/>
      <c r="HW164" s="94"/>
      <c r="HX164" s="94"/>
      <c r="HY164" s="94"/>
      <c r="HZ164" s="94"/>
      <c r="IA164" s="94"/>
      <c r="IB164" s="94"/>
      <c r="IC164" s="94"/>
      <c r="ID164" s="94"/>
      <c r="IE164" s="94"/>
      <c r="IF164" s="94"/>
      <c r="IG164" s="94"/>
      <c r="IH164" s="94"/>
      <c r="II164" s="94"/>
      <c r="IJ164" s="94"/>
      <c r="IK164" s="94"/>
      <c r="IL164" s="94"/>
      <c r="IM164" s="94"/>
      <c r="IN164" s="94"/>
      <c r="IO164" s="94"/>
      <c r="IP164" s="94"/>
      <c r="IQ164" s="94"/>
      <c r="IR164" s="94"/>
      <c r="IS164" s="94"/>
      <c r="IT164" s="94"/>
    </row>
    <row r="165" spans="1:254" ht="24" x14ac:dyDescent="0.2">
      <c r="A165" s="152" t="s">
        <v>803</v>
      </c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  <c r="DV165" s="94"/>
      <c r="DW165" s="94"/>
      <c r="DX165" s="94"/>
      <c r="DY165" s="94"/>
      <c r="DZ165" s="94"/>
      <c r="EA165" s="94"/>
      <c r="EB165" s="94"/>
      <c r="EC165" s="94"/>
      <c r="ED165" s="94"/>
      <c r="EE165" s="94"/>
      <c r="EF165" s="94"/>
      <c r="EG165" s="94"/>
      <c r="EH165" s="94"/>
      <c r="EI165" s="94"/>
      <c r="EJ165" s="94"/>
      <c r="EK165" s="94"/>
      <c r="EL165" s="94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4"/>
      <c r="EX165" s="94"/>
      <c r="EY165" s="94"/>
      <c r="EZ165" s="94"/>
      <c r="FA165" s="94"/>
      <c r="FB165" s="94"/>
      <c r="FC165" s="94"/>
      <c r="FD165" s="94"/>
      <c r="FE165" s="94"/>
      <c r="FF165" s="94"/>
      <c r="FG165" s="94"/>
      <c r="FH165" s="94"/>
      <c r="FI165" s="94"/>
      <c r="FJ165" s="94"/>
      <c r="FK165" s="94"/>
      <c r="FL165" s="94"/>
      <c r="FM165" s="94"/>
      <c r="FN165" s="94"/>
      <c r="FO165" s="94"/>
      <c r="FP165" s="94"/>
      <c r="FQ165" s="94"/>
      <c r="FR165" s="94"/>
      <c r="FS165" s="94"/>
      <c r="FT165" s="94"/>
      <c r="FU165" s="94"/>
      <c r="FV165" s="94"/>
      <c r="FW165" s="94"/>
      <c r="FX165" s="94"/>
      <c r="FY165" s="94"/>
      <c r="FZ165" s="94"/>
      <c r="GA165" s="94"/>
      <c r="GB165" s="94"/>
      <c r="GC165" s="94"/>
      <c r="GD165" s="94"/>
      <c r="GE165" s="94"/>
      <c r="GF165" s="94"/>
      <c r="GG165" s="94"/>
      <c r="GH165" s="94"/>
      <c r="GI165" s="94"/>
      <c r="GJ165" s="94"/>
      <c r="GK165" s="94"/>
      <c r="GL165" s="94"/>
      <c r="GM165" s="94"/>
      <c r="GN165" s="94"/>
      <c r="GO165" s="94"/>
      <c r="GP165" s="94"/>
      <c r="GQ165" s="94"/>
      <c r="GR165" s="94"/>
      <c r="GS165" s="94"/>
      <c r="GT165" s="94"/>
      <c r="GU165" s="94"/>
      <c r="GV165" s="94"/>
      <c r="GW165" s="94"/>
      <c r="GX165" s="94"/>
      <c r="GY165" s="94"/>
      <c r="GZ165" s="94"/>
      <c r="HA165" s="94"/>
      <c r="HB165" s="94"/>
      <c r="HC165" s="94"/>
      <c r="HD165" s="94"/>
      <c r="HE165" s="94"/>
      <c r="HF165" s="94"/>
      <c r="HG165" s="94"/>
      <c r="HH165" s="94"/>
      <c r="HI165" s="94"/>
      <c r="HJ165" s="94"/>
      <c r="HK165" s="94"/>
      <c r="HL165" s="94"/>
      <c r="HM165" s="94"/>
      <c r="HN165" s="94"/>
      <c r="HO165" s="94"/>
      <c r="HP165" s="94"/>
      <c r="HQ165" s="94"/>
      <c r="HR165" s="94"/>
      <c r="HS165" s="94"/>
      <c r="HT165" s="94"/>
      <c r="HU165" s="94"/>
      <c r="HV165" s="94"/>
      <c r="HW165" s="94"/>
      <c r="HX165" s="94"/>
      <c r="HY165" s="94"/>
      <c r="HZ165" s="94"/>
      <c r="IA165" s="94"/>
      <c r="IB165" s="94"/>
      <c r="IC165" s="94"/>
      <c r="ID165" s="94"/>
      <c r="IE165" s="94"/>
      <c r="IF165" s="94"/>
      <c r="IG165" s="94"/>
      <c r="IH165" s="94"/>
      <c r="II165" s="94"/>
      <c r="IJ165" s="94"/>
      <c r="IK165" s="94"/>
      <c r="IL165" s="94"/>
      <c r="IM165" s="94"/>
      <c r="IN165" s="94"/>
      <c r="IO165" s="94"/>
      <c r="IP165" s="94"/>
      <c r="IQ165" s="94"/>
      <c r="IR165" s="94"/>
      <c r="IS165" s="94"/>
      <c r="IT165" s="94"/>
    </row>
    <row r="166" spans="1:254" ht="24" x14ac:dyDescent="0.2">
      <c r="A166" s="202" t="s">
        <v>784</v>
      </c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4"/>
      <c r="DH166" s="94"/>
      <c r="DI166" s="94"/>
      <c r="DJ166" s="94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94"/>
      <c r="DV166" s="94"/>
      <c r="DW166" s="94"/>
      <c r="DX166" s="94"/>
      <c r="DY166" s="94"/>
      <c r="DZ166" s="94"/>
      <c r="EA166" s="94"/>
      <c r="EB166" s="94"/>
      <c r="EC166" s="94"/>
      <c r="ED166" s="94"/>
      <c r="EE166" s="94"/>
      <c r="EF166" s="94"/>
      <c r="EG166" s="94"/>
      <c r="EH166" s="94"/>
      <c r="EI166" s="94"/>
      <c r="EJ166" s="94"/>
      <c r="EK166" s="94"/>
      <c r="EL166" s="94"/>
      <c r="EM166" s="94"/>
      <c r="EN166" s="94"/>
      <c r="EO166" s="94"/>
      <c r="EP166" s="94"/>
      <c r="EQ166" s="94"/>
      <c r="ER166" s="94"/>
      <c r="ES166" s="94"/>
      <c r="ET166" s="94"/>
      <c r="EU166" s="94"/>
      <c r="EV166" s="94"/>
      <c r="EW166" s="94"/>
      <c r="EX166" s="94"/>
      <c r="EY166" s="94"/>
      <c r="EZ166" s="94"/>
      <c r="FA166" s="94"/>
      <c r="FB166" s="94"/>
      <c r="FC166" s="94"/>
      <c r="FD166" s="94"/>
      <c r="FE166" s="94"/>
      <c r="FF166" s="94"/>
      <c r="FG166" s="94"/>
      <c r="FH166" s="94"/>
      <c r="FI166" s="94"/>
      <c r="FJ166" s="94"/>
      <c r="FK166" s="94"/>
      <c r="FL166" s="94"/>
      <c r="FM166" s="94"/>
      <c r="FN166" s="94"/>
      <c r="FO166" s="94"/>
      <c r="FP166" s="94"/>
      <c r="FQ166" s="94"/>
      <c r="FR166" s="94"/>
      <c r="FS166" s="94"/>
      <c r="FT166" s="94"/>
      <c r="FU166" s="94"/>
      <c r="FV166" s="94"/>
      <c r="FW166" s="94"/>
      <c r="FX166" s="94"/>
      <c r="FY166" s="94"/>
      <c r="FZ166" s="94"/>
      <c r="GA166" s="94"/>
      <c r="GB166" s="94"/>
      <c r="GC166" s="94"/>
      <c r="GD166" s="94"/>
      <c r="GE166" s="94"/>
      <c r="GF166" s="94"/>
      <c r="GG166" s="94"/>
      <c r="GH166" s="94"/>
      <c r="GI166" s="94"/>
      <c r="GJ166" s="94"/>
      <c r="GK166" s="94"/>
      <c r="GL166" s="94"/>
      <c r="GM166" s="94"/>
      <c r="GN166" s="94"/>
      <c r="GO166" s="94"/>
      <c r="GP166" s="94"/>
      <c r="GQ166" s="94"/>
      <c r="GR166" s="94"/>
      <c r="GS166" s="94"/>
      <c r="GT166" s="94"/>
      <c r="GU166" s="94"/>
      <c r="GV166" s="94"/>
      <c r="GW166" s="94"/>
      <c r="GX166" s="94"/>
      <c r="GY166" s="94"/>
      <c r="GZ166" s="94"/>
      <c r="HA166" s="94"/>
      <c r="HB166" s="94"/>
      <c r="HC166" s="94"/>
      <c r="HD166" s="94"/>
      <c r="HE166" s="94"/>
      <c r="HF166" s="94"/>
      <c r="HG166" s="94"/>
      <c r="HH166" s="94"/>
      <c r="HI166" s="94"/>
      <c r="HJ166" s="94"/>
      <c r="HK166" s="94"/>
      <c r="HL166" s="94"/>
      <c r="HM166" s="94"/>
      <c r="HN166" s="94"/>
      <c r="HO166" s="94"/>
      <c r="HP166" s="94"/>
      <c r="HQ166" s="94"/>
      <c r="HR166" s="94"/>
      <c r="HS166" s="94"/>
      <c r="HT166" s="94"/>
      <c r="HU166" s="94"/>
      <c r="HV166" s="94"/>
      <c r="HW166" s="94"/>
      <c r="HX166" s="94"/>
      <c r="HY166" s="94"/>
      <c r="HZ166" s="94"/>
      <c r="IA166" s="94"/>
      <c r="IB166" s="94"/>
      <c r="IC166" s="94"/>
      <c r="ID166" s="94"/>
      <c r="IE166" s="94"/>
      <c r="IF166" s="94"/>
      <c r="IG166" s="94"/>
      <c r="IH166" s="94"/>
      <c r="II166" s="94"/>
      <c r="IJ166" s="94"/>
      <c r="IK166" s="94"/>
      <c r="IL166" s="94"/>
      <c r="IM166" s="94"/>
      <c r="IN166" s="94"/>
      <c r="IO166" s="94"/>
      <c r="IP166" s="94"/>
      <c r="IQ166" s="94"/>
      <c r="IR166" s="94"/>
      <c r="IS166" s="94"/>
      <c r="IT166" s="94"/>
    </row>
    <row r="167" spans="1:254" ht="24" x14ac:dyDescent="0.2">
      <c r="A167" s="152" t="s">
        <v>785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94"/>
      <c r="DV167" s="94"/>
      <c r="DW167" s="94"/>
      <c r="DX167" s="94"/>
      <c r="DY167" s="94"/>
      <c r="DZ167" s="94"/>
      <c r="EA167" s="94"/>
      <c r="EB167" s="94"/>
      <c r="EC167" s="94"/>
      <c r="ED167" s="94"/>
      <c r="EE167" s="94"/>
      <c r="EF167" s="94"/>
      <c r="EG167" s="94"/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94"/>
      <c r="EZ167" s="94"/>
      <c r="FA167" s="94"/>
      <c r="FB167" s="94"/>
      <c r="FC167" s="94"/>
      <c r="FD167" s="94"/>
      <c r="FE167" s="94"/>
      <c r="FF167" s="94"/>
      <c r="FG167" s="94"/>
      <c r="FH167" s="94"/>
      <c r="FI167" s="94"/>
      <c r="FJ167" s="94"/>
      <c r="FK167" s="94"/>
      <c r="FL167" s="94"/>
      <c r="FM167" s="94"/>
      <c r="FN167" s="94"/>
      <c r="FO167" s="94"/>
      <c r="FP167" s="94"/>
      <c r="FQ167" s="94"/>
      <c r="FR167" s="94"/>
      <c r="FS167" s="94"/>
      <c r="FT167" s="94"/>
      <c r="FU167" s="94"/>
      <c r="FV167" s="94"/>
      <c r="FW167" s="94"/>
      <c r="FX167" s="94"/>
      <c r="FY167" s="94"/>
      <c r="FZ167" s="94"/>
      <c r="GA167" s="94"/>
      <c r="GB167" s="94"/>
      <c r="GC167" s="94"/>
      <c r="GD167" s="94"/>
      <c r="GE167" s="94"/>
      <c r="GF167" s="94"/>
      <c r="GG167" s="94"/>
      <c r="GH167" s="94"/>
      <c r="GI167" s="94"/>
      <c r="GJ167" s="94"/>
      <c r="GK167" s="94"/>
      <c r="GL167" s="94"/>
      <c r="GM167" s="94"/>
      <c r="GN167" s="94"/>
      <c r="GO167" s="94"/>
      <c r="GP167" s="94"/>
      <c r="GQ167" s="94"/>
      <c r="GR167" s="94"/>
      <c r="GS167" s="94"/>
      <c r="GT167" s="94"/>
      <c r="GU167" s="94"/>
      <c r="GV167" s="94"/>
      <c r="GW167" s="94"/>
      <c r="GX167" s="94"/>
      <c r="GY167" s="94"/>
      <c r="GZ167" s="94"/>
      <c r="HA167" s="94"/>
      <c r="HB167" s="94"/>
      <c r="HC167" s="94"/>
      <c r="HD167" s="94"/>
      <c r="HE167" s="94"/>
      <c r="HF167" s="94"/>
      <c r="HG167" s="94"/>
      <c r="HH167" s="94"/>
      <c r="HI167" s="94"/>
      <c r="HJ167" s="94"/>
      <c r="HK167" s="94"/>
      <c r="HL167" s="94"/>
      <c r="HM167" s="94"/>
      <c r="HN167" s="94"/>
      <c r="HO167" s="94"/>
      <c r="HP167" s="94"/>
      <c r="HQ167" s="94"/>
      <c r="HR167" s="94"/>
      <c r="HS167" s="94"/>
      <c r="HT167" s="94"/>
      <c r="HU167" s="94"/>
      <c r="HV167" s="94"/>
      <c r="HW167" s="94"/>
      <c r="HX167" s="94"/>
      <c r="HY167" s="94"/>
      <c r="HZ167" s="94"/>
      <c r="IA167" s="94"/>
      <c r="IB167" s="94"/>
      <c r="IC167" s="94"/>
      <c r="ID167" s="94"/>
      <c r="IE167" s="94"/>
      <c r="IF167" s="94"/>
      <c r="IG167" s="94"/>
      <c r="IH167" s="94"/>
      <c r="II167" s="94"/>
      <c r="IJ167" s="94"/>
      <c r="IK167" s="94"/>
      <c r="IL167" s="94"/>
      <c r="IM167" s="94"/>
      <c r="IN167" s="94"/>
      <c r="IO167" s="94"/>
      <c r="IP167" s="94"/>
      <c r="IQ167" s="94"/>
      <c r="IR167" s="94"/>
      <c r="IS167" s="94"/>
      <c r="IT167" s="94"/>
    </row>
    <row r="168" spans="1:254" ht="24" x14ac:dyDescent="0.2">
      <c r="A168" s="338" t="s">
        <v>786</v>
      </c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  <c r="DV168" s="94"/>
      <c r="DW168" s="94"/>
      <c r="DX168" s="94"/>
      <c r="DY168" s="94"/>
      <c r="DZ168" s="94"/>
      <c r="EA168" s="94"/>
      <c r="EB168" s="94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94"/>
      <c r="FG168" s="94"/>
      <c r="FH168" s="94"/>
      <c r="FI168" s="94"/>
      <c r="FJ168" s="94"/>
      <c r="FK168" s="94"/>
      <c r="FL168" s="94"/>
      <c r="FM168" s="94"/>
      <c r="FN168" s="94"/>
      <c r="FO168" s="94"/>
      <c r="FP168" s="94"/>
      <c r="FQ168" s="94"/>
      <c r="FR168" s="94"/>
      <c r="FS168" s="94"/>
      <c r="FT168" s="94"/>
      <c r="FU168" s="94"/>
      <c r="FV168" s="94"/>
      <c r="FW168" s="94"/>
      <c r="FX168" s="94"/>
      <c r="FY168" s="94"/>
      <c r="FZ168" s="94"/>
      <c r="GA168" s="94"/>
      <c r="GB168" s="94"/>
      <c r="GC168" s="94"/>
      <c r="GD168" s="94"/>
      <c r="GE168" s="94"/>
      <c r="GF168" s="94"/>
      <c r="GG168" s="94"/>
      <c r="GH168" s="94"/>
      <c r="GI168" s="94"/>
      <c r="GJ168" s="94"/>
      <c r="GK168" s="94"/>
      <c r="GL168" s="94"/>
      <c r="GM168" s="94"/>
      <c r="GN168" s="94"/>
      <c r="GO168" s="94"/>
      <c r="GP168" s="94"/>
      <c r="GQ168" s="94"/>
      <c r="GR168" s="94"/>
      <c r="GS168" s="94"/>
      <c r="GT168" s="94"/>
      <c r="GU168" s="94"/>
      <c r="GV168" s="94"/>
      <c r="GW168" s="94"/>
      <c r="GX168" s="94"/>
      <c r="GY168" s="94"/>
      <c r="GZ168" s="94"/>
      <c r="HA168" s="94"/>
      <c r="HB168" s="94"/>
      <c r="HC168" s="94"/>
      <c r="HD168" s="94"/>
      <c r="HE168" s="94"/>
      <c r="HF168" s="94"/>
      <c r="HG168" s="94"/>
      <c r="HH168" s="94"/>
      <c r="HI168" s="94"/>
      <c r="HJ168" s="94"/>
      <c r="HK168" s="94"/>
      <c r="HL168" s="94"/>
      <c r="HM168" s="94"/>
      <c r="HN168" s="94"/>
      <c r="HO168" s="94"/>
      <c r="HP168" s="94"/>
      <c r="HQ168" s="94"/>
      <c r="HR168" s="94"/>
      <c r="HS168" s="94"/>
      <c r="HT168" s="94"/>
      <c r="HU168" s="94"/>
      <c r="HV168" s="94"/>
      <c r="HW168" s="94"/>
      <c r="HX168" s="94"/>
      <c r="HY168" s="94"/>
      <c r="HZ168" s="94"/>
      <c r="IA168" s="94"/>
      <c r="IB168" s="94"/>
      <c r="IC168" s="94"/>
      <c r="ID168" s="94"/>
      <c r="IE168" s="94"/>
      <c r="IF168" s="94"/>
      <c r="IG168" s="94"/>
      <c r="IH168" s="94"/>
      <c r="II168" s="94"/>
      <c r="IJ168" s="94"/>
      <c r="IK168" s="94"/>
      <c r="IL168" s="94"/>
      <c r="IM168" s="94"/>
      <c r="IN168" s="94"/>
      <c r="IO168" s="94"/>
      <c r="IP168" s="94"/>
      <c r="IQ168" s="94"/>
      <c r="IR168" s="94"/>
      <c r="IS168" s="94"/>
      <c r="IT168" s="94"/>
    </row>
    <row r="169" spans="1:254" ht="57.75" x14ac:dyDescent="0.2">
      <c r="A169" s="338" t="s">
        <v>766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  <c r="DV169" s="94"/>
      <c r="DW169" s="94"/>
      <c r="DX169" s="94"/>
      <c r="DY169" s="94"/>
      <c r="DZ169" s="94"/>
      <c r="EA169" s="94"/>
      <c r="EB169" s="94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94"/>
      <c r="FG169" s="94"/>
      <c r="FH169" s="94"/>
      <c r="FI169" s="94"/>
      <c r="FJ169" s="94"/>
      <c r="FK169" s="94"/>
      <c r="FL169" s="94"/>
      <c r="FM169" s="94"/>
      <c r="FN169" s="94"/>
      <c r="FO169" s="94"/>
      <c r="FP169" s="94"/>
      <c r="FQ169" s="94"/>
      <c r="FR169" s="94"/>
      <c r="FS169" s="94"/>
      <c r="FT169" s="94"/>
      <c r="FU169" s="94"/>
      <c r="FV169" s="94"/>
      <c r="FW169" s="94"/>
      <c r="FX169" s="94"/>
      <c r="FY169" s="94"/>
      <c r="FZ169" s="94"/>
      <c r="GA169" s="94"/>
      <c r="GB169" s="94"/>
      <c r="GC169" s="94"/>
      <c r="GD169" s="94"/>
      <c r="GE169" s="94"/>
      <c r="GF169" s="94"/>
      <c r="GG169" s="94"/>
      <c r="GH169" s="94"/>
      <c r="GI169" s="94"/>
      <c r="GJ169" s="94"/>
      <c r="GK169" s="94"/>
      <c r="GL169" s="94"/>
      <c r="GM169" s="94"/>
      <c r="GN169" s="94"/>
      <c r="GO169" s="94"/>
      <c r="GP169" s="94"/>
      <c r="GQ169" s="94"/>
      <c r="GR169" s="94"/>
      <c r="GS169" s="94"/>
      <c r="GT169" s="94"/>
      <c r="GU169" s="94"/>
      <c r="GV169" s="94"/>
      <c r="GW169" s="94"/>
      <c r="GX169" s="94"/>
      <c r="GY169" s="94"/>
      <c r="GZ169" s="94"/>
      <c r="HA169" s="94"/>
      <c r="HB169" s="94"/>
      <c r="HC169" s="94"/>
      <c r="HD169" s="94"/>
      <c r="HE169" s="94"/>
      <c r="HF169" s="94"/>
      <c r="HG169" s="94"/>
      <c r="HH169" s="94"/>
      <c r="HI169" s="94"/>
      <c r="HJ169" s="94"/>
      <c r="HK169" s="94"/>
      <c r="HL169" s="94"/>
      <c r="HM169" s="94"/>
      <c r="HN169" s="94"/>
      <c r="HO169" s="94"/>
      <c r="HP169" s="94"/>
      <c r="HQ169" s="94"/>
      <c r="HR169" s="94"/>
      <c r="HS169" s="94"/>
      <c r="HT169" s="94"/>
      <c r="HU169" s="94"/>
      <c r="HV169" s="94"/>
      <c r="HW169" s="94"/>
      <c r="HX169" s="94"/>
      <c r="HY169" s="94"/>
      <c r="HZ169" s="94"/>
      <c r="IA169" s="94"/>
      <c r="IB169" s="94"/>
      <c r="IC169" s="94"/>
      <c r="ID169" s="94"/>
      <c r="IE169" s="94"/>
      <c r="IF169" s="94"/>
      <c r="IG169" s="94"/>
      <c r="IH169" s="94"/>
      <c r="II169" s="94"/>
      <c r="IJ169" s="94"/>
      <c r="IK169" s="94"/>
      <c r="IL169" s="94"/>
      <c r="IM169" s="94"/>
      <c r="IN169" s="94"/>
      <c r="IO169" s="94"/>
      <c r="IP169" s="94"/>
      <c r="IQ169" s="94"/>
      <c r="IR169" s="94"/>
      <c r="IS169" s="94"/>
      <c r="IT169" s="94"/>
    </row>
    <row r="170" spans="1:254" ht="69" x14ac:dyDescent="0.2">
      <c r="A170" s="338" t="s">
        <v>767</v>
      </c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  <c r="DV170" s="94"/>
      <c r="DW170" s="94"/>
      <c r="DX170" s="94"/>
      <c r="DY170" s="94"/>
      <c r="DZ170" s="94"/>
      <c r="EA170" s="94"/>
      <c r="EB170" s="94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94"/>
      <c r="EZ170" s="94"/>
      <c r="FA170" s="94"/>
      <c r="FB170" s="94"/>
      <c r="FC170" s="94"/>
      <c r="FD170" s="94"/>
      <c r="FE170" s="94"/>
      <c r="FF170" s="94"/>
      <c r="FG170" s="94"/>
      <c r="FH170" s="94"/>
      <c r="FI170" s="94"/>
      <c r="FJ170" s="94"/>
      <c r="FK170" s="94"/>
      <c r="FL170" s="94"/>
      <c r="FM170" s="94"/>
      <c r="FN170" s="94"/>
      <c r="FO170" s="94"/>
      <c r="FP170" s="94"/>
      <c r="FQ170" s="94"/>
      <c r="FR170" s="94"/>
      <c r="FS170" s="94"/>
      <c r="FT170" s="94"/>
      <c r="FU170" s="94"/>
      <c r="FV170" s="94"/>
      <c r="FW170" s="94"/>
      <c r="FX170" s="94"/>
      <c r="FY170" s="94"/>
      <c r="FZ170" s="94"/>
      <c r="GA170" s="94"/>
      <c r="GB170" s="94"/>
      <c r="GC170" s="94"/>
      <c r="GD170" s="94"/>
      <c r="GE170" s="94"/>
      <c r="GF170" s="94"/>
      <c r="GG170" s="94"/>
      <c r="GH170" s="94"/>
      <c r="GI170" s="94"/>
      <c r="GJ170" s="94"/>
      <c r="GK170" s="94"/>
      <c r="GL170" s="94"/>
      <c r="GM170" s="94"/>
      <c r="GN170" s="94"/>
      <c r="GO170" s="94"/>
      <c r="GP170" s="94"/>
      <c r="GQ170" s="94"/>
      <c r="GR170" s="94"/>
      <c r="GS170" s="94"/>
      <c r="GT170" s="94"/>
      <c r="GU170" s="94"/>
      <c r="GV170" s="94"/>
      <c r="GW170" s="94"/>
      <c r="GX170" s="94"/>
      <c r="GY170" s="94"/>
      <c r="GZ170" s="94"/>
      <c r="HA170" s="94"/>
      <c r="HB170" s="94"/>
      <c r="HC170" s="94"/>
      <c r="HD170" s="94"/>
      <c r="HE170" s="94"/>
      <c r="HF170" s="94"/>
      <c r="HG170" s="94"/>
      <c r="HH170" s="94"/>
      <c r="HI170" s="94"/>
      <c r="HJ170" s="94"/>
      <c r="HK170" s="94"/>
      <c r="HL170" s="94"/>
      <c r="HM170" s="94"/>
      <c r="HN170" s="94"/>
      <c r="HO170" s="94"/>
      <c r="HP170" s="94"/>
      <c r="HQ170" s="94"/>
      <c r="HR170" s="94"/>
      <c r="HS170" s="94"/>
      <c r="HT170" s="94"/>
      <c r="HU170" s="94"/>
      <c r="HV170" s="94"/>
      <c r="HW170" s="94"/>
      <c r="HX170" s="94"/>
      <c r="HY170" s="94"/>
      <c r="HZ170" s="94"/>
      <c r="IA170" s="94"/>
      <c r="IB170" s="94"/>
      <c r="IC170" s="94"/>
      <c r="ID170" s="94"/>
      <c r="IE170" s="94"/>
      <c r="IF170" s="94"/>
      <c r="IG170" s="94"/>
      <c r="IH170" s="94"/>
      <c r="II170" s="94"/>
      <c r="IJ170" s="94"/>
      <c r="IK170" s="94"/>
      <c r="IL170" s="94"/>
      <c r="IM170" s="94"/>
      <c r="IN170" s="94"/>
      <c r="IO170" s="94"/>
      <c r="IP170" s="94"/>
      <c r="IQ170" s="94"/>
      <c r="IR170" s="94"/>
      <c r="IS170" s="94"/>
      <c r="IT170" s="94"/>
    </row>
    <row r="171" spans="1:254" ht="12.75" x14ac:dyDescent="0.2">
      <c r="A171" s="353" t="s">
        <v>764</v>
      </c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4"/>
      <c r="BN171" s="94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4"/>
      <c r="BZ171" s="94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94"/>
      <c r="DV171" s="94"/>
      <c r="DW171" s="94"/>
      <c r="DX171" s="94"/>
      <c r="DY171" s="94"/>
      <c r="DZ171" s="94"/>
      <c r="EA171" s="94"/>
      <c r="EB171" s="94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94"/>
      <c r="FG171" s="94"/>
      <c r="FH171" s="94"/>
      <c r="FI171" s="94"/>
      <c r="FJ171" s="94"/>
      <c r="FK171" s="94"/>
      <c r="FL171" s="94"/>
      <c r="FM171" s="94"/>
      <c r="FN171" s="94"/>
      <c r="FO171" s="94"/>
      <c r="FP171" s="94"/>
      <c r="FQ171" s="94"/>
      <c r="FR171" s="94"/>
      <c r="FS171" s="94"/>
      <c r="FT171" s="94"/>
      <c r="FU171" s="94"/>
      <c r="FV171" s="94"/>
      <c r="FW171" s="94"/>
      <c r="FX171" s="94"/>
      <c r="FY171" s="94"/>
      <c r="FZ171" s="94"/>
      <c r="GA171" s="94"/>
      <c r="GB171" s="94"/>
      <c r="GC171" s="94"/>
      <c r="GD171" s="94"/>
      <c r="GE171" s="94"/>
      <c r="GF171" s="94"/>
      <c r="GG171" s="94"/>
      <c r="GH171" s="94"/>
      <c r="GI171" s="94"/>
      <c r="GJ171" s="94"/>
      <c r="GK171" s="94"/>
      <c r="GL171" s="94"/>
      <c r="GM171" s="94"/>
      <c r="GN171" s="94"/>
      <c r="GO171" s="94"/>
      <c r="GP171" s="94"/>
      <c r="GQ171" s="94"/>
      <c r="GR171" s="94"/>
      <c r="GS171" s="94"/>
      <c r="GT171" s="94"/>
      <c r="GU171" s="94"/>
      <c r="GV171" s="94"/>
      <c r="GW171" s="94"/>
      <c r="GX171" s="94"/>
      <c r="GY171" s="94"/>
      <c r="GZ171" s="94"/>
      <c r="HA171" s="94"/>
      <c r="HB171" s="94"/>
      <c r="HC171" s="94"/>
      <c r="HD171" s="94"/>
      <c r="HE171" s="94"/>
      <c r="HF171" s="94"/>
      <c r="HG171" s="94"/>
      <c r="HH171" s="94"/>
      <c r="HI171" s="94"/>
      <c r="HJ171" s="94"/>
      <c r="HK171" s="94"/>
      <c r="HL171" s="94"/>
      <c r="HM171" s="94"/>
      <c r="HN171" s="94"/>
      <c r="HO171" s="94"/>
      <c r="HP171" s="94"/>
      <c r="HQ171" s="94"/>
      <c r="HR171" s="94"/>
      <c r="HS171" s="94"/>
      <c r="HT171" s="94"/>
      <c r="HU171" s="94"/>
      <c r="HV171" s="94"/>
      <c r="HW171" s="94"/>
      <c r="HX171" s="94"/>
      <c r="HY171" s="94"/>
      <c r="HZ171" s="94"/>
      <c r="IA171" s="94"/>
      <c r="IB171" s="94"/>
      <c r="IC171" s="94"/>
      <c r="ID171" s="94"/>
      <c r="IE171" s="94"/>
      <c r="IF171" s="94"/>
      <c r="IG171" s="94"/>
      <c r="IH171" s="94"/>
      <c r="II171" s="94"/>
      <c r="IJ171" s="94"/>
      <c r="IK171" s="94"/>
      <c r="IL171" s="94"/>
      <c r="IM171" s="94"/>
      <c r="IN171" s="94"/>
      <c r="IO171" s="94"/>
      <c r="IP171" s="94"/>
      <c r="IQ171" s="94"/>
      <c r="IR171" s="94"/>
      <c r="IS171" s="94"/>
      <c r="IT171" s="94"/>
    </row>
    <row r="172" spans="1:254" ht="11.25" customHeight="1" x14ac:dyDescent="0.2">
      <c r="A172" s="1688" t="s">
        <v>875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</row>
    <row r="173" spans="1:254" x14ac:dyDescent="0.2">
      <c r="A173" s="353" t="s">
        <v>804</v>
      </c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</row>
    <row r="174" spans="1:254" x14ac:dyDescent="0.2">
      <c r="A174" s="353" t="s">
        <v>654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</row>
    <row r="176" spans="1:254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4"/>
      <c r="DH176" s="94"/>
      <c r="DI176" s="94"/>
      <c r="DJ176" s="94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94"/>
      <c r="DV176" s="94"/>
      <c r="DW176" s="94"/>
      <c r="DX176" s="94"/>
      <c r="DY176" s="94"/>
      <c r="DZ176" s="94"/>
      <c r="EA176" s="94"/>
      <c r="EB176" s="94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94"/>
      <c r="FG176" s="94"/>
      <c r="FH176" s="94"/>
      <c r="FI176" s="94"/>
      <c r="FJ176" s="94"/>
      <c r="FK176" s="94"/>
      <c r="FL176" s="94"/>
      <c r="FM176" s="94"/>
      <c r="FN176" s="94"/>
      <c r="FO176" s="94"/>
      <c r="FP176" s="94"/>
      <c r="FQ176" s="94"/>
      <c r="FR176" s="94"/>
      <c r="FS176" s="94"/>
      <c r="FT176" s="94"/>
      <c r="FU176" s="94"/>
      <c r="FV176" s="94"/>
      <c r="FW176" s="94"/>
      <c r="FX176" s="94"/>
      <c r="FY176" s="94"/>
      <c r="FZ176" s="94"/>
      <c r="GA176" s="94"/>
      <c r="GB176" s="94"/>
      <c r="GC176" s="94"/>
      <c r="GD176" s="94"/>
      <c r="GE176" s="94"/>
      <c r="GF176" s="94"/>
      <c r="GG176" s="94"/>
      <c r="GH176" s="94"/>
      <c r="GI176" s="94"/>
      <c r="GJ176" s="94"/>
      <c r="GK176" s="94"/>
      <c r="GL176" s="94"/>
      <c r="GM176" s="94"/>
      <c r="GN176" s="94"/>
      <c r="GO176" s="94"/>
      <c r="GP176" s="94"/>
      <c r="GQ176" s="94"/>
      <c r="GR176" s="94"/>
      <c r="GS176" s="94"/>
      <c r="GT176" s="94"/>
      <c r="GU176" s="94"/>
      <c r="GV176" s="94"/>
      <c r="GW176" s="94"/>
      <c r="GX176" s="94"/>
      <c r="GY176" s="94"/>
      <c r="GZ176" s="94"/>
      <c r="HA176" s="94"/>
      <c r="HB176" s="94"/>
      <c r="HC176" s="94"/>
      <c r="HD176" s="94"/>
      <c r="HE176" s="94"/>
      <c r="HF176" s="94"/>
      <c r="HG176" s="94"/>
      <c r="HH176" s="94"/>
      <c r="HI176" s="94"/>
      <c r="HJ176" s="94"/>
      <c r="HK176" s="94"/>
      <c r="HL176" s="94"/>
      <c r="HM176" s="94"/>
      <c r="HN176" s="94"/>
      <c r="HO176" s="94"/>
      <c r="HP176" s="94"/>
      <c r="HQ176" s="94"/>
      <c r="HR176" s="94"/>
      <c r="HS176" s="94"/>
      <c r="HT176" s="94"/>
      <c r="HU176" s="94"/>
      <c r="HV176" s="94"/>
      <c r="HW176" s="94"/>
      <c r="HX176" s="94"/>
      <c r="HY176" s="94"/>
      <c r="HZ176" s="94"/>
      <c r="IA176" s="94"/>
      <c r="IB176" s="94"/>
      <c r="IC176" s="94"/>
      <c r="ID176" s="94"/>
      <c r="IE176" s="94"/>
      <c r="IF176" s="94"/>
      <c r="IG176" s="94"/>
      <c r="IH176" s="94"/>
      <c r="II176" s="94"/>
      <c r="IJ176" s="94"/>
      <c r="IK176" s="94"/>
      <c r="IL176" s="94"/>
      <c r="IM176" s="94"/>
      <c r="IN176" s="94"/>
      <c r="IO176" s="94"/>
      <c r="IP176" s="94"/>
      <c r="IQ176" s="94"/>
      <c r="IR176" s="94"/>
      <c r="IS176" s="94"/>
      <c r="IT176" s="94"/>
    </row>
    <row r="177" spans="1:254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4"/>
      <c r="BN177" s="94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  <c r="CP177" s="94"/>
      <c r="CQ177" s="94"/>
      <c r="CR177" s="94"/>
      <c r="CS177" s="94"/>
      <c r="CT177" s="94"/>
      <c r="CU177" s="94"/>
      <c r="CV177" s="94"/>
      <c r="CW177" s="94"/>
      <c r="CX177" s="94"/>
      <c r="CY177" s="94"/>
      <c r="CZ177" s="94"/>
      <c r="DA177" s="94"/>
      <c r="DB177" s="94"/>
      <c r="DC177" s="94"/>
      <c r="DD177" s="94"/>
      <c r="DE177" s="94"/>
      <c r="DF177" s="94"/>
      <c r="DG177" s="94"/>
      <c r="DH177" s="94"/>
      <c r="DI177" s="94"/>
      <c r="DJ177" s="94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94"/>
      <c r="DV177" s="94"/>
      <c r="DW177" s="94"/>
      <c r="DX177" s="94"/>
      <c r="DY177" s="94"/>
      <c r="DZ177" s="94"/>
      <c r="EA177" s="94"/>
      <c r="EB177" s="94"/>
      <c r="EC177" s="94"/>
      <c r="ED177" s="94"/>
      <c r="EE177" s="94"/>
      <c r="EF177" s="94"/>
      <c r="EG177" s="94"/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94"/>
      <c r="EZ177" s="94"/>
      <c r="FA177" s="94"/>
      <c r="FB177" s="94"/>
      <c r="FC177" s="94"/>
      <c r="FD177" s="94"/>
      <c r="FE177" s="94"/>
      <c r="FF177" s="94"/>
      <c r="FG177" s="94"/>
      <c r="FH177" s="94"/>
      <c r="FI177" s="94"/>
      <c r="FJ177" s="94"/>
      <c r="FK177" s="94"/>
      <c r="FL177" s="94"/>
      <c r="FM177" s="94"/>
      <c r="FN177" s="94"/>
      <c r="FO177" s="94"/>
      <c r="FP177" s="94"/>
      <c r="FQ177" s="94"/>
      <c r="FR177" s="94"/>
      <c r="FS177" s="94"/>
      <c r="FT177" s="94"/>
      <c r="FU177" s="94"/>
      <c r="FV177" s="94"/>
      <c r="FW177" s="94"/>
      <c r="FX177" s="94"/>
      <c r="FY177" s="94"/>
      <c r="FZ177" s="94"/>
      <c r="GA177" s="94"/>
      <c r="GB177" s="94"/>
      <c r="GC177" s="94"/>
      <c r="GD177" s="94"/>
      <c r="GE177" s="94"/>
      <c r="GF177" s="94"/>
      <c r="GG177" s="94"/>
      <c r="GH177" s="94"/>
      <c r="GI177" s="94"/>
      <c r="GJ177" s="94"/>
      <c r="GK177" s="94"/>
      <c r="GL177" s="94"/>
      <c r="GM177" s="94"/>
      <c r="GN177" s="94"/>
      <c r="GO177" s="94"/>
      <c r="GP177" s="94"/>
      <c r="GQ177" s="94"/>
      <c r="GR177" s="94"/>
      <c r="GS177" s="94"/>
      <c r="GT177" s="94"/>
      <c r="GU177" s="94"/>
      <c r="GV177" s="94"/>
      <c r="GW177" s="94"/>
      <c r="GX177" s="94"/>
      <c r="GY177" s="94"/>
      <c r="GZ177" s="94"/>
      <c r="HA177" s="94"/>
      <c r="HB177" s="94"/>
      <c r="HC177" s="94"/>
      <c r="HD177" s="94"/>
      <c r="HE177" s="94"/>
      <c r="HF177" s="94"/>
      <c r="HG177" s="94"/>
      <c r="HH177" s="94"/>
      <c r="HI177" s="94"/>
      <c r="HJ177" s="94"/>
      <c r="HK177" s="94"/>
      <c r="HL177" s="94"/>
      <c r="HM177" s="94"/>
      <c r="HN177" s="94"/>
      <c r="HO177" s="94"/>
      <c r="HP177" s="94"/>
      <c r="HQ177" s="94"/>
      <c r="HR177" s="94"/>
      <c r="HS177" s="94"/>
      <c r="HT177" s="94"/>
      <c r="HU177" s="94"/>
      <c r="HV177" s="94"/>
      <c r="HW177" s="94"/>
      <c r="HX177" s="94"/>
      <c r="HY177" s="94"/>
      <c r="HZ177" s="94"/>
      <c r="IA177" s="94"/>
      <c r="IB177" s="94"/>
      <c r="IC177" s="94"/>
      <c r="ID177" s="94"/>
      <c r="IE177" s="94"/>
      <c r="IF177" s="94"/>
      <c r="IG177" s="94"/>
      <c r="IH177" s="94"/>
      <c r="II177" s="94"/>
      <c r="IJ177" s="94"/>
      <c r="IK177" s="94"/>
      <c r="IL177" s="94"/>
      <c r="IM177" s="94"/>
      <c r="IN177" s="94"/>
      <c r="IO177" s="94"/>
      <c r="IP177" s="94"/>
      <c r="IQ177" s="94"/>
      <c r="IR177" s="94"/>
      <c r="IS177" s="94"/>
      <c r="IT177" s="94"/>
    </row>
    <row r="178" spans="1:254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  <c r="GO178" s="94"/>
      <c r="GP178" s="94"/>
      <c r="GQ178" s="94"/>
      <c r="GR178" s="94"/>
      <c r="GS178" s="94"/>
      <c r="GT178" s="94"/>
      <c r="GU178" s="94"/>
      <c r="GV178" s="94"/>
      <c r="GW178" s="94"/>
      <c r="GX178" s="94"/>
      <c r="GY178" s="94"/>
      <c r="GZ178" s="94"/>
      <c r="HA178" s="94"/>
      <c r="HB178" s="94"/>
      <c r="HC178" s="94"/>
      <c r="HD178" s="94"/>
      <c r="HE178" s="94"/>
      <c r="HF178" s="94"/>
      <c r="HG178" s="94"/>
      <c r="HH178" s="94"/>
      <c r="HI178" s="94"/>
      <c r="HJ178" s="94"/>
      <c r="HK178" s="94"/>
      <c r="HL178" s="94"/>
      <c r="HM178" s="94"/>
      <c r="HN178" s="94"/>
      <c r="HO178" s="94"/>
      <c r="HP178" s="94"/>
      <c r="HQ178" s="94"/>
      <c r="HR178" s="94"/>
      <c r="HS178" s="94"/>
      <c r="HT178" s="94"/>
      <c r="HU178" s="94"/>
      <c r="HV178" s="94"/>
      <c r="HW178" s="94"/>
      <c r="HX178" s="94"/>
      <c r="HY178" s="94"/>
      <c r="HZ178" s="94"/>
      <c r="IA178" s="94"/>
      <c r="IB178" s="94"/>
      <c r="IC178" s="94"/>
      <c r="ID178" s="94"/>
      <c r="IE178" s="94"/>
      <c r="IF178" s="94"/>
      <c r="IG178" s="94"/>
      <c r="IH178" s="94"/>
      <c r="II178" s="94"/>
      <c r="IJ178" s="94"/>
      <c r="IK178" s="94"/>
      <c r="IL178" s="94"/>
      <c r="IM178" s="94"/>
      <c r="IN178" s="94"/>
      <c r="IO178" s="94"/>
      <c r="IP178" s="94"/>
      <c r="IQ178" s="94"/>
      <c r="IR178" s="94"/>
      <c r="IS178" s="94"/>
      <c r="IT178" s="94"/>
    </row>
    <row r="179" spans="1:254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94"/>
      <c r="FG179" s="94"/>
      <c r="FH179" s="94"/>
      <c r="FI179" s="94"/>
      <c r="FJ179" s="94"/>
      <c r="FK179" s="94"/>
      <c r="FL179" s="94"/>
      <c r="FM179" s="94"/>
      <c r="FN179" s="94"/>
      <c r="FO179" s="94"/>
      <c r="FP179" s="94"/>
      <c r="FQ179" s="94"/>
      <c r="FR179" s="94"/>
      <c r="FS179" s="94"/>
      <c r="FT179" s="94"/>
      <c r="FU179" s="94"/>
      <c r="FV179" s="94"/>
      <c r="FW179" s="94"/>
      <c r="FX179" s="94"/>
      <c r="FY179" s="94"/>
      <c r="FZ179" s="94"/>
      <c r="GA179" s="94"/>
      <c r="GB179" s="94"/>
      <c r="GC179" s="94"/>
      <c r="GD179" s="94"/>
      <c r="GE179" s="94"/>
      <c r="GF179" s="94"/>
      <c r="GG179" s="94"/>
      <c r="GH179" s="94"/>
      <c r="GI179" s="94"/>
      <c r="GJ179" s="94"/>
      <c r="GK179" s="94"/>
      <c r="GL179" s="94"/>
      <c r="GM179" s="94"/>
      <c r="GN179" s="94"/>
      <c r="GO179" s="94"/>
      <c r="GP179" s="94"/>
      <c r="GQ179" s="94"/>
      <c r="GR179" s="94"/>
      <c r="GS179" s="94"/>
      <c r="GT179" s="94"/>
      <c r="GU179" s="94"/>
      <c r="GV179" s="94"/>
      <c r="GW179" s="94"/>
      <c r="GX179" s="94"/>
      <c r="GY179" s="94"/>
      <c r="GZ179" s="94"/>
      <c r="HA179" s="94"/>
      <c r="HB179" s="94"/>
      <c r="HC179" s="94"/>
      <c r="HD179" s="94"/>
      <c r="HE179" s="94"/>
      <c r="HF179" s="94"/>
      <c r="HG179" s="94"/>
      <c r="HH179" s="94"/>
      <c r="HI179" s="94"/>
      <c r="HJ179" s="94"/>
      <c r="HK179" s="94"/>
      <c r="HL179" s="94"/>
      <c r="HM179" s="94"/>
      <c r="HN179" s="94"/>
      <c r="HO179" s="94"/>
      <c r="HP179" s="94"/>
      <c r="HQ179" s="94"/>
      <c r="HR179" s="94"/>
      <c r="HS179" s="94"/>
      <c r="HT179" s="94"/>
      <c r="HU179" s="94"/>
      <c r="HV179" s="94"/>
      <c r="HW179" s="94"/>
      <c r="HX179" s="94"/>
      <c r="HY179" s="94"/>
      <c r="HZ179" s="94"/>
      <c r="IA179" s="94"/>
      <c r="IB179" s="94"/>
      <c r="IC179" s="94"/>
      <c r="ID179" s="94"/>
      <c r="IE179" s="94"/>
      <c r="IF179" s="94"/>
      <c r="IG179" s="94"/>
      <c r="IH179" s="94"/>
      <c r="II179" s="94"/>
      <c r="IJ179" s="94"/>
      <c r="IK179" s="94"/>
      <c r="IL179" s="94"/>
      <c r="IM179" s="94"/>
      <c r="IN179" s="94"/>
      <c r="IO179" s="94"/>
      <c r="IP179" s="94"/>
      <c r="IQ179" s="94"/>
      <c r="IR179" s="94"/>
      <c r="IS179" s="94"/>
      <c r="IT179" s="94"/>
    </row>
    <row r="180" spans="1:254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4"/>
      <c r="BN180" s="94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4"/>
      <c r="BZ180" s="94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4"/>
      <c r="CM180" s="94"/>
      <c r="CN180" s="94"/>
      <c r="CO180" s="94"/>
      <c r="CP180" s="94"/>
      <c r="CQ180" s="94"/>
      <c r="CR180" s="94"/>
      <c r="CS180" s="94"/>
      <c r="CT180" s="94"/>
      <c r="CU180" s="94"/>
      <c r="CV180" s="94"/>
      <c r="CW180" s="94"/>
      <c r="CX180" s="94"/>
      <c r="CY180" s="94"/>
      <c r="CZ180" s="94"/>
      <c r="DA180" s="94"/>
      <c r="DB180" s="94"/>
      <c r="DC180" s="94"/>
      <c r="DD180" s="94"/>
      <c r="DE180" s="94"/>
      <c r="DF180" s="94"/>
      <c r="DG180" s="94"/>
      <c r="DH180" s="94"/>
      <c r="DI180" s="94"/>
      <c r="DJ180" s="94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94"/>
      <c r="DV180" s="94"/>
      <c r="DW180" s="94"/>
      <c r="DX180" s="94"/>
      <c r="DY180" s="94"/>
      <c r="DZ180" s="94"/>
      <c r="EA180" s="94"/>
      <c r="EB180" s="94"/>
      <c r="EC180" s="94"/>
      <c r="ED180" s="94"/>
      <c r="EE180" s="94"/>
      <c r="EF180" s="94"/>
      <c r="EG180" s="94"/>
      <c r="EH180" s="94"/>
      <c r="EI180" s="94"/>
      <c r="EJ180" s="94"/>
      <c r="EK180" s="94"/>
      <c r="EL180" s="94"/>
      <c r="EM180" s="94"/>
      <c r="EN180" s="94"/>
      <c r="EO180" s="94"/>
      <c r="EP180" s="94"/>
      <c r="EQ180" s="94"/>
      <c r="ER180" s="94"/>
      <c r="ES180" s="94"/>
      <c r="ET180" s="94"/>
      <c r="EU180" s="94"/>
      <c r="EV180" s="94"/>
      <c r="EW180" s="94"/>
      <c r="EX180" s="94"/>
      <c r="EY180" s="94"/>
      <c r="EZ180" s="94"/>
      <c r="FA180" s="94"/>
      <c r="FB180" s="94"/>
      <c r="FC180" s="94"/>
      <c r="FD180" s="94"/>
      <c r="FE180" s="94"/>
      <c r="FF180" s="94"/>
      <c r="FG180" s="94"/>
      <c r="FH180" s="94"/>
      <c r="FI180" s="94"/>
      <c r="FJ180" s="94"/>
      <c r="FK180" s="94"/>
      <c r="FL180" s="94"/>
      <c r="FM180" s="94"/>
      <c r="FN180" s="94"/>
      <c r="FO180" s="94"/>
      <c r="FP180" s="94"/>
      <c r="FQ180" s="94"/>
      <c r="FR180" s="94"/>
      <c r="FS180" s="94"/>
      <c r="FT180" s="94"/>
      <c r="FU180" s="94"/>
      <c r="FV180" s="94"/>
      <c r="FW180" s="94"/>
      <c r="FX180" s="94"/>
      <c r="FY180" s="94"/>
      <c r="FZ180" s="94"/>
      <c r="GA180" s="94"/>
      <c r="GB180" s="94"/>
      <c r="GC180" s="94"/>
      <c r="GD180" s="94"/>
      <c r="GE180" s="94"/>
      <c r="GF180" s="94"/>
      <c r="GG180" s="94"/>
      <c r="GH180" s="94"/>
      <c r="GI180" s="94"/>
      <c r="GJ180" s="94"/>
      <c r="GK180" s="94"/>
      <c r="GL180" s="94"/>
      <c r="GM180" s="94"/>
      <c r="GN180" s="94"/>
      <c r="GO180" s="94"/>
      <c r="GP180" s="94"/>
      <c r="GQ180" s="94"/>
      <c r="GR180" s="94"/>
      <c r="GS180" s="94"/>
      <c r="GT180" s="94"/>
      <c r="GU180" s="94"/>
      <c r="GV180" s="94"/>
      <c r="GW180" s="94"/>
      <c r="GX180" s="94"/>
      <c r="GY180" s="94"/>
      <c r="GZ180" s="94"/>
      <c r="HA180" s="94"/>
      <c r="HB180" s="94"/>
      <c r="HC180" s="94"/>
      <c r="HD180" s="94"/>
      <c r="HE180" s="94"/>
      <c r="HF180" s="94"/>
      <c r="HG180" s="94"/>
      <c r="HH180" s="94"/>
      <c r="HI180" s="94"/>
      <c r="HJ180" s="94"/>
      <c r="HK180" s="94"/>
      <c r="HL180" s="94"/>
      <c r="HM180" s="94"/>
      <c r="HN180" s="94"/>
      <c r="HO180" s="94"/>
      <c r="HP180" s="94"/>
      <c r="HQ180" s="94"/>
      <c r="HR180" s="94"/>
      <c r="HS180" s="94"/>
      <c r="HT180" s="94"/>
      <c r="HU180" s="94"/>
      <c r="HV180" s="94"/>
      <c r="HW180" s="94"/>
      <c r="HX180" s="94"/>
      <c r="HY180" s="94"/>
      <c r="HZ180" s="94"/>
      <c r="IA180" s="94"/>
      <c r="IB180" s="94"/>
      <c r="IC180" s="94"/>
      <c r="ID180" s="94"/>
      <c r="IE180" s="94"/>
      <c r="IF180" s="94"/>
      <c r="IG180" s="94"/>
      <c r="IH180" s="94"/>
      <c r="II180" s="94"/>
      <c r="IJ180" s="94"/>
      <c r="IK180" s="94"/>
      <c r="IL180" s="94"/>
      <c r="IM180" s="94"/>
      <c r="IN180" s="94"/>
      <c r="IO180" s="94"/>
      <c r="IP180" s="94"/>
      <c r="IQ180" s="94"/>
      <c r="IR180" s="94"/>
      <c r="IS180" s="94"/>
      <c r="IT180" s="94"/>
    </row>
    <row r="181" spans="1:254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</row>
    <row r="182" spans="1:254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1:254" x14ac:dyDescent="0.2">
      <c r="K183" s="444"/>
      <c r="L183" s="444"/>
      <c r="M183" s="444"/>
      <c r="N183" s="444"/>
      <c r="O183" s="444"/>
      <c r="P183" s="444"/>
      <c r="Q183" s="444"/>
      <c r="R183" s="444"/>
      <c r="S183" s="444"/>
      <c r="T183" s="444"/>
      <c r="U183" s="444"/>
      <c r="V183" s="444"/>
      <c r="W183" s="444"/>
      <c r="X183" s="444"/>
      <c r="Y183" s="444"/>
      <c r="Z183" s="444"/>
      <c r="AA183" s="444"/>
      <c r="AB183" s="444"/>
      <c r="AC183" s="444"/>
      <c r="AD183" s="444"/>
    </row>
    <row r="184" spans="1:254" x14ac:dyDescent="0.2">
      <c r="K184" s="444"/>
      <c r="L184" s="444"/>
      <c r="M184" s="444"/>
      <c r="N184" s="444"/>
      <c r="O184" s="444"/>
      <c r="P184" s="444"/>
      <c r="Q184" s="444"/>
      <c r="R184" s="444"/>
      <c r="S184" s="444"/>
      <c r="T184" s="444"/>
      <c r="U184" s="444"/>
      <c r="V184" s="444"/>
      <c r="W184" s="444"/>
      <c r="X184" s="444"/>
      <c r="Y184" s="444"/>
      <c r="Z184" s="444"/>
      <c r="AA184" s="444"/>
      <c r="AB184" s="444"/>
      <c r="AC184" s="444"/>
      <c r="AD184" s="444"/>
    </row>
    <row r="185" spans="1:254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444"/>
      <c r="L185" s="444"/>
      <c r="M185" s="444"/>
      <c r="N185" s="444"/>
      <c r="O185" s="444"/>
      <c r="P185" s="444"/>
      <c r="Q185" s="444"/>
      <c r="R185" s="444"/>
      <c r="S185" s="444"/>
      <c r="T185" s="444"/>
      <c r="U185" s="444"/>
      <c r="V185" s="444"/>
      <c r="W185" s="444"/>
      <c r="X185" s="444"/>
      <c r="Y185" s="444"/>
      <c r="Z185" s="444"/>
      <c r="AA185" s="444"/>
      <c r="AB185" s="444"/>
      <c r="AC185" s="444"/>
      <c r="AD185" s="444"/>
    </row>
    <row r="186" spans="1:254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444"/>
      <c r="L186" s="444"/>
      <c r="M186" s="444"/>
      <c r="N186" s="444"/>
      <c r="O186" s="444"/>
      <c r="P186" s="444"/>
      <c r="Q186" s="444"/>
      <c r="R186" s="444"/>
      <c r="S186" s="444"/>
      <c r="T186" s="444"/>
      <c r="U186" s="444"/>
      <c r="V186" s="444"/>
      <c r="W186" s="444"/>
      <c r="X186" s="444"/>
      <c r="Y186" s="444"/>
      <c r="Z186" s="444"/>
      <c r="AA186" s="444"/>
      <c r="AB186" s="444"/>
      <c r="AC186" s="444"/>
      <c r="AD186" s="444"/>
    </row>
    <row r="187" spans="1:254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444"/>
      <c r="L187" s="444"/>
      <c r="M187" s="444"/>
      <c r="N187" s="444"/>
      <c r="O187" s="444"/>
      <c r="P187" s="444"/>
      <c r="Q187" s="444"/>
      <c r="R187" s="444"/>
      <c r="S187" s="444"/>
      <c r="T187" s="444"/>
      <c r="U187" s="444"/>
      <c r="V187" s="444"/>
      <c r="W187" s="444"/>
      <c r="X187" s="444"/>
      <c r="Y187" s="444"/>
      <c r="Z187" s="444"/>
      <c r="AA187" s="444"/>
      <c r="AB187" s="444"/>
      <c r="AC187" s="444"/>
      <c r="AD187" s="444"/>
    </row>
    <row r="188" spans="1:254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444"/>
      <c r="L188" s="444"/>
      <c r="M188" s="444"/>
      <c r="N188" s="444"/>
      <c r="O188" s="444"/>
      <c r="P188" s="444"/>
      <c r="Q188" s="444"/>
      <c r="R188" s="444"/>
      <c r="S188" s="444"/>
      <c r="T188" s="444"/>
      <c r="U188" s="444"/>
      <c r="V188" s="444"/>
      <c r="W188" s="444"/>
      <c r="X188" s="444"/>
      <c r="Y188" s="444"/>
      <c r="Z188" s="444"/>
      <c r="AA188" s="444"/>
      <c r="AB188" s="444"/>
      <c r="AC188" s="444"/>
      <c r="AD188" s="444"/>
    </row>
    <row r="189" spans="1:254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444"/>
      <c r="L189" s="444"/>
      <c r="M189" s="444"/>
      <c r="N189" s="444"/>
      <c r="O189" s="444"/>
      <c r="P189" s="444"/>
      <c r="Q189" s="444"/>
      <c r="R189" s="444"/>
      <c r="S189" s="444"/>
      <c r="T189" s="444"/>
      <c r="U189" s="444"/>
      <c r="V189" s="444"/>
      <c r="W189" s="444"/>
      <c r="X189" s="444"/>
      <c r="Y189" s="444"/>
      <c r="Z189" s="444"/>
      <c r="AA189" s="444"/>
      <c r="AB189" s="444"/>
      <c r="AC189" s="444"/>
      <c r="AD189" s="444"/>
    </row>
    <row r="190" spans="1:254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444"/>
      <c r="L190" s="444"/>
      <c r="M190" s="444"/>
      <c r="N190" s="444"/>
      <c r="O190" s="444"/>
      <c r="P190" s="444"/>
      <c r="Q190" s="444"/>
      <c r="R190" s="444"/>
      <c r="S190" s="444"/>
      <c r="T190" s="444"/>
      <c r="U190" s="444"/>
      <c r="V190" s="444"/>
      <c r="W190" s="444"/>
      <c r="X190" s="444"/>
      <c r="Y190" s="444"/>
      <c r="Z190" s="444"/>
      <c r="AA190" s="444"/>
      <c r="AB190" s="444"/>
      <c r="AC190" s="444"/>
      <c r="AD190" s="444"/>
    </row>
    <row r="191" spans="1:254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444"/>
      <c r="L191" s="444"/>
      <c r="M191" s="444"/>
      <c r="N191" s="444"/>
      <c r="O191" s="444"/>
      <c r="P191" s="444"/>
      <c r="Q191" s="444"/>
      <c r="R191" s="444"/>
      <c r="S191" s="444"/>
      <c r="T191" s="444"/>
      <c r="U191" s="444"/>
      <c r="V191" s="444"/>
      <c r="W191" s="444"/>
      <c r="X191" s="444"/>
      <c r="Y191" s="444"/>
      <c r="Z191" s="444"/>
      <c r="AA191" s="444"/>
      <c r="AB191" s="444"/>
      <c r="AC191" s="444"/>
      <c r="AD191" s="444"/>
    </row>
    <row r="192" spans="1:254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444"/>
      <c r="L192" s="444"/>
      <c r="M192" s="444"/>
      <c r="N192" s="444"/>
      <c r="O192" s="444"/>
      <c r="P192" s="444"/>
      <c r="Q192" s="444"/>
      <c r="R192" s="444"/>
      <c r="S192" s="444"/>
      <c r="T192" s="444"/>
      <c r="U192" s="444"/>
      <c r="V192" s="444"/>
      <c r="W192" s="444"/>
      <c r="X192" s="444"/>
      <c r="Y192" s="444"/>
      <c r="Z192" s="444"/>
      <c r="AA192" s="444"/>
      <c r="AB192" s="444"/>
      <c r="AC192" s="444"/>
      <c r="AD192" s="444"/>
    </row>
    <row r="193" spans="1:30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444"/>
      <c r="L193" s="444"/>
      <c r="M193" s="444"/>
      <c r="N193" s="444"/>
      <c r="O193" s="444"/>
      <c r="P193" s="444"/>
      <c r="Q193" s="444"/>
      <c r="R193" s="444"/>
      <c r="S193" s="444"/>
      <c r="T193" s="444"/>
      <c r="U193" s="444"/>
      <c r="V193" s="444"/>
      <c r="W193" s="444"/>
      <c r="X193" s="444"/>
      <c r="Y193" s="444"/>
      <c r="Z193" s="444"/>
      <c r="AA193" s="444"/>
      <c r="AB193" s="444"/>
      <c r="AC193" s="444"/>
      <c r="AD193" s="444"/>
    </row>
    <row r="194" spans="1:30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444"/>
      <c r="L194" s="444"/>
      <c r="M194" s="444"/>
      <c r="N194" s="444"/>
      <c r="O194" s="444"/>
      <c r="P194" s="444"/>
      <c r="Q194" s="444"/>
      <c r="R194" s="444"/>
      <c r="S194" s="444"/>
      <c r="T194" s="444"/>
      <c r="U194" s="444"/>
      <c r="V194" s="444"/>
      <c r="W194" s="444"/>
      <c r="X194" s="444"/>
      <c r="Y194" s="444"/>
      <c r="Z194" s="444"/>
      <c r="AA194" s="444"/>
      <c r="AB194" s="444"/>
      <c r="AC194" s="444"/>
      <c r="AD194" s="444"/>
    </row>
    <row r="195" spans="1:30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444"/>
      <c r="L195" s="444"/>
      <c r="M195" s="444"/>
      <c r="N195" s="444"/>
      <c r="O195" s="444"/>
      <c r="P195" s="444"/>
      <c r="Q195" s="444"/>
      <c r="R195" s="444"/>
      <c r="S195" s="444"/>
      <c r="T195" s="444"/>
      <c r="U195" s="444"/>
      <c r="V195" s="444"/>
      <c r="W195" s="444"/>
      <c r="X195" s="444"/>
      <c r="Y195" s="444"/>
      <c r="Z195" s="444"/>
      <c r="AA195" s="444"/>
      <c r="AB195" s="444"/>
      <c r="AC195" s="444"/>
      <c r="AD195" s="444"/>
    </row>
    <row r="196" spans="1:30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444"/>
      <c r="L196" s="444"/>
      <c r="M196" s="444"/>
      <c r="N196" s="444"/>
      <c r="O196" s="444"/>
      <c r="P196" s="444"/>
      <c r="Q196" s="444"/>
      <c r="R196" s="444"/>
      <c r="S196" s="444"/>
      <c r="T196" s="444"/>
      <c r="U196" s="444"/>
      <c r="V196" s="444"/>
      <c r="W196" s="444"/>
      <c r="X196" s="444"/>
      <c r="Y196" s="444"/>
      <c r="Z196" s="444"/>
      <c r="AA196" s="444"/>
      <c r="AB196" s="444"/>
      <c r="AC196" s="444"/>
      <c r="AD196" s="444"/>
    </row>
    <row r="197" spans="1:30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444"/>
      <c r="L197" s="444"/>
      <c r="M197" s="444"/>
      <c r="N197" s="444"/>
      <c r="O197" s="444"/>
      <c r="P197" s="444"/>
      <c r="Q197" s="444"/>
      <c r="R197" s="444"/>
      <c r="S197" s="444"/>
      <c r="T197" s="444"/>
      <c r="U197" s="444"/>
      <c r="V197" s="444"/>
      <c r="W197" s="444"/>
      <c r="X197" s="444"/>
      <c r="Y197" s="444"/>
      <c r="Z197" s="444"/>
      <c r="AA197" s="444"/>
      <c r="AB197" s="444"/>
      <c r="AC197" s="444"/>
      <c r="AD197" s="444"/>
    </row>
    <row r="198" spans="1:30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444"/>
      <c r="L198" s="444"/>
      <c r="M198" s="444"/>
      <c r="N198" s="444"/>
      <c r="O198" s="444"/>
      <c r="P198" s="444"/>
      <c r="Q198" s="444"/>
      <c r="R198" s="444"/>
      <c r="S198" s="444"/>
      <c r="T198" s="444"/>
      <c r="U198" s="444"/>
      <c r="V198" s="444"/>
      <c r="W198" s="444"/>
      <c r="X198" s="444"/>
      <c r="Y198" s="444"/>
      <c r="Z198" s="444"/>
      <c r="AA198" s="444"/>
      <c r="AB198" s="444"/>
      <c r="AC198" s="444"/>
      <c r="AD198" s="444"/>
    </row>
    <row r="199" spans="1:30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444"/>
      <c r="L199" s="444"/>
      <c r="M199" s="444"/>
      <c r="N199" s="444"/>
      <c r="O199" s="444"/>
      <c r="P199" s="444"/>
      <c r="Q199" s="444"/>
      <c r="R199" s="444"/>
      <c r="S199" s="444"/>
      <c r="T199" s="444"/>
      <c r="U199" s="444"/>
      <c r="V199" s="444"/>
      <c r="W199" s="444"/>
      <c r="X199" s="444"/>
      <c r="Y199" s="444"/>
      <c r="Z199" s="444"/>
      <c r="AA199" s="444"/>
      <c r="AB199" s="444"/>
      <c r="AC199" s="444"/>
      <c r="AD199" s="444"/>
    </row>
    <row r="200" spans="1:30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444"/>
      <c r="L200" s="444"/>
      <c r="M200" s="444"/>
      <c r="N200" s="444"/>
      <c r="O200" s="444"/>
      <c r="P200" s="444"/>
      <c r="Q200" s="444"/>
      <c r="R200" s="444"/>
      <c r="S200" s="444"/>
      <c r="T200" s="444"/>
      <c r="U200" s="444"/>
      <c r="V200" s="444"/>
      <c r="W200" s="444"/>
      <c r="X200" s="444"/>
      <c r="Y200" s="444"/>
      <c r="Z200" s="444"/>
      <c r="AA200" s="444"/>
      <c r="AB200" s="444"/>
      <c r="AC200" s="444"/>
      <c r="AD200" s="444"/>
    </row>
    <row r="201" spans="1:30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444"/>
      <c r="L201" s="444"/>
      <c r="M201" s="444"/>
      <c r="N201" s="444"/>
      <c r="O201" s="444"/>
      <c r="P201" s="444"/>
      <c r="Q201" s="444"/>
      <c r="R201" s="444"/>
      <c r="S201" s="444"/>
      <c r="T201" s="444"/>
      <c r="U201" s="444"/>
      <c r="V201" s="444"/>
      <c r="W201" s="444"/>
      <c r="X201" s="444"/>
      <c r="Y201" s="444"/>
      <c r="Z201" s="444"/>
      <c r="AA201" s="444"/>
      <c r="AB201" s="444"/>
      <c r="AC201" s="444"/>
      <c r="AD201" s="444"/>
    </row>
    <row r="202" spans="1:30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444"/>
      <c r="L202" s="444"/>
      <c r="M202" s="444"/>
      <c r="N202" s="444"/>
      <c r="O202" s="444"/>
      <c r="P202" s="444"/>
      <c r="Q202" s="444"/>
      <c r="R202" s="444"/>
      <c r="S202" s="444"/>
      <c r="T202" s="444"/>
      <c r="U202" s="444"/>
      <c r="V202" s="444"/>
      <c r="W202" s="444"/>
      <c r="X202" s="444"/>
      <c r="Y202" s="444"/>
      <c r="Z202" s="444"/>
      <c r="AA202" s="444"/>
      <c r="AB202" s="444"/>
      <c r="AC202" s="444"/>
      <c r="AD202" s="444"/>
    </row>
    <row r="203" spans="1:30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444"/>
      <c r="L203" s="444"/>
      <c r="M203" s="444"/>
      <c r="N203" s="444"/>
      <c r="O203" s="444"/>
      <c r="P203" s="444"/>
      <c r="Q203" s="444"/>
      <c r="R203" s="444"/>
      <c r="S203" s="444"/>
      <c r="T203" s="444"/>
      <c r="U203" s="444"/>
      <c r="V203" s="444"/>
      <c r="W203" s="444"/>
      <c r="X203" s="444"/>
      <c r="Y203" s="444"/>
      <c r="Z203" s="444"/>
      <c r="AA203" s="444"/>
      <c r="AB203" s="444"/>
      <c r="AC203" s="444"/>
      <c r="AD203" s="444"/>
    </row>
    <row r="204" spans="1:30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444"/>
      <c r="L204" s="444"/>
      <c r="M204" s="444"/>
      <c r="N204" s="444"/>
      <c r="O204" s="444"/>
      <c r="P204" s="444"/>
      <c r="Q204" s="444"/>
      <c r="R204" s="444"/>
      <c r="S204" s="444"/>
      <c r="T204" s="444"/>
      <c r="U204" s="444"/>
      <c r="V204" s="444"/>
      <c r="W204" s="444"/>
      <c r="X204" s="444"/>
      <c r="Y204" s="444"/>
      <c r="Z204" s="444"/>
      <c r="AA204" s="444"/>
      <c r="AB204" s="444"/>
      <c r="AC204" s="444"/>
      <c r="AD204" s="444"/>
    </row>
    <row r="205" spans="1:30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444"/>
      <c r="L205" s="444"/>
      <c r="M205" s="444"/>
      <c r="N205" s="444"/>
      <c r="O205" s="444"/>
      <c r="P205" s="444"/>
      <c r="Q205" s="444"/>
      <c r="R205" s="444"/>
      <c r="S205" s="444"/>
      <c r="T205" s="444"/>
      <c r="U205" s="444"/>
      <c r="V205" s="444"/>
      <c r="W205" s="444"/>
      <c r="X205" s="444"/>
      <c r="Y205" s="444"/>
      <c r="Z205" s="444"/>
      <c r="AA205" s="444"/>
      <c r="AB205" s="444"/>
      <c r="AC205" s="444"/>
      <c r="AD205" s="444"/>
    </row>
    <row r="206" spans="1:30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444"/>
      <c r="L206" s="444"/>
      <c r="M206" s="444"/>
      <c r="N206" s="444"/>
      <c r="O206" s="444"/>
      <c r="P206" s="444"/>
      <c r="Q206" s="444"/>
      <c r="R206" s="444"/>
      <c r="S206" s="444"/>
      <c r="T206" s="444"/>
      <c r="U206" s="444"/>
      <c r="V206" s="444"/>
      <c r="W206" s="444"/>
      <c r="X206" s="444"/>
      <c r="Y206" s="444"/>
      <c r="Z206" s="444"/>
      <c r="AA206" s="444"/>
      <c r="AB206" s="444"/>
      <c r="AC206" s="444"/>
      <c r="AD206" s="444"/>
    </row>
    <row r="207" spans="1:30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444"/>
      <c r="L207" s="444"/>
      <c r="M207" s="444"/>
      <c r="N207" s="444"/>
      <c r="O207" s="444"/>
      <c r="P207" s="444"/>
      <c r="Q207" s="444"/>
      <c r="R207" s="444"/>
      <c r="S207" s="444"/>
      <c r="T207" s="444"/>
      <c r="U207" s="444"/>
      <c r="V207" s="444"/>
      <c r="W207" s="444"/>
      <c r="X207" s="444"/>
      <c r="Y207" s="444"/>
      <c r="Z207" s="444"/>
      <c r="AA207" s="444"/>
      <c r="AB207" s="444"/>
      <c r="AC207" s="444"/>
      <c r="AD207" s="444"/>
    </row>
    <row r="208" spans="1:30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444"/>
      <c r="L208" s="444"/>
      <c r="M208" s="444"/>
      <c r="N208" s="444"/>
      <c r="O208" s="444"/>
      <c r="P208" s="444"/>
      <c r="Q208" s="444"/>
      <c r="R208" s="444"/>
      <c r="S208" s="444"/>
      <c r="T208" s="444"/>
      <c r="U208" s="444"/>
      <c r="V208" s="444"/>
      <c r="W208" s="444"/>
      <c r="X208" s="444"/>
      <c r="Y208" s="444"/>
      <c r="Z208" s="444"/>
      <c r="AA208" s="444"/>
      <c r="AB208" s="444"/>
      <c r="AC208" s="444"/>
      <c r="AD208" s="444"/>
    </row>
    <row r="209" spans="1:30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444"/>
      <c r="L209" s="444"/>
      <c r="M209" s="444"/>
      <c r="N209" s="444"/>
      <c r="O209" s="444"/>
      <c r="P209" s="444"/>
      <c r="Q209" s="444"/>
      <c r="R209" s="444"/>
      <c r="S209" s="444"/>
      <c r="T209" s="444"/>
      <c r="U209" s="444"/>
      <c r="V209" s="444"/>
      <c r="W209" s="444"/>
      <c r="X209" s="444"/>
      <c r="Y209" s="444"/>
      <c r="Z209" s="444"/>
      <c r="AA209" s="444"/>
      <c r="AB209" s="444"/>
      <c r="AC209" s="444"/>
      <c r="AD209" s="444"/>
    </row>
    <row r="210" spans="1:30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444"/>
      <c r="L210" s="444"/>
      <c r="M210" s="444"/>
      <c r="N210" s="444"/>
      <c r="O210" s="444"/>
      <c r="P210" s="444"/>
      <c r="Q210" s="444"/>
      <c r="R210" s="444"/>
      <c r="S210" s="444"/>
      <c r="T210" s="444"/>
      <c r="U210" s="444"/>
      <c r="V210" s="444"/>
      <c r="W210" s="444"/>
      <c r="X210" s="444"/>
      <c r="Y210" s="444"/>
      <c r="Z210" s="444"/>
      <c r="AA210" s="444"/>
      <c r="AB210" s="444"/>
      <c r="AC210" s="444"/>
      <c r="AD210" s="444"/>
    </row>
    <row r="211" spans="1:30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444"/>
      <c r="L211" s="444"/>
      <c r="M211" s="444"/>
      <c r="N211" s="444"/>
      <c r="O211" s="444"/>
      <c r="P211" s="444"/>
      <c r="Q211" s="444"/>
      <c r="R211" s="444"/>
      <c r="S211" s="444"/>
      <c r="T211" s="444"/>
      <c r="U211" s="444"/>
      <c r="V211" s="444"/>
      <c r="W211" s="444"/>
      <c r="X211" s="444"/>
      <c r="Y211" s="444"/>
      <c r="Z211" s="444"/>
      <c r="AA211" s="444"/>
      <c r="AB211" s="444"/>
      <c r="AC211" s="444"/>
      <c r="AD211" s="444"/>
    </row>
    <row r="212" spans="1:30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444"/>
      <c r="L212" s="444"/>
      <c r="M212" s="444"/>
      <c r="N212" s="444"/>
      <c r="O212" s="444"/>
      <c r="P212" s="444"/>
      <c r="Q212" s="444"/>
      <c r="R212" s="444"/>
      <c r="S212" s="444"/>
      <c r="T212" s="444"/>
      <c r="U212" s="444"/>
      <c r="V212" s="444"/>
      <c r="W212" s="444"/>
      <c r="X212" s="444"/>
      <c r="Y212" s="444"/>
      <c r="Z212" s="444"/>
      <c r="AA212" s="444"/>
      <c r="AB212" s="444"/>
      <c r="AC212" s="444"/>
      <c r="AD212" s="444"/>
    </row>
    <row r="213" spans="1:30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444"/>
      <c r="L213" s="444"/>
      <c r="M213" s="444"/>
      <c r="N213" s="444"/>
      <c r="O213" s="444"/>
      <c r="P213" s="444"/>
      <c r="Q213" s="444"/>
      <c r="R213" s="444"/>
      <c r="S213" s="444"/>
      <c r="T213" s="444"/>
      <c r="U213" s="444"/>
      <c r="V213" s="444"/>
      <c r="W213" s="444"/>
      <c r="X213" s="444"/>
      <c r="Y213" s="444"/>
      <c r="Z213" s="444"/>
      <c r="AA213" s="444"/>
      <c r="AB213" s="444"/>
      <c r="AC213" s="444"/>
      <c r="AD213" s="444"/>
    </row>
    <row r="214" spans="1:30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444"/>
      <c r="L214" s="444"/>
      <c r="M214" s="444"/>
      <c r="N214" s="444"/>
      <c r="O214" s="444"/>
      <c r="P214" s="444"/>
      <c r="Q214" s="444"/>
      <c r="R214" s="444"/>
      <c r="S214" s="444"/>
      <c r="T214" s="444"/>
      <c r="U214" s="444"/>
      <c r="V214" s="444"/>
      <c r="W214" s="444"/>
      <c r="X214" s="444"/>
      <c r="Y214" s="444"/>
      <c r="Z214" s="444"/>
      <c r="AA214" s="444"/>
      <c r="AB214" s="444"/>
      <c r="AC214" s="444"/>
      <c r="AD214" s="444"/>
    </row>
    <row r="215" spans="1:30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444"/>
      <c r="L215" s="444"/>
      <c r="M215" s="444"/>
      <c r="N215" s="444"/>
      <c r="O215" s="444"/>
      <c r="P215" s="444"/>
      <c r="Q215" s="444"/>
      <c r="R215" s="444"/>
      <c r="S215" s="444"/>
      <c r="T215" s="444"/>
      <c r="U215" s="444"/>
      <c r="V215" s="444"/>
      <c r="W215" s="444"/>
      <c r="X215" s="444"/>
      <c r="Y215" s="444"/>
      <c r="Z215" s="444"/>
      <c r="AA215" s="444"/>
      <c r="AB215" s="444"/>
      <c r="AC215" s="444"/>
      <c r="AD215" s="444"/>
    </row>
    <row r="216" spans="1:30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444"/>
      <c r="L216" s="444"/>
      <c r="M216" s="444"/>
      <c r="N216" s="444"/>
      <c r="O216" s="444"/>
      <c r="P216" s="444"/>
      <c r="Q216" s="444"/>
      <c r="R216" s="444"/>
      <c r="S216" s="444"/>
      <c r="T216" s="444"/>
      <c r="U216" s="444"/>
      <c r="V216" s="444"/>
      <c r="W216" s="444"/>
      <c r="X216" s="444"/>
      <c r="Y216" s="444"/>
      <c r="Z216" s="444"/>
      <c r="AA216" s="444"/>
      <c r="AB216" s="444"/>
      <c r="AC216" s="444"/>
      <c r="AD216" s="444"/>
    </row>
    <row r="217" spans="1:30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444"/>
      <c r="L217" s="444"/>
      <c r="M217" s="444"/>
      <c r="N217" s="444"/>
      <c r="O217" s="444"/>
      <c r="P217" s="444"/>
      <c r="Q217" s="444"/>
      <c r="R217" s="444"/>
      <c r="S217" s="444"/>
      <c r="T217" s="444"/>
      <c r="U217" s="444"/>
      <c r="V217" s="444"/>
      <c r="W217" s="444"/>
      <c r="X217" s="444"/>
      <c r="Y217" s="444"/>
      <c r="Z217" s="444"/>
      <c r="AA217" s="444"/>
      <c r="AB217" s="444"/>
      <c r="AC217" s="444"/>
      <c r="AD217" s="444"/>
    </row>
    <row r="218" spans="1:30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444"/>
      <c r="L218" s="444"/>
      <c r="M218" s="444"/>
      <c r="N218" s="444"/>
      <c r="O218" s="444"/>
      <c r="P218" s="444"/>
      <c r="Q218" s="444"/>
      <c r="R218" s="444"/>
      <c r="S218" s="444"/>
      <c r="T218" s="444"/>
      <c r="U218" s="444"/>
      <c r="V218" s="444"/>
      <c r="W218" s="444"/>
      <c r="X218" s="444"/>
      <c r="Y218" s="444"/>
      <c r="Z218" s="444"/>
      <c r="AA218" s="444"/>
      <c r="AB218" s="444"/>
      <c r="AC218" s="444"/>
      <c r="AD218" s="444"/>
    </row>
    <row r="219" spans="1:30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444"/>
      <c r="L219" s="444"/>
      <c r="M219" s="444"/>
      <c r="N219" s="444"/>
      <c r="O219" s="444"/>
      <c r="P219" s="444"/>
      <c r="Q219" s="444"/>
      <c r="R219" s="444"/>
      <c r="S219" s="444"/>
      <c r="T219" s="444"/>
      <c r="U219" s="444"/>
      <c r="V219" s="444"/>
      <c r="W219" s="444"/>
      <c r="X219" s="444"/>
      <c r="Y219" s="444"/>
      <c r="Z219" s="444"/>
      <c r="AA219" s="444"/>
      <c r="AB219" s="444"/>
      <c r="AC219" s="444"/>
      <c r="AD219" s="444"/>
    </row>
    <row r="220" spans="1:30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444"/>
      <c r="L220" s="444"/>
      <c r="M220" s="444"/>
      <c r="N220" s="444"/>
      <c r="O220" s="444"/>
      <c r="P220" s="444"/>
      <c r="Q220" s="444"/>
      <c r="R220" s="444"/>
      <c r="S220" s="444"/>
      <c r="T220" s="444"/>
      <c r="U220" s="444"/>
      <c r="V220" s="444"/>
      <c r="W220" s="444"/>
      <c r="X220" s="444"/>
      <c r="Y220" s="444"/>
      <c r="Z220" s="444"/>
      <c r="AA220" s="444"/>
      <c r="AB220" s="444"/>
      <c r="AC220" s="444"/>
      <c r="AD220" s="444"/>
    </row>
    <row r="221" spans="1:30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444"/>
      <c r="L221" s="444"/>
      <c r="M221" s="444"/>
      <c r="N221" s="444"/>
      <c r="O221" s="444"/>
      <c r="P221" s="444"/>
      <c r="Q221" s="444"/>
      <c r="R221" s="444"/>
      <c r="S221" s="444"/>
      <c r="T221" s="444"/>
      <c r="U221" s="444"/>
      <c r="V221" s="444"/>
      <c r="W221" s="444"/>
      <c r="X221" s="444"/>
      <c r="Y221" s="444"/>
      <c r="Z221" s="444"/>
      <c r="AA221" s="444"/>
      <c r="AB221" s="444"/>
      <c r="AC221" s="444"/>
      <c r="AD221" s="444"/>
    </row>
    <row r="222" spans="1:30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444"/>
      <c r="L222" s="444"/>
      <c r="M222" s="444"/>
      <c r="N222" s="444"/>
      <c r="O222" s="444"/>
      <c r="P222" s="444"/>
      <c r="Q222" s="444"/>
      <c r="R222" s="444"/>
      <c r="S222" s="444"/>
      <c r="T222" s="444"/>
      <c r="U222" s="444"/>
      <c r="V222" s="444"/>
      <c r="W222" s="444"/>
      <c r="X222" s="444"/>
      <c r="Y222" s="444"/>
      <c r="Z222" s="444"/>
      <c r="AA222" s="444"/>
      <c r="AB222" s="444"/>
      <c r="AC222" s="444"/>
      <c r="AD222" s="444"/>
    </row>
    <row r="223" spans="1:30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444"/>
      <c r="L223" s="444"/>
      <c r="M223" s="444"/>
      <c r="N223" s="444"/>
      <c r="O223" s="444"/>
      <c r="P223" s="444"/>
      <c r="Q223" s="444"/>
      <c r="R223" s="444"/>
      <c r="S223" s="444"/>
      <c r="T223" s="444"/>
      <c r="U223" s="444"/>
      <c r="V223" s="444"/>
      <c r="W223" s="444"/>
      <c r="X223" s="444"/>
      <c r="Y223" s="444"/>
      <c r="Z223" s="444"/>
      <c r="AA223" s="444"/>
      <c r="AB223" s="444"/>
      <c r="AC223" s="444"/>
      <c r="AD223" s="444"/>
    </row>
    <row r="224" spans="1:30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444"/>
      <c r="L224" s="444"/>
      <c r="M224" s="444"/>
      <c r="N224" s="444"/>
      <c r="O224" s="444"/>
      <c r="P224" s="444"/>
      <c r="Q224" s="444"/>
      <c r="R224" s="444"/>
      <c r="S224" s="444"/>
      <c r="T224" s="444"/>
      <c r="U224" s="444"/>
      <c r="V224" s="444"/>
      <c r="W224" s="444"/>
      <c r="X224" s="444"/>
      <c r="Y224" s="444"/>
      <c r="Z224" s="444"/>
      <c r="AA224" s="444"/>
      <c r="AB224" s="444"/>
      <c r="AC224" s="444"/>
      <c r="AD224" s="444"/>
    </row>
    <row r="225" spans="1:30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444"/>
      <c r="L225" s="444"/>
      <c r="M225" s="444"/>
      <c r="N225" s="444"/>
      <c r="O225" s="444"/>
      <c r="P225" s="444"/>
      <c r="Q225" s="444"/>
      <c r="R225" s="444"/>
      <c r="S225" s="444"/>
      <c r="T225" s="444"/>
      <c r="U225" s="444"/>
      <c r="V225" s="444"/>
      <c r="W225" s="444"/>
      <c r="X225" s="444"/>
      <c r="Y225" s="444"/>
      <c r="Z225" s="444"/>
      <c r="AA225" s="444"/>
      <c r="AB225" s="444"/>
      <c r="AC225" s="444"/>
      <c r="AD225" s="444"/>
    </row>
    <row r="226" spans="1:30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444"/>
      <c r="L226" s="444"/>
      <c r="M226" s="444"/>
      <c r="N226" s="444"/>
      <c r="O226" s="444"/>
      <c r="P226" s="444"/>
      <c r="Q226" s="444"/>
      <c r="R226" s="444"/>
      <c r="S226" s="444"/>
      <c r="T226" s="444"/>
      <c r="U226" s="444"/>
      <c r="V226" s="444"/>
      <c r="W226" s="444"/>
      <c r="X226" s="444"/>
      <c r="Y226" s="444"/>
      <c r="Z226" s="444"/>
      <c r="AA226" s="444"/>
      <c r="AB226" s="444"/>
      <c r="AC226" s="444"/>
      <c r="AD226" s="444"/>
    </row>
    <row r="227" spans="1:30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444"/>
      <c r="L227" s="444"/>
      <c r="M227" s="444"/>
      <c r="N227" s="444"/>
      <c r="O227" s="444"/>
      <c r="P227" s="444"/>
      <c r="Q227" s="444"/>
      <c r="R227" s="444"/>
      <c r="S227" s="444"/>
      <c r="T227" s="444"/>
      <c r="U227" s="444"/>
      <c r="V227" s="444"/>
      <c r="W227" s="444"/>
      <c r="X227" s="444"/>
      <c r="Y227" s="444"/>
      <c r="Z227" s="444"/>
      <c r="AA227" s="444"/>
      <c r="AB227" s="444"/>
      <c r="AC227" s="444"/>
      <c r="AD227" s="444"/>
    </row>
    <row r="228" spans="1:30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444"/>
      <c r="L228" s="444"/>
      <c r="M228" s="444"/>
      <c r="N228" s="444"/>
      <c r="O228" s="444"/>
      <c r="P228" s="444"/>
      <c r="Q228" s="444"/>
      <c r="R228" s="444"/>
      <c r="S228" s="444"/>
      <c r="T228" s="444"/>
      <c r="U228" s="444"/>
      <c r="V228" s="444"/>
      <c r="W228" s="444"/>
      <c r="X228" s="444"/>
      <c r="Y228" s="444"/>
      <c r="Z228" s="444"/>
      <c r="AA228" s="444"/>
      <c r="AB228" s="444"/>
      <c r="AC228" s="444"/>
      <c r="AD228" s="444"/>
    </row>
    <row r="229" spans="1:30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444"/>
      <c r="L229" s="444"/>
      <c r="M229" s="444"/>
      <c r="N229" s="444"/>
      <c r="O229" s="444"/>
      <c r="P229" s="444"/>
      <c r="Q229" s="444"/>
      <c r="R229" s="444"/>
      <c r="S229" s="444"/>
      <c r="T229" s="444"/>
      <c r="U229" s="444"/>
      <c r="V229" s="444"/>
      <c r="W229" s="444"/>
      <c r="X229" s="444"/>
      <c r="Y229" s="444"/>
      <c r="Z229" s="444"/>
      <c r="AA229" s="444"/>
      <c r="AB229" s="444"/>
      <c r="AC229" s="444"/>
      <c r="AD229" s="444"/>
    </row>
    <row r="230" spans="1:30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444"/>
      <c r="L230" s="444"/>
      <c r="M230" s="444"/>
      <c r="N230" s="444"/>
      <c r="O230" s="444"/>
      <c r="P230" s="444"/>
      <c r="Q230" s="444"/>
      <c r="R230" s="444"/>
      <c r="S230" s="444"/>
      <c r="T230" s="444"/>
      <c r="U230" s="444"/>
      <c r="V230" s="444"/>
      <c r="W230" s="444"/>
      <c r="X230" s="444"/>
      <c r="Y230" s="444"/>
      <c r="Z230" s="444"/>
      <c r="AA230" s="444"/>
      <c r="AB230" s="444"/>
      <c r="AC230" s="444"/>
      <c r="AD230" s="444"/>
    </row>
    <row r="231" spans="1:30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444"/>
      <c r="L231" s="444"/>
      <c r="M231" s="444"/>
      <c r="N231" s="444"/>
      <c r="O231" s="444"/>
      <c r="P231" s="444"/>
      <c r="Q231" s="444"/>
      <c r="R231" s="444"/>
      <c r="S231" s="444"/>
      <c r="T231" s="444"/>
      <c r="U231" s="444"/>
      <c r="V231" s="444"/>
      <c r="W231" s="444"/>
      <c r="X231" s="444"/>
      <c r="Y231" s="444"/>
      <c r="Z231" s="444"/>
      <c r="AA231" s="444"/>
      <c r="AB231" s="444"/>
      <c r="AC231" s="444"/>
      <c r="AD231" s="444"/>
    </row>
    <row r="232" spans="1:30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444"/>
      <c r="L232" s="444"/>
      <c r="M232" s="444"/>
      <c r="N232" s="444"/>
      <c r="O232" s="444"/>
      <c r="P232" s="444"/>
      <c r="Q232" s="444"/>
      <c r="R232" s="444"/>
      <c r="S232" s="444"/>
      <c r="T232" s="444"/>
      <c r="U232" s="444"/>
      <c r="V232" s="444"/>
      <c r="W232" s="444"/>
      <c r="X232" s="444"/>
      <c r="Y232" s="444"/>
      <c r="Z232" s="444"/>
      <c r="AA232" s="444"/>
      <c r="AB232" s="444"/>
      <c r="AC232" s="444"/>
      <c r="AD232" s="444"/>
    </row>
    <row r="233" spans="1:30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444"/>
      <c r="L233" s="444"/>
      <c r="M233" s="444"/>
      <c r="N233" s="444"/>
      <c r="O233" s="444"/>
      <c r="P233" s="444"/>
      <c r="Q233" s="444"/>
      <c r="R233" s="444"/>
      <c r="S233" s="444"/>
      <c r="T233" s="444"/>
      <c r="U233" s="444"/>
      <c r="V233" s="444"/>
      <c r="W233" s="444"/>
      <c r="X233" s="444"/>
      <c r="Y233" s="444"/>
      <c r="Z233" s="444"/>
      <c r="AA233" s="444"/>
      <c r="AB233" s="444"/>
      <c r="AC233" s="444"/>
      <c r="AD233" s="444"/>
    </row>
    <row r="234" spans="1:30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444"/>
      <c r="L234" s="444"/>
      <c r="M234" s="444"/>
      <c r="N234" s="444"/>
      <c r="O234" s="444"/>
      <c r="P234" s="444"/>
      <c r="Q234" s="444"/>
      <c r="R234" s="444"/>
      <c r="S234" s="444"/>
      <c r="T234" s="444"/>
      <c r="U234" s="444"/>
      <c r="V234" s="444"/>
      <c r="W234" s="444"/>
      <c r="X234" s="444"/>
      <c r="Y234" s="444"/>
      <c r="Z234" s="444"/>
      <c r="AA234" s="444"/>
      <c r="AB234" s="444"/>
      <c r="AC234" s="444"/>
      <c r="AD234" s="444"/>
    </row>
    <row r="235" spans="1:30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444"/>
      <c r="L235" s="444"/>
      <c r="M235" s="444"/>
      <c r="N235" s="444"/>
      <c r="O235" s="444"/>
      <c r="P235" s="444"/>
      <c r="Q235" s="444"/>
      <c r="R235" s="444"/>
      <c r="S235" s="444"/>
      <c r="T235" s="444"/>
      <c r="U235" s="444"/>
      <c r="V235" s="444"/>
      <c r="W235" s="444"/>
      <c r="X235" s="444"/>
      <c r="Y235" s="444"/>
      <c r="Z235" s="444"/>
      <c r="AA235" s="444"/>
      <c r="AB235" s="444"/>
      <c r="AC235" s="444"/>
      <c r="AD235" s="444"/>
    </row>
  </sheetData>
  <mergeCells count="2">
    <mergeCell ref="A1:AH1"/>
    <mergeCell ref="A172:AI17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197"/>
  <sheetViews>
    <sheetView workbookViewId="0">
      <pane xSplit="1" ySplit="2" topLeftCell="E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5" x14ac:dyDescent="0.25"/>
  <cols>
    <col min="1" max="1" width="62.7109375" style="23" customWidth="1"/>
    <col min="2" max="10" width="4.42578125" style="23" customWidth="1"/>
    <col min="11" max="20" width="5.7109375" style="23" customWidth="1"/>
    <col min="21" max="25" width="6.85546875" style="23" customWidth="1"/>
    <col min="26" max="31" width="6.85546875" style="23" bestFit="1" customWidth="1"/>
    <col min="32" max="32" width="7.7109375" style="23" customWidth="1"/>
    <col min="33" max="33" width="6.85546875" style="23" bestFit="1" customWidth="1"/>
    <col min="34" max="34" width="6.85546875" style="23" customWidth="1"/>
    <col min="35" max="35" width="7" style="23" bestFit="1" customWidth="1"/>
    <col min="36" max="36" width="13.85546875" style="23" customWidth="1"/>
    <col min="37" max="111" width="9.140625" style="23"/>
    <col min="112" max="16384" width="9.140625" style="1620"/>
  </cols>
  <sheetData>
    <row r="1" spans="1:36" s="362" customFormat="1" ht="15.75" customHeight="1" x14ac:dyDescent="0.2">
      <c r="A1" s="922" t="s">
        <v>655</v>
      </c>
      <c r="B1" s="923"/>
      <c r="C1" s="923"/>
      <c r="D1" s="923"/>
      <c r="E1" s="923"/>
      <c r="F1" s="923"/>
      <c r="G1" s="923"/>
      <c r="H1" s="923"/>
      <c r="I1" s="923"/>
      <c r="J1" s="923"/>
      <c r="K1" s="924"/>
      <c r="L1" s="924"/>
      <c r="M1" s="924"/>
      <c r="N1" s="924"/>
      <c r="O1" s="924"/>
      <c r="P1" s="924"/>
      <c r="Q1" s="924"/>
      <c r="R1" s="924"/>
      <c r="S1" s="924"/>
      <c r="T1" s="924"/>
      <c r="U1" s="924"/>
      <c r="V1" s="924"/>
      <c r="W1" s="924"/>
      <c r="X1" s="924"/>
      <c r="Y1" s="924"/>
      <c r="Z1" s="924"/>
      <c r="AA1" s="924"/>
      <c r="AB1" s="924"/>
      <c r="AC1" s="924"/>
      <c r="AD1" s="924"/>
      <c r="AE1" s="924"/>
      <c r="AF1" s="924"/>
      <c r="AG1" s="924"/>
      <c r="AH1" s="924"/>
      <c r="AI1" s="925"/>
    </row>
    <row r="2" spans="1:36" s="364" customFormat="1" ht="11.25" x14ac:dyDescent="0.25">
      <c r="A2" s="1042"/>
      <c r="B2" s="1042">
        <v>1991</v>
      </c>
      <c r="C2" s="1042">
        <v>1992</v>
      </c>
      <c r="D2" s="1042">
        <v>1993</v>
      </c>
      <c r="E2" s="1042">
        <v>1994</v>
      </c>
      <c r="F2" s="1042">
        <v>1995</v>
      </c>
      <c r="G2" s="1042">
        <v>1996</v>
      </c>
      <c r="H2" s="1042">
        <v>1997</v>
      </c>
      <c r="I2" s="1042">
        <v>1998</v>
      </c>
      <c r="J2" s="1229">
        <v>1999</v>
      </c>
      <c r="K2" s="1030">
        <v>2000</v>
      </c>
      <c r="L2" s="1030">
        <v>2001</v>
      </c>
      <c r="M2" s="1030">
        <v>2002</v>
      </c>
      <c r="N2" s="1030">
        <v>2003</v>
      </c>
      <c r="O2" s="1030">
        <v>2004</v>
      </c>
      <c r="P2" s="1030">
        <v>2005</v>
      </c>
      <c r="Q2" s="1030">
        <v>2006</v>
      </c>
      <c r="R2" s="1030">
        <v>2007</v>
      </c>
      <c r="S2" s="1030">
        <v>2008</v>
      </c>
      <c r="T2" s="1030">
        <v>2009</v>
      </c>
      <c r="U2" s="1030">
        <v>2010</v>
      </c>
      <c r="V2" s="1030">
        <v>2011</v>
      </c>
      <c r="W2" s="1030">
        <v>2012</v>
      </c>
      <c r="X2" s="1030">
        <v>2013</v>
      </c>
      <c r="Y2" s="1030">
        <v>2014</v>
      </c>
      <c r="Z2" s="1030">
        <v>2015</v>
      </c>
      <c r="AA2" s="1030">
        <v>2016</v>
      </c>
      <c r="AB2" s="1030">
        <v>2017</v>
      </c>
      <c r="AC2" s="1030">
        <v>2018</v>
      </c>
      <c r="AD2" s="1030">
        <v>2019</v>
      </c>
      <c r="AE2" s="1030">
        <v>2020</v>
      </c>
      <c r="AF2" s="1030">
        <v>2021</v>
      </c>
      <c r="AG2" s="1030">
        <v>2022</v>
      </c>
      <c r="AH2" s="1042">
        <v>2023</v>
      </c>
      <c r="AI2" s="1042">
        <v>2024</v>
      </c>
      <c r="AJ2" s="1022">
        <v>2025</v>
      </c>
    </row>
    <row r="3" spans="1:36" s="66" customFormat="1" ht="14.25" customHeight="1" x14ac:dyDescent="0.2">
      <c r="A3" s="1202" t="s">
        <v>1</v>
      </c>
      <c r="B3" s="1218"/>
      <c r="C3" s="1218"/>
      <c r="D3" s="1052"/>
      <c r="E3" s="1052"/>
      <c r="F3" s="1052"/>
      <c r="G3" s="1052"/>
      <c r="H3" s="1052"/>
      <c r="I3" s="1052"/>
      <c r="J3" s="1046"/>
      <c r="K3" s="1052"/>
      <c r="L3" s="1052"/>
      <c r="M3" s="1052"/>
      <c r="N3" s="1052"/>
      <c r="O3" s="1052"/>
      <c r="P3" s="1052"/>
      <c r="Q3" s="1052"/>
      <c r="R3" s="1052"/>
      <c r="S3" s="1052"/>
      <c r="T3" s="1052"/>
      <c r="U3" s="1052"/>
      <c r="V3" s="1052"/>
      <c r="W3" s="1052"/>
      <c r="X3" s="1052"/>
      <c r="Y3" s="1052"/>
      <c r="Z3" s="1052"/>
      <c r="AA3" s="1203"/>
      <c r="AB3" s="1206"/>
      <c r="AC3" s="1206"/>
      <c r="AD3" s="1206"/>
      <c r="AE3" s="1052"/>
      <c r="AF3" s="1052"/>
      <c r="AG3" s="1052"/>
      <c r="AH3" s="1203"/>
      <c r="AI3" s="1203"/>
      <c r="AJ3" s="1226"/>
    </row>
    <row r="4" spans="1:36" s="66" customFormat="1" ht="11.25" x14ac:dyDescent="0.2">
      <c r="A4" s="365" t="s">
        <v>204</v>
      </c>
      <c r="B4" s="90"/>
      <c r="C4" s="90"/>
      <c r="D4" s="90"/>
      <c r="E4" s="90"/>
      <c r="F4" s="90"/>
      <c r="G4" s="90"/>
      <c r="H4" s="90"/>
      <c r="I4" s="90"/>
      <c r="J4" s="375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1010"/>
      <c r="X4" s="1010"/>
      <c r="Y4" s="1010"/>
      <c r="Z4" s="1010"/>
      <c r="AA4" s="1010"/>
      <c r="AB4" s="41"/>
      <c r="AC4" s="41"/>
      <c r="AD4" s="41"/>
      <c r="AE4" s="22"/>
      <c r="AF4" s="22"/>
      <c r="AG4" s="22"/>
      <c r="AH4" s="22"/>
      <c r="AI4" s="69"/>
      <c r="AJ4" s="69"/>
    </row>
    <row r="5" spans="1:36" s="66" customFormat="1" ht="12.75" x14ac:dyDescent="0.2">
      <c r="A5" s="366" t="s">
        <v>46</v>
      </c>
      <c r="B5" s="90" t="s">
        <v>4</v>
      </c>
      <c r="C5" s="90" t="s">
        <v>4</v>
      </c>
      <c r="D5" s="90" t="s">
        <v>4</v>
      </c>
      <c r="E5" s="90" t="s">
        <v>4</v>
      </c>
      <c r="F5" s="90" t="s">
        <v>4</v>
      </c>
      <c r="G5" s="90" t="s">
        <v>4</v>
      </c>
      <c r="H5" s="90" t="s">
        <v>4</v>
      </c>
      <c r="I5" s="90" t="s">
        <v>4</v>
      </c>
      <c r="J5" s="375" t="s">
        <v>4</v>
      </c>
      <c r="K5" s="90" t="s">
        <v>4</v>
      </c>
      <c r="L5" s="90" t="s">
        <v>4</v>
      </c>
      <c r="M5" s="90" t="s">
        <v>4</v>
      </c>
      <c r="N5" s="98">
        <v>34463</v>
      </c>
      <c r="O5" s="35">
        <v>35296</v>
      </c>
      <c r="P5" s="35">
        <v>35842</v>
      </c>
      <c r="Q5" s="35">
        <v>36040</v>
      </c>
      <c r="R5" s="857">
        <v>36083</v>
      </c>
      <c r="S5" s="35">
        <v>36632</v>
      </c>
      <c r="T5" s="35">
        <v>36647</v>
      </c>
      <c r="U5" s="35">
        <v>36651</v>
      </c>
      <c r="V5" s="35">
        <v>36656</v>
      </c>
      <c r="W5" s="35">
        <v>36679</v>
      </c>
      <c r="X5" s="35">
        <v>36813</v>
      </c>
      <c r="Y5" s="35">
        <v>36819</v>
      </c>
      <c r="Z5" s="857">
        <v>36821</v>
      </c>
      <c r="AA5" s="857">
        <v>36512</v>
      </c>
      <c r="AB5" s="857">
        <v>36318</v>
      </c>
      <c r="AC5" s="857">
        <v>36011</v>
      </c>
      <c r="AD5" s="857">
        <v>35742</v>
      </c>
      <c r="AE5" s="857">
        <v>35447</v>
      </c>
      <c r="AF5" s="857" t="s">
        <v>768</v>
      </c>
      <c r="AG5" s="350">
        <v>31186</v>
      </c>
      <c r="AH5" s="973">
        <v>31087</v>
      </c>
      <c r="AI5" s="789">
        <v>30997</v>
      </c>
      <c r="AJ5" s="861">
        <v>30803</v>
      </c>
    </row>
    <row r="6" spans="1:36" s="66" customFormat="1" ht="11.25" x14ac:dyDescent="0.2">
      <c r="A6" s="366" t="s">
        <v>5</v>
      </c>
      <c r="B6" s="90" t="s">
        <v>4</v>
      </c>
      <c r="C6" s="90" t="s">
        <v>4</v>
      </c>
      <c r="D6" s="90" t="s">
        <v>4</v>
      </c>
      <c r="E6" s="90" t="s">
        <v>4</v>
      </c>
      <c r="F6" s="90" t="s">
        <v>4</v>
      </c>
      <c r="G6" s="90" t="s">
        <v>4</v>
      </c>
      <c r="H6" s="90" t="s">
        <v>4</v>
      </c>
      <c r="I6" s="90" t="s">
        <v>4</v>
      </c>
      <c r="J6" s="375" t="s">
        <v>4</v>
      </c>
      <c r="K6" s="90" t="s">
        <v>4</v>
      </c>
      <c r="L6" s="90" t="s">
        <v>4</v>
      </c>
      <c r="M6" s="90" t="s">
        <v>4</v>
      </c>
      <c r="N6" s="90" t="s">
        <v>4</v>
      </c>
      <c r="O6" s="367">
        <v>102.41708498969911</v>
      </c>
      <c r="P6" s="367">
        <v>101.54691749773346</v>
      </c>
      <c r="Q6" s="367">
        <v>100.55242452988114</v>
      </c>
      <c r="R6" s="367">
        <v>100.11931187569367</v>
      </c>
      <c r="S6" s="90">
        <v>101.5</v>
      </c>
      <c r="T6" s="367">
        <v>100.04094780519763</v>
      </c>
      <c r="U6" s="367">
        <v>100.01091494528885</v>
      </c>
      <c r="V6" s="367">
        <v>100.01364219257319</v>
      </c>
      <c r="W6" s="367">
        <v>100.06274552597118</v>
      </c>
      <c r="X6" s="367">
        <v>100.36533166116853</v>
      </c>
      <c r="Y6" s="367">
        <v>100.01629859017196</v>
      </c>
      <c r="Z6" s="367">
        <v>100.0054319780548</v>
      </c>
      <c r="AA6" s="367">
        <v>99.160804975421641</v>
      </c>
      <c r="AB6" s="367">
        <v>99.468667835232253</v>
      </c>
      <c r="AC6" s="367">
        <v>99.154689134864256</v>
      </c>
      <c r="AD6" s="267">
        <v>99.253006025936514</v>
      </c>
      <c r="AE6" s="36">
        <v>99.174640478988309</v>
      </c>
      <c r="AF6" s="267" t="s">
        <v>4</v>
      </c>
      <c r="AG6" s="36">
        <v>98.908975578813823</v>
      </c>
      <c r="AH6" s="790">
        <v>99.7</v>
      </c>
      <c r="AI6" s="826">
        <v>99.7</v>
      </c>
      <c r="AJ6" s="67">
        <v>99.4</v>
      </c>
    </row>
    <row r="7" spans="1:36" s="66" customFormat="1" ht="11.25" x14ac:dyDescent="0.2">
      <c r="A7" s="856" t="s">
        <v>6</v>
      </c>
      <c r="B7" s="90"/>
      <c r="C7" s="90"/>
      <c r="D7" s="90"/>
      <c r="E7" s="90"/>
      <c r="F7" s="90"/>
      <c r="G7" s="90"/>
      <c r="H7" s="90"/>
      <c r="I7" s="90"/>
      <c r="J7" s="375"/>
      <c r="K7" s="90"/>
      <c r="L7" s="90"/>
      <c r="M7" s="90"/>
      <c r="N7" s="98"/>
      <c r="O7" s="35"/>
      <c r="P7" s="35"/>
      <c r="Q7" s="35"/>
      <c r="R7" s="857"/>
      <c r="S7" s="35"/>
      <c r="T7" s="35"/>
      <c r="U7" s="35"/>
      <c r="V7" s="35"/>
      <c r="W7" s="35"/>
      <c r="X7" s="35"/>
      <c r="Y7" s="35"/>
      <c r="Z7" s="857"/>
      <c r="AA7" s="857"/>
      <c r="AB7" s="857"/>
      <c r="AC7" s="857"/>
      <c r="AD7" s="857"/>
      <c r="AE7" s="36"/>
      <c r="AF7" s="267"/>
      <c r="AG7" s="36"/>
      <c r="AH7" s="790"/>
      <c r="AI7" s="789"/>
      <c r="AJ7" s="67"/>
    </row>
    <row r="8" spans="1:36" s="66" customFormat="1" ht="11.25" x14ac:dyDescent="0.2">
      <c r="A8" s="366" t="s">
        <v>262</v>
      </c>
      <c r="B8" s="90" t="s">
        <v>4</v>
      </c>
      <c r="C8" s="90" t="s">
        <v>4</v>
      </c>
      <c r="D8" s="90" t="s">
        <v>4</v>
      </c>
      <c r="E8" s="90" t="s">
        <v>4</v>
      </c>
      <c r="F8" s="90" t="s">
        <v>4</v>
      </c>
      <c r="G8" s="90" t="s">
        <v>4</v>
      </c>
      <c r="H8" s="90" t="s">
        <v>4</v>
      </c>
      <c r="I8" s="90" t="s">
        <v>4</v>
      </c>
      <c r="J8" s="375" t="s">
        <v>4</v>
      </c>
      <c r="K8" s="90" t="s">
        <v>4</v>
      </c>
      <c r="L8" s="90" t="s">
        <v>4</v>
      </c>
      <c r="M8" s="90" t="s">
        <v>4</v>
      </c>
      <c r="N8" s="90" t="s">
        <v>4</v>
      </c>
      <c r="O8" s="90">
        <v>346</v>
      </c>
      <c r="P8" s="90">
        <v>368</v>
      </c>
      <c r="Q8" s="90">
        <v>364</v>
      </c>
      <c r="R8" s="90">
        <v>335</v>
      </c>
      <c r="S8" s="90">
        <v>464</v>
      </c>
      <c r="T8" s="857">
        <v>386</v>
      </c>
      <c r="U8" s="857">
        <v>390</v>
      </c>
      <c r="V8" s="857">
        <v>413</v>
      </c>
      <c r="W8" s="857">
        <v>447</v>
      </c>
      <c r="X8" s="857">
        <v>431</v>
      </c>
      <c r="Y8" s="857">
        <v>373</v>
      </c>
      <c r="Z8" s="857">
        <v>387</v>
      </c>
      <c r="AA8" s="857">
        <v>327</v>
      </c>
      <c r="AB8" s="857">
        <v>341</v>
      </c>
      <c r="AC8" s="857">
        <v>346</v>
      </c>
      <c r="AD8" s="857">
        <v>348</v>
      </c>
      <c r="AE8" s="35">
        <v>331</v>
      </c>
      <c r="AF8" s="35">
        <v>306</v>
      </c>
      <c r="AG8" s="35">
        <v>289</v>
      </c>
      <c r="AH8" s="790">
        <v>286</v>
      </c>
      <c r="AI8" s="789">
        <v>228</v>
      </c>
      <c r="AJ8" s="67">
        <v>223</v>
      </c>
    </row>
    <row r="9" spans="1:36" s="66" customFormat="1" ht="11.25" x14ac:dyDescent="0.2">
      <c r="A9" s="368" t="s">
        <v>629</v>
      </c>
      <c r="B9" s="90" t="s">
        <v>4</v>
      </c>
      <c r="C9" s="90" t="s">
        <v>4</v>
      </c>
      <c r="D9" s="90" t="s">
        <v>4</v>
      </c>
      <c r="E9" s="90" t="s">
        <v>4</v>
      </c>
      <c r="F9" s="90" t="s">
        <v>4</v>
      </c>
      <c r="G9" s="90" t="s">
        <v>4</v>
      </c>
      <c r="H9" s="90" t="s">
        <v>4</v>
      </c>
      <c r="I9" s="90" t="s">
        <v>4</v>
      </c>
      <c r="J9" s="375" t="s">
        <v>4</v>
      </c>
      <c r="K9" s="90" t="s">
        <v>4</v>
      </c>
      <c r="L9" s="90" t="s">
        <v>4</v>
      </c>
      <c r="M9" s="90" t="s">
        <v>4</v>
      </c>
      <c r="N9" s="90" t="s">
        <v>4</v>
      </c>
      <c r="O9" s="90" t="s">
        <v>4</v>
      </c>
      <c r="P9" s="90" t="s">
        <v>4</v>
      </c>
      <c r="Q9" s="90" t="s">
        <v>4</v>
      </c>
      <c r="R9" s="90" t="s">
        <v>4</v>
      </c>
      <c r="S9" s="90" t="s">
        <v>4</v>
      </c>
      <c r="T9" s="90" t="s">
        <v>4</v>
      </c>
      <c r="U9" s="90" t="s">
        <v>4</v>
      </c>
      <c r="V9" s="90" t="s">
        <v>4</v>
      </c>
      <c r="W9" s="90" t="s">
        <v>4</v>
      </c>
      <c r="X9" s="90" t="s">
        <v>4</v>
      </c>
      <c r="Y9" s="90" t="s">
        <v>4</v>
      </c>
      <c r="Z9" s="90" t="s">
        <v>4</v>
      </c>
      <c r="AA9" s="90" t="s">
        <v>4</v>
      </c>
      <c r="AB9" s="90" t="s">
        <v>4</v>
      </c>
      <c r="AC9" s="90" t="s">
        <v>4</v>
      </c>
      <c r="AD9" s="90" t="s">
        <v>4</v>
      </c>
      <c r="AE9" s="90" t="s">
        <v>4</v>
      </c>
      <c r="AF9" s="90" t="s">
        <v>4</v>
      </c>
      <c r="AG9" s="90" t="s">
        <v>4</v>
      </c>
      <c r="AH9" s="1194" t="s">
        <v>4</v>
      </c>
      <c r="AI9" s="1194" t="s">
        <v>4</v>
      </c>
      <c r="AJ9" s="1194" t="s">
        <v>4</v>
      </c>
    </row>
    <row r="10" spans="1:36" s="66" customFormat="1" ht="11.25" x14ac:dyDescent="0.2">
      <c r="A10" s="856" t="s">
        <v>10</v>
      </c>
      <c r="B10" s="90"/>
      <c r="C10" s="90"/>
      <c r="D10" s="90"/>
      <c r="E10" s="90"/>
      <c r="F10" s="90"/>
      <c r="G10" s="90"/>
      <c r="H10" s="90"/>
      <c r="I10" s="90"/>
      <c r="J10" s="375"/>
      <c r="K10" s="90"/>
      <c r="L10" s="90"/>
      <c r="M10" s="90"/>
      <c r="N10" s="90"/>
      <c r="O10" s="98"/>
      <c r="P10" s="98"/>
      <c r="Q10" s="98"/>
      <c r="R10" s="98"/>
      <c r="S10" s="98"/>
      <c r="T10" s="369"/>
      <c r="U10" s="369"/>
      <c r="V10" s="369"/>
      <c r="W10" s="369"/>
      <c r="X10" s="369"/>
      <c r="Y10" s="369"/>
      <c r="Z10" s="369"/>
      <c r="AA10" s="370"/>
      <c r="AB10" s="370"/>
      <c r="AC10" s="370"/>
      <c r="AD10" s="370"/>
      <c r="AE10" s="90"/>
      <c r="AF10" s="90"/>
      <c r="AG10" s="90"/>
      <c r="AH10" s="1194"/>
      <c r="AI10" s="789"/>
      <c r="AJ10" s="67"/>
    </row>
    <row r="11" spans="1:36" s="66" customFormat="1" ht="11.25" x14ac:dyDescent="0.2">
      <c r="A11" s="368" t="s">
        <v>263</v>
      </c>
      <c r="B11" s="90" t="s">
        <v>4</v>
      </c>
      <c r="C11" s="90" t="s">
        <v>4</v>
      </c>
      <c r="D11" s="90" t="s">
        <v>4</v>
      </c>
      <c r="E11" s="90" t="s">
        <v>4</v>
      </c>
      <c r="F11" s="90" t="s">
        <v>4</v>
      </c>
      <c r="G11" s="90" t="s">
        <v>4</v>
      </c>
      <c r="H11" s="90" t="s">
        <v>4</v>
      </c>
      <c r="I11" s="90" t="s">
        <v>4</v>
      </c>
      <c r="J11" s="375" t="s">
        <v>4</v>
      </c>
      <c r="K11" s="90" t="s">
        <v>4</v>
      </c>
      <c r="L11" s="90" t="s">
        <v>4</v>
      </c>
      <c r="M11" s="90" t="s">
        <v>4</v>
      </c>
      <c r="N11" s="90" t="s">
        <v>4</v>
      </c>
      <c r="O11" s="90">
        <v>410</v>
      </c>
      <c r="P11" s="90">
        <v>447</v>
      </c>
      <c r="Q11" s="90">
        <v>465</v>
      </c>
      <c r="R11" s="90">
        <v>503</v>
      </c>
      <c r="S11" s="90">
        <v>505</v>
      </c>
      <c r="T11" s="857">
        <v>414</v>
      </c>
      <c r="U11" s="857">
        <v>456</v>
      </c>
      <c r="V11" s="857">
        <v>450</v>
      </c>
      <c r="W11" s="857">
        <v>451</v>
      </c>
      <c r="X11" s="857">
        <v>429</v>
      </c>
      <c r="Y11" s="857">
        <v>398</v>
      </c>
      <c r="Z11" s="857">
        <v>391</v>
      </c>
      <c r="AA11" s="857">
        <v>423</v>
      </c>
      <c r="AB11" s="857">
        <v>403</v>
      </c>
      <c r="AC11" s="857">
        <v>410</v>
      </c>
      <c r="AD11" s="857">
        <v>394</v>
      </c>
      <c r="AE11" s="35">
        <v>494</v>
      </c>
      <c r="AF11" s="35">
        <v>595</v>
      </c>
      <c r="AG11" s="35">
        <v>359</v>
      </c>
      <c r="AH11" s="790">
        <v>374</v>
      </c>
      <c r="AI11" s="789">
        <v>383</v>
      </c>
      <c r="AJ11" s="67">
        <v>373</v>
      </c>
    </row>
    <row r="12" spans="1:36" s="66" customFormat="1" ht="11.25" x14ac:dyDescent="0.2">
      <c r="A12" s="371" t="s">
        <v>630</v>
      </c>
      <c r="B12" s="90" t="s">
        <v>4</v>
      </c>
      <c r="C12" s="90" t="s">
        <v>4</v>
      </c>
      <c r="D12" s="90" t="s">
        <v>4</v>
      </c>
      <c r="E12" s="90" t="s">
        <v>4</v>
      </c>
      <c r="F12" s="90" t="s">
        <v>4</v>
      </c>
      <c r="G12" s="90" t="s">
        <v>4</v>
      </c>
      <c r="H12" s="90" t="s">
        <v>4</v>
      </c>
      <c r="I12" s="90" t="s">
        <v>4</v>
      </c>
      <c r="J12" s="375" t="s">
        <v>4</v>
      </c>
      <c r="K12" s="90" t="s">
        <v>4</v>
      </c>
      <c r="L12" s="90" t="s">
        <v>4</v>
      </c>
      <c r="M12" s="90" t="s">
        <v>4</v>
      </c>
      <c r="N12" s="90" t="s">
        <v>4</v>
      </c>
      <c r="O12" s="90" t="s">
        <v>4</v>
      </c>
      <c r="P12" s="90" t="s">
        <v>4</v>
      </c>
      <c r="Q12" s="90" t="s">
        <v>4</v>
      </c>
      <c r="R12" s="90" t="s">
        <v>4</v>
      </c>
      <c r="S12" s="90" t="s">
        <v>4</v>
      </c>
      <c r="T12" s="90" t="s">
        <v>4</v>
      </c>
      <c r="U12" s="90" t="s">
        <v>4</v>
      </c>
      <c r="V12" s="90" t="s">
        <v>4</v>
      </c>
      <c r="W12" s="90" t="s">
        <v>4</v>
      </c>
      <c r="X12" s="90" t="s">
        <v>4</v>
      </c>
      <c r="Y12" s="90" t="s">
        <v>4</v>
      </c>
      <c r="Z12" s="90" t="s">
        <v>4</v>
      </c>
      <c r="AA12" s="90" t="s">
        <v>4</v>
      </c>
      <c r="AB12" s="90" t="s">
        <v>4</v>
      </c>
      <c r="AC12" s="90" t="s">
        <v>4</v>
      </c>
      <c r="AD12" s="90" t="s">
        <v>4</v>
      </c>
      <c r="AE12" s="90" t="s">
        <v>4</v>
      </c>
      <c r="AF12" s="90" t="s">
        <v>4</v>
      </c>
      <c r="AG12" s="90" t="s">
        <v>4</v>
      </c>
      <c r="AH12" s="1194" t="s">
        <v>4</v>
      </c>
      <c r="AI12" s="1194" t="s">
        <v>4</v>
      </c>
      <c r="AJ12" s="1194" t="s">
        <v>4</v>
      </c>
    </row>
    <row r="13" spans="1:36" s="66" customFormat="1" ht="11.25" x14ac:dyDescent="0.2">
      <c r="A13" s="366" t="s">
        <v>13</v>
      </c>
      <c r="B13" s="90" t="s">
        <v>4</v>
      </c>
      <c r="C13" s="90" t="s">
        <v>4</v>
      </c>
      <c r="D13" s="90" t="s">
        <v>4</v>
      </c>
      <c r="E13" s="90" t="s">
        <v>4</v>
      </c>
      <c r="F13" s="90" t="s">
        <v>4</v>
      </c>
      <c r="G13" s="90" t="s">
        <v>4</v>
      </c>
      <c r="H13" s="90" t="s">
        <v>4</v>
      </c>
      <c r="I13" s="90" t="s">
        <v>4</v>
      </c>
      <c r="J13" s="375" t="s">
        <v>4</v>
      </c>
      <c r="K13" s="90" t="s">
        <v>4</v>
      </c>
      <c r="L13" s="90" t="s">
        <v>4</v>
      </c>
      <c r="M13" s="90" t="s">
        <v>4</v>
      </c>
      <c r="N13" s="90" t="s">
        <v>4</v>
      </c>
      <c r="O13" s="90" t="s">
        <v>4</v>
      </c>
      <c r="P13" s="90" t="s">
        <v>4</v>
      </c>
      <c r="Q13" s="90" t="s">
        <v>4</v>
      </c>
      <c r="R13" s="90" t="s">
        <v>4</v>
      </c>
      <c r="S13" s="90" t="s">
        <v>4</v>
      </c>
      <c r="T13" s="90" t="s">
        <v>4</v>
      </c>
      <c r="U13" s="90" t="s">
        <v>4</v>
      </c>
      <c r="V13" s="90" t="s">
        <v>4</v>
      </c>
      <c r="W13" s="90" t="s">
        <v>4</v>
      </c>
      <c r="X13" s="90" t="s">
        <v>4</v>
      </c>
      <c r="Y13" s="90" t="s">
        <v>4</v>
      </c>
      <c r="Z13" s="90" t="s">
        <v>4</v>
      </c>
      <c r="AA13" s="90" t="s">
        <v>4</v>
      </c>
      <c r="AB13" s="90" t="s">
        <v>4</v>
      </c>
      <c r="AC13" s="90" t="s">
        <v>4</v>
      </c>
      <c r="AD13" s="90" t="s">
        <v>4</v>
      </c>
      <c r="AE13" s="90" t="s">
        <v>4</v>
      </c>
      <c r="AF13" s="90" t="s">
        <v>4</v>
      </c>
      <c r="AG13" s="90" t="s">
        <v>4</v>
      </c>
      <c r="AH13" s="1194" t="s">
        <v>4</v>
      </c>
      <c r="AI13" s="1194" t="s">
        <v>4</v>
      </c>
      <c r="AJ13" s="1194" t="s">
        <v>4</v>
      </c>
    </row>
    <row r="14" spans="1:36" s="66" customFormat="1" ht="11.25" x14ac:dyDescent="0.2">
      <c r="A14" s="372" t="s">
        <v>206</v>
      </c>
      <c r="B14" s="90"/>
      <c r="C14" s="90"/>
      <c r="D14" s="90"/>
      <c r="E14" s="90"/>
      <c r="F14" s="90"/>
      <c r="G14" s="90"/>
      <c r="H14" s="90"/>
      <c r="I14" s="90"/>
      <c r="J14" s="375"/>
      <c r="K14" s="90"/>
      <c r="L14" s="90"/>
      <c r="M14" s="90"/>
      <c r="N14" s="90"/>
      <c r="O14" s="90"/>
      <c r="P14" s="90"/>
      <c r="Q14" s="90"/>
      <c r="R14" s="90"/>
      <c r="S14" s="90"/>
      <c r="T14" s="857"/>
      <c r="U14" s="857"/>
      <c r="V14" s="857"/>
      <c r="W14" s="857"/>
      <c r="X14" s="857"/>
      <c r="Y14" s="35"/>
      <c r="Z14" s="35"/>
      <c r="AA14" s="857"/>
      <c r="AB14" s="857"/>
      <c r="AC14" s="857"/>
      <c r="AD14" s="857"/>
      <c r="AE14" s="35"/>
      <c r="AF14" s="35"/>
      <c r="AG14" s="35"/>
      <c r="AH14" s="790"/>
      <c r="AI14" s="789"/>
      <c r="AJ14" s="67"/>
    </row>
    <row r="15" spans="1:36" s="66" customFormat="1" ht="11.25" x14ac:dyDescent="0.2">
      <c r="A15" s="373" t="s">
        <v>16</v>
      </c>
      <c r="B15" s="90" t="s">
        <v>4</v>
      </c>
      <c r="C15" s="90" t="s">
        <v>4</v>
      </c>
      <c r="D15" s="90" t="s">
        <v>4</v>
      </c>
      <c r="E15" s="90" t="s">
        <v>4</v>
      </c>
      <c r="F15" s="90" t="s">
        <v>4</v>
      </c>
      <c r="G15" s="90" t="s">
        <v>4</v>
      </c>
      <c r="H15" s="90" t="s">
        <v>4</v>
      </c>
      <c r="I15" s="90" t="s">
        <v>4</v>
      </c>
      <c r="J15" s="375" t="s">
        <v>4</v>
      </c>
      <c r="K15" s="90" t="s">
        <v>4</v>
      </c>
      <c r="L15" s="90" t="s">
        <v>4</v>
      </c>
      <c r="M15" s="90" t="s">
        <v>4</v>
      </c>
      <c r="N15" s="90" t="s">
        <v>4</v>
      </c>
      <c r="O15" s="90">
        <v>-64</v>
      </c>
      <c r="P15" s="90">
        <v>-79</v>
      </c>
      <c r="Q15" s="90">
        <v>-101</v>
      </c>
      <c r="R15" s="90">
        <v>-168</v>
      </c>
      <c r="S15" s="90">
        <v>-41</v>
      </c>
      <c r="T15" s="857">
        <v>-28</v>
      </c>
      <c r="U15" s="857">
        <v>-66</v>
      </c>
      <c r="V15" s="857">
        <v>-37</v>
      </c>
      <c r="W15" s="857">
        <v>-4</v>
      </c>
      <c r="X15" s="857">
        <v>2</v>
      </c>
      <c r="Y15" s="35">
        <v>-25</v>
      </c>
      <c r="Z15" s="35">
        <v>-4</v>
      </c>
      <c r="AA15" s="857">
        <v>-96</v>
      </c>
      <c r="AB15" s="857">
        <v>-62</v>
      </c>
      <c r="AC15" s="857">
        <v>-64</v>
      </c>
      <c r="AD15" s="857">
        <v>-46</v>
      </c>
      <c r="AE15" s="35">
        <v>-163</v>
      </c>
      <c r="AF15" s="35">
        <v>-289</v>
      </c>
      <c r="AG15" s="35">
        <v>-70</v>
      </c>
      <c r="AH15" s="790">
        <v>-88</v>
      </c>
      <c r="AI15" s="789">
        <v>-155</v>
      </c>
      <c r="AJ15" s="67">
        <v>-150</v>
      </c>
    </row>
    <row r="16" spans="1:36" s="66" customFormat="1" ht="11.25" x14ac:dyDescent="0.2">
      <c r="A16" s="366" t="s">
        <v>631</v>
      </c>
      <c r="B16" s="90" t="s">
        <v>4</v>
      </c>
      <c r="C16" s="90" t="s">
        <v>4</v>
      </c>
      <c r="D16" s="90" t="s">
        <v>4</v>
      </c>
      <c r="E16" s="90" t="s">
        <v>4</v>
      </c>
      <c r="F16" s="90" t="s">
        <v>4</v>
      </c>
      <c r="G16" s="90" t="s">
        <v>4</v>
      </c>
      <c r="H16" s="90" t="s">
        <v>4</v>
      </c>
      <c r="I16" s="90" t="s">
        <v>4</v>
      </c>
      <c r="J16" s="375" t="s">
        <v>4</v>
      </c>
      <c r="K16" s="90" t="s">
        <v>4</v>
      </c>
      <c r="L16" s="90" t="s">
        <v>4</v>
      </c>
      <c r="M16" s="90" t="s">
        <v>4</v>
      </c>
      <c r="N16" s="90" t="s">
        <v>4</v>
      </c>
      <c r="O16" s="90" t="s">
        <v>4</v>
      </c>
      <c r="P16" s="90" t="s">
        <v>4</v>
      </c>
      <c r="Q16" s="90" t="s">
        <v>4</v>
      </c>
      <c r="R16" s="90" t="s">
        <v>4</v>
      </c>
      <c r="S16" s="90" t="s">
        <v>4</v>
      </c>
      <c r="T16" s="90" t="s">
        <v>4</v>
      </c>
      <c r="U16" s="90" t="s">
        <v>4</v>
      </c>
      <c r="V16" s="90" t="s">
        <v>4</v>
      </c>
      <c r="W16" s="90" t="s">
        <v>4</v>
      </c>
      <c r="X16" s="90" t="s">
        <v>4</v>
      </c>
      <c r="Y16" s="90" t="s">
        <v>4</v>
      </c>
      <c r="Z16" s="90" t="s">
        <v>4</v>
      </c>
      <c r="AA16" s="90" t="s">
        <v>4</v>
      </c>
      <c r="AB16" s="90" t="s">
        <v>4</v>
      </c>
      <c r="AC16" s="90" t="s">
        <v>4</v>
      </c>
      <c r="AD16" s="90" t="s">
        <v>4</v>
      </c>
      <c r="AE16" s="90" t="s">
        <v>4</v>
      </c>
      <c r="AF16" s="90" t="s">
        <v>4</v>
      </c>
      <c r="AG16" s="90" t="s">
        <v>4</v>
      </c>
      <c r="AH16" s="1194" t="s">
        <v>4</v>
      </c>
      <c r="AI16" s="1194" t="s">
        <v>4</v>
      </c>
      <c r="AJ16" s="1194" t="s">
        <v>4</v>
      </c>
    </row>
    <row r="17" spans="1:36" s="66" customFormat="1" ht="11.25" x14ac:dyDescent="0.2">
      <c r="A17" s="374" t="s">
        <v>18</v>
      </c>
      <c r="B17" s="90" t="s">
        <v>4</v>
      </c>
      <c r="C17" s="90" t="s">
        <v>4</v>
      </c>
      <c r="D17" s="90" t="s">
        <v>4</v>
      </c>
      <c r="E17" s="90" t="s">
        <v>4</v>
      </c>
      <c r="F17" s="90" t="s">
        <v>4</v>
      </c>
      <c r="G17" s="90" t="s">
        <v>4</v>
      </c>
      <c r="H17" s="90" t="s">
        <v>4</v>
      </c>
      <c r="I17" s="90" t="s">
        <v>4</v>
      </c>
      <c r="J17" s="375" t="s">
        <v>4</v>
      </c>
      <c r="K17" s="90" t="s">
        <v>4</v>
      </c>
      <c r="L17" s="90" t="s">
        <v>4</v>
      </c>
      <c r="M17" s="90" t="s">
        <v>4</v>
      </c>
      <c r="N17" s="90" t="s">
        <v>4</v>
      </c>
      <c r="O17" s="90" t="s">
        <v>4</v>
      </c>
      <c r="P17" s="90" t="s">
        <v>4</v>
      </c>
      <c r="Q17" s="90" t="s">
        <v>4</v>
      </c>
      <c r="R17" s="90" t="s">
        <v>4</v>
      </c>
      <c r="S17" s="90" t="s">
        <v>4</v>
      </c>
      <c r="T17" s="90" t="s">
        <v>4</v>
      </c>
      <c r="U17" s="90" t="s">
        <v>4</v>
      </c>
      <c r="V17" s="90" t="s">
        <v>4</v>
      </c>
      <c r="W17" s="90" t="s">
        <v>4</v>
      </c>
      <c r="X17" s="90" t="s">
        <v>4</v>
      </c>
      <c r="Y17" s="90" t="s">
        <v>4</v>
      </c>
      <c r="Z17" s="90" t="s">
        <v>4</v>
      </c>
      <c r="AA17" s="90" t="s">
        <v>4</v>
      </c>
      <c r="AB17" s="90" t="s">
        <v>4</v>
      </c>
      <c r="AC17" s="90" t="s">
        <v>4</v>
      </c>
      <c r="AD17" s="90" t="s">
        <v>4</v>
      </c>
      <c r="AE17" s="90" t="s">
        <v>4</v>
      </c>
      <c r="AF17" s="90" t="s">
        <v>4</v>
      </c>
      <c r="AG17" s="90" t="s">
        <v>4</v>
      </c>
      <c r="AH17" s="1194" t="s">
        <v>4</v>
      </c>
      <c r="AI17" s="1194" t="s">
        <v>4</v>
      </c>
      <c r="AJ17" s="1194" t="s">
        <v>4</v>
      </c>
    </row>
    <row r="18" spans="1:36" s="66" customFormat="1" ht="11.25" x14ac:dyDescent="0.2">
      <c r="A18" s="122" t="s">
        <v>19</v>
      </c>
      <c r="B18" s="90" t="s">
        <v>4</v>
      </c>
      <c r="C18" s="90" t="s">
        <v>4</v>
      </c>
      <c r="D18" s="90" t="s">
        <v>4</v>
      </c>
      <c r="E18" s="90" t="s">
        <v>4</v>
      </c>
      <c r="F18" s="90" t="s">
        <v>4</v>
      </c>
      <c r="G18" s="90" t="s">
        <v>4</v>
      </c>
      <c r="H18" s="90" t="s">
        <v>4</v>
      </c>
      <c r="I18" s="90" t="s">
        <v>4</v>
      </c>
      <c r="J18" s="375" t="s">
        <v>4</v>
      </c>
      <c r="K18" s="90" t="s">
        <v>4</v>
      </c>
      <c r="L18" s="90" t="s">
        <v>4</v>
      </c>
      <c r="M18" s="90" t="s">
        <v>4</v>
      </c>
      <c r="N18" s="90" t="s">
        <v>4</v>
      </c>
      <c r="O18" s="90" t="s">
        <v>4</v>
      </c>
      <c r="P18" s="90" t="s">
        <v>4</v>
      </c>
      <c r="Q18" s="90" t="s">
        <v>4</v>
      </c>
      <c r="R18" s="90" t="s">
        <v>4</v>
      </c>
      <c r="S18" s="90" t="s">
        <v>4</v>
      </c>
      <c r="T18" s="90" t="s">
        <v>4</v>
      </c>
      <c r="U18" s="90" t="s">
        <v>4</v>
      </c>
      <c r="V18" s="90" t="s">
        <v>4</v>
      </c>
      <c r="W18" s="90" t="s">
        <v>4</v>
      </c>
      <c r="X18" s="90" t="s">
        <v>4</v>
      </c>
      <c r="Y18" s="90" t="s">
        <v>4</v>
      </c>
      <c r="Z18" s="90" t="s">
        <v>4</v>
      </c>
      <c r="AA18" s="90" t="s">
        <v>4</v>
      </c>
      <c r="AB18" s="90" t="s">
        <v>4</v>
      </c>
      <c r="AC18" s="90" t="s">
        <v>4</v>
      </c>
      <c r="AD18" s="90" t="s">
        <v>4</v>
      </c>
      <c r="AE18" s="90" t="s">
        <v>4</v>
      </c>
      <c r="AF18" s="90" t="s">
        <v>4</v>
      </c>
      <c r="AG18" s="90" t="s">
        <v>4</v>
      </c>
      <c r="AH18" s="1194" t="s">
        <v>4</v>
      </c>
      <c r="AI18" s="1194" t="s">
        <v>4</v>
      </c>
      <c r="AJ18" s="1194" t="s">
        <v>4</v>
      </c>
    </row>
    <row r="19" spans="1:36" s="66" customFormat="1" ht="11.25" x14ac:dyDescent="0.2">
      <c r="A19" s="374" t="s">
        <v>20</v>
      </c>
      <c r="B19" s="90" t="s">
        <v>4</v>
      </c>
      <c r="C19" s="90" t="s">
        <v>4</v>
      </c>
      <c r="D19" s="90" t="s">
        <v>4</v>
      </c>
      <c r="E19" s="90" t="s">
        <v>4</v>
      </c>
      <c r="F19" s="90" t="s">
        <v>4</v>
      </c>
      <c r="G19" s="90" t="s">
        <v>4</v>
      </c>
      <c r="H19" s="90" t="s">
        <v>4</v>
      </c>
      <c r="I19" s="90" t="s">
        <v>4</v>
      </c>
      <c r="J19" s="375" t="s">
        <v>4</v>
      </c>
      <c r="K19" s="90" t="s">
        <v>4</v>
      </c>
      <c r="L19" s="90" t="s">
        <v>4</v>
      </c>
      <c r="M19" s="90" t="s">
        <v>4</v>
      </c>
      <c r="N19" s="90" t="s">
        <v>4</v>
      </c>
      <c r="O19" s="90" t="s">
        <v>4</v>
      </c>
      <c r="P19" s="90" t="s">
        <v>4</v>
      </c>
      <c r="Q19" s="90" t="s">
        <v>4</v>
      </c>
      <c r="R19" s="90" t="s">
        <v>4</v>
      </c>
      <c r="S19" s="90" t="s">
        <v>4</v>
      </c>
      <c r="T19" s="90" t="s">
        <v>4</v>
      </c>
      <c r="U19" s="90" t="s">
        <v>4</v>
      </c>
      <c r="V19" s="90" t="s">
        <v>4</v>
      </c>
      <c r="W19" s="90" t="s">
        <v>4</v>
      </c>
      <c r="X19" s="90" t="s">
        <v>4</v>
      </c>
      <c r="Y19" s="90" t="s">
        <v>4</v>
      </c>
      <c r="Z19" s="90" t="s">
        <v>4</v>
      </c>
      <c r="AA19" s="90" t="s">
        <v>4</v>
      </c>
      <c r="AB19" s="90" t="s">
        <v>4</v>
      </c>
      <c r="AC19" s="90" t="s">
        <v>4</v>
      </c>
      <c r="AD19" s="90" t="s">
        <v>4</v>
      </c>
      <c r="AE19" s="90" t="s">
        <v>4</v>
      </c>
      <c r="AF19" s="90" t="s">
        <v>4</v>
      </c>
      <c r="AG19" s="90" t="s">
        <v>4</v>
      </c>
      <c r="AH19" s="1194" t="s">
        <v>4</v>
      </c>
      <c r="AI19" s="1194" t="s">
        <v>4</v>
      </c>
      <c r="AJ19" s="1194" t="s">
        <v>4</v>
      </c>
    </row>
    <row r="20" spans="1:36" s="66" customFormat="1" ht="11.25" x14ac:dyDescent="0.2">
      <c r="A20" s="122" t="s">
        <v>21</v>
      </c>
      <c r="B20" s="90" t="s">
        <v>4</v>
      </c>
      <c r="C20" s="90" t="s">
        <v>4</v>
      </c>
      <c r="D20" s="90" t="s">
        <v>4</v>
      </c>
      <c r="E20" s="90" t="s">
        <v>4</v>
      </c>
      <c r="F20" s="90" t="s">
        <v>4</v>
      </c>
      <c r="G20" s="90" t="s">
        <v>4</v>
      </c>
      <c r="H20" s="90" t="s">
        <v>4</v>
      </c>
      <c r="I20" s="90" t="s">
        <v>4</v>
      </c>
      <c r="J20" s="375" t="s">
        <v>4</v>
      </c>
      <c r="K20" s="90" t="s">
        <v>4</v>
      </c>
      <c r="L20" s="90" t="s">
        <v>4</v>
      </c>
      <c r="M20" s="90" t="s">
        <v>4</v>
      </c>
      <c r="N20" s="90" t="s">
        <v>4</v>
      </c>
      <c r="O20" s="90" t="s">
        <v>4</v>
      </c>
      <c r="P20" s="90" t="s">
        <v>4</v>
      </c>
      <c r="Q20" s="90" t="s">
        <v>4</v>
      </c>
      <c r="R20" s="90" t="s">
        <v>4</v>
      </c>
      <c r="S20" s="90" t="s">
        <v>4</v>
      </c>
      <c r="T20" s="90" t="s">
        <v>4</v>
      </c>
      <c r="U20" s="90" t="s">
        <v>4</v>
      </c>
      <c r="V20" s="90" t="s">
        <v>4</v>
      </c>
      <c r="W20" s="90" t="s">
        <v>4</v>
      </c>
      <c r="X20" s="90" t="s">
        <v>4</v>
      </c>
      <c r="Y20" s="90" t="s">
        <v>4</v>
      </c>
      <c r="Z20" s="90" t="s">
        <v>4</v>
      </c>
      <c r="AA20" s="90" t="s">
        <v>4</v>
      </c>
      <c r="AB20" s="90" t="s">
        <v>4</v>
      </c>
      <c r="AC20" s="90" t="s">
        <v>4</v>
      </c>
      <c r="AD20" s="90" t="s">
        <v>4</v>
      </c>
      <c r="AE20" s="90" t="s">
        <v>4</v>
      </c>
      <c r="AF20" s="90" t="s">
        <v>4</v>
      </c>
      <c r="AG20" s="90" t="s">
        <v>4</v>
      </c>
      <c r="AH20" s="1194" t="s">
        <v>4</v>
      </c>
      <c r="AI20" s="1194" t="s">
        <v>4</v>
      </c>
      <c r="AJ20" s="1194" t="s">
        <v>4</v>
      </c>
    </row>
    <row r="21" spans="1:36" s="66" customFormat="1" ht="11.25" x14ac:dyDescent="0.2">
      <c r="A21" s="372" t="s">
        <v>22</v>
      </c>
      <c r="B21" s="90"/>
      <c r="C21" s="90"/>
      <c r="D21" s="90"/>
      <c r="E21" s="90"/>
      <c r="F21" s="90"/>
      <c r="G21" s="90"/>
      <c r="H21" s="90"/>
      <c r="I21" s="90"/>
      <c r="J21" s="375"/>
      <c r="K21" s="90"/>
      <c r="L21" s="90"/>
      <c r="M21" s="90"/>
      <c r="N21" s="90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790"/>
      <c r="AI21" s="789"/>
      <c r="AJ21" s="67"/>
    </row>
    <row r="22" spans="1:36" s="66" customFormat="1" ht="11.25" x14ac:dyDescent="0.2">
      <c r="A22" s="373" t="s">
        <v>313</v>
      </c>
      <c r="B22" s="90" t="s">
        <v>4</v>
      </c>
      <c r="C22" s="90" t="s">
        <v>4</v>
      </c>
      <c r="D22" s="90" t="s">
        <v>4</v>
      </c>
      <c r="E22" s="90" t="s">
        <v>4</v>
      </c>
      <c r="F22" s="90" t="s">
        <v>4</v>
      </c>
      <c r="G22" s="90" t="s">
        <v>4</v>
      </c>
      <c r="H22" s="90" t="s">
        <v>4</v>
      </c>
      <c r="I22" s="90" t="s">
        <v>4</v>
      </c>
      <c r="J22" s="375" t="s">
        <v>4</v>
      </c>
      <c r="K22" s="90" t="s">
        <v>4</v>
      </c>
      <c r="L22" s="90" t="s">
        <v>4</v>
      </c>
      <c r="M22" s="90" t="s">
        <v>4</v>
      </c>
      <c r="N22" s="90" t="s">
        <v>4</v>
      </c>
      <c r="O22" s="98">
        <v>2067</v>
      </c>
      <c r="P22" s="98">
        <v>1602</v>
      </c>
      <c r="Q22" s="98">
        <v>1148</v>
      </c>
      <c r="R22" s="98">
        <v>1031</v>
      </c>
      <c r="S22" s="98">
        <v>883</v>
      </c>
      <c r="T22" s="369">
        <v>799</v>
      </c>
      <c r="U22" s="369">
        <v>720</v>
      </c>
      <c r="V22" s="369">
        <v>757</v>
      </c>
      <c r="W22" s="369">
        <v>721</v>
      </c>
      <c r="X22" s="369">
        <v>735</v>
      </c>
      <c r="Y22" s="369">
        <v>799</v>
      </c>
      <c r="Z22" s="369">
        <v>885</v>
      </c>
      <c r="AA22" s="370">
        <v>877</v>
      </c>
      <c r="AB22" s="370">
        <v>1271</v>
      </c>
      <c r="AC22" s="370">
        <v>1273</v>
      </c>
      <c r="AD22" s="370">
        <v>1329</v>
      </c>
      <c r="AE22" s="370">
        <v>775</v>
      </c>
      <c r="AF22" s="370">
        <v>730</v>
      </c>
      <c r="AG22" s="370">
        <v>705</v>
      </c>
      <c r="AH22" s="790">
        <v>812</v>
      </c>
      <c r="AI22" s="789">
        <v>1032</v>
      </c>
      <c r="AJ22" s="789">
        <v>1009</v>
      </c>
    </row>
    <row r="23" spans="1:36" s="66" customFormat="1" ht="12.75" customHeight="1" x14ac:dyDescent="0.2">
      <c r="A23" s="373" t="s">
        <v>314</v>
      </c>
      <c r="B23" s="90" t="s">
        <v>4</v>
      </c>
      <c r="C23" s="90" t="s">
        <v>4</v>
      </c>
      <c r="D23" s="90" t="s">
        <v>4</v>
      </c>
      <c r="E23" s="90" t="s">
        <v>4</v>
      </c>
      <c r="F23" s="90" t="s">
        <v>4</v>
      </c>
      <c r="G23" s="90" t="s">
        <v>4</v>
      </c>
      <c r="H23" s="90" t="s">
        <v>4</v>
      </c>
      <c r="I23" s="90" t="s">
        <v>4</v>
      </c>
      <c r="J23" s="375" t="s">
        <v>4</v>
      </c>
      <c r="K23" s="90" t="s">
        <v>4</v>
      </c>
      <c r="L23" s="90" t="s">
        <v>4</v>
      </c>
      <c r="M23" s="90" t="s">
        <v>4</v>
      </c>
      <c r="N23" s="90" t="s">
        <v>4</v>
      </c>
      <c r="O23" s="98">
        <v>1170</v>
      </c>
      <c r="P23" s="98">
        <v>977</v>
      </c>
      <c r="Q23" s="98">
        <v>849</v>
      </c>
      <c r="R23" s="98">
        <v>820</v>
      </c>
      <c r="S23" s="98">
        <v>750</v>
      </c>
      <c r="T23" s="369">
        <v>754</v>
      </c>
      <c r="U23" s="369">
        <v>647</v>
      </c>
      <c r="V23" s="369">
        <v>710</v>
      </c>
      <c r="W23" s="369">
        <v>691</v>
      </c>
      <c r="X23" s="369">
        <v>603</v>
      </c>
      <c r="Y23" s="369">
        <v>771</v>
      </c>
      <c r="Z23" s="369">
        <v>889</v>
      </c>
      <c r="AA23" s="370">
        <v>1090</v>
      </c>
      <c r="AB23" s="370">
        <v>1403</v>
      </c>
      <c r="AC23" s="370">
        <v>1516</v>
      </c>
      <c r="AD23" s="370">
        <v>1552</v>
      </c>
      <c r="AE23" s="370">
        <v>907</v>
      </c>
      <c r="AF23" s="370">
        <v>920</v>
      </c>
      <c r="AG23" s="370">
        <v>980</v>
      </c>
      <c r="AH23" s="790">
        <v>823</v>
      </c>
      <c r="AI23" s="789">
        <v>967</v>
      </c>
      <c r="AJ23" s="789">
        <v>1053</v>
      </c>
    </row>
    <row r="24" spans="1:36" s="66" customFormat="1" ht="11.25" x14ac:dyDescent="0.2">
      <c r="A24" s="373" t="s">
        <v>632</v>
      </c>
      <c r="B24" s="90" t="s">
        <v>4</v>
      </c>
      <c r="C24" s="90" t="s">
        <v>4</v>
      </c>
      <c r="D24" s="90" t="s">
        <v>4</v>
      </c>
      <c r="E24" s="90" t="s">
        <v>4</v>
      </c>
      <c r="F24" s="90" t="s">
        <v>4</v>
      </c>
      <c r="G24" s="90" t="s">
        <v>4</v>
      </c>
      <c r="H24" s="90" t="s">
        <v>4</v>
      </c>
      <c r="I24" s="90" t="s">
        <v>4</v>
      </c>
      <c r="J24" s="375" t="s">
        <v>4</v>
      </c>
      <c r="K24" s="90" t="s">
        <v>4</v>
      </c>
      <c r="L24" s="90" t="s">
        <v>4</v>
      </c>
      <c r="M24" s="90" t="s">
        <v>4</v>
      </c>
      <c r="N24" s="90" t="s">
        <v>4</v>
      </c>
      <c r="O24" s="98">
        <v>897</v>
      </c>
      <c r="P24" s="98">
        <v>625</v>
      </c>
      <c r="Q24" s="98">
        <v>299</v>
      </c>
      <c r="R24" s="98">
        <v>211</v>
      </c>
      <c r="S24" s="98">
        <v>133</v>
      </c>
      <c r="T24" s="369">
        <v>45</v>
      </c>
      <c r="U24" s="369">
        <v>73</v>
      </c>
      <c r="V24" s="369">
        <v>47</v>
      </c>
      <c r="W24" s="369">
        <v>30</v>
      </c>
      <c r="X24" s="369">
        <v>132</v>
      </c>
      <c r="Y24" s="369">
        <v>28</v>
      </c>
      <c r="Z24" s="369">
        <v>-4</v>
      </c>
      <c r="AA24" s="370">
        <v>-213</v>
      </c>
      <c r="AB24" s="370">
        <v>-132</v>
      </c>
      <c r="AC24" s="370">
        <v>-243</v>
      </c>
      <c r="AD24" s="370">
        <v>-223</v>
      </c>
      <c r="AE24" s="370">
        <v>-132</v>
      </c>
      <c r="AF24" s="370">
        <v>-190</v>
      </c>
      <c r="AG24" s="370">
        <v>-275</v>
      </c>
      <c r="AH24" s="790">
        <v>-11</v>
      </c>
      <c r="AI24" s="789">
        <v>65</v>
      </c>
      <c r="AJ24" s="67">
        <v>-44</v>
      </c>
    </row>
    <row r="25" spans="1:36" s="66" customFormat="1" ht="12.75" x14ac:dyDescent="0.2">
      <c r="A25" s="374" t="s">
        <v>769</v>
      </c>
      <c r="B25" s="41" t="s">
        <v>4</v>
      </c>
      <c r="C25" s="41" t="s">
        <v>4</v>
      </c>
      <c r="D25" s="41" t="s">
        <v>4</v>
      </c>
      <c r="E25" s="41" t="s">
        <v>4</v>
      </c>
      <c r="F25" s="41" t="s">
        <v>4</v>
      </c>
      <c r="G25" s="41" t="s">
        <v>4</v>
      </c>
      <c r="H25" s="41" t="s">
        <v>4</v>
      </c>
      <c r="I25" s="41" t="s">
        <v>4</v>
      </c>
      <c r="J25" s="420" t="s">
        <v>4</v>
      </c>
      <c r="K25" s="41" t="s">
        <v>4</v>
      </c>
      <c r="L25" s="41" t="s">
        <v>4</v>
      </c>
      <c r="M25" s="41" t="s">
        <v>4</v>
      </c>
      <c r="N25" s="41" t="s">
        <v>4</v>
      </c>
      <c r="O25" s="41" t="s">
        <v>4</v>
      </c>
      <c r="P25" s="41" t="s">
        <v>4</v>
      </c>
      <c r="Q25" s="41" t="s">
        <v>4</v>
      </c>
      <c r="R25" s="41" t="s">
        <v>4</v>
      </c>
      <c r="S25" s="41" t="s">
        <v>4</v>
      </c>
      <c r="T25" s="41" t="s">
        <v>4</v>
      </c>
      <c r="U25" s="41" t="s">
        <v>4</v>
      </c>
      <c r="V25" s="41" t="s">
        <v>4</v>
      </c>
      <c r="W25" s="41" t="s">
        <v>4</v>
      </c>
      <c r="X25" s="41" t="s">
        <v>4</v>
      </c>
      <c r="Y25" s="41" t="s">
        <v>4</v>
      </c>
      <c r="Z25" s="41" t="s">
        <v>4</v>
      </c>
      <c r="AA25" s="41" t="s">
        <v>4</v>
      </c>
      <c r="AB25" s="41" t="s">
        <v>4</v>
      </c>
      <c r="AC25" s="41" t="s">
        <v>4</v>
      </c>
      <c r="AD25" s="41" t="s">
        <v>4</v>
      </c>
      <c r="AE25" s="41" t="s">
        <v>4</v>
      </c>
      <c r="AF25" s="41" t="s">
        <v>4</v>
      </c>
      <c r="AG25" s="41" t="s">
        <v>4</v>
      </c>
      <c r="AH25" s="986" t="s">
        <v>4</v>
      </c>
      <c r="AI25" s="1194" t="s">
        <v>4</v>
      </c>
      <c r="AJ25" s="1194" t="s">
        <v>4</v>
      </c>
    </row>
    <row r="26" spans="1:36" s="66" customFormat="1" ht="12.75" x14ac:dyDescent="0.2">
      <c r="A26" s="377" t="s">
        <v>770</v>
      </c>
      <c r="B26" s="41" t="s">
        <v>4</v>
      </c>
      <c r="C26" s="41" t="s">
        <v>4</v>
      </c>
      <c r="D26" s="41" t="s">
        <v>4</v>
      </c>
      <c r="E26" s="41" t="s">
        <v>4</v>
      </c>
      <c r="F26" s="41" t="s">
        <v>4</v>
      </c>
      <c r="G26" s="41" t="s">
        <v>4</v>
      </c>
      <c r="H26" s="41" t="s">
        <v>4</v>
      </c>
      <c r="I26" s="41" t="s">
        <v>4</v>
      </c>
      <c r="J26" s="420" t="s">
        <v>4</v>
      </c>
      <c r="K26" s="41" t="s">
        <v>4</v>
      </c>
      <c r="L26" s="41" t="s">
        <v>4</v>
      </c>
      <c r="M26" s="41" t="s">
        <v>4</v>
      </c>
      <c r="N26" s="41" t="s">
        <v>4</v>
      </c>
      <c r="O26" s="41" t="s">
        <v>4</v>
      </c>
      <c r="P26" s="41" t="s">
        <v>4</v>
      </c>
      <c r="Q26" s="41" t="s">
        <v>4</v>
      </c>
      <c r="R26" s="41" t="s">
        <v>4</v>
      </c>
      <c r="S26" s="41" t="s">
        <v>4</v>
      </c>
      <c r="T26" s="41" t="s">
        <v>4</v>
      </c>
      <c r="U26" s="41" t="s">
        <v>4</v>
      </c>
      <c r="V26" s="41" t="s">
        <v>4</v>
      </c>
      <c r="W26" s="41" t="s">
        <v>4</v>
      </c>
      <c r="X26" s="41" t="s">
        <v>4</v>
      </c>
      <c r="Y26" s="41" t="s">
        <v>4</v>
      </c>
      <c r="Z26" s="41" t="s">
        <v>4</v>
      </c>
      <c r="AA26" s="41" t="s">
        <v>4</v>
      </c>
      <c r="AB26" s="41" t="s">
        <v>4</v>
      </c>
      <c r="AC26" s="41" t="s">
        <v>4</v>
      </c>
      <c r="AD26" s="41" t="s">
        <v>4</v>
      </c>
      <c r="AE26" s="41" t="s">
        <v>4</v>
      </c>
      <c r="AF26" s="41" t="s">
        <v>4</v>
      </c>
      <c r="AG26" s="41" t="s">
        <v>4</v>
      </c>
      <c r="AH26" s="986" t="s">
        <v>4</v>
      </c>
      <c r="AI26" s="1194" t="s">
        <v>4</v>
      </c>
      <c r="AJ26" s="1194" t="s">
        <v>4</v>
      </c>
    </row>
    <row r="27" spans="1:36" s="66" customFormat="1" ht="24" x14ac:dyDescent="0.2">
      <c r="A27" s="377" t="s">
        <v>771</v>
      </c>
      <c r="B27" s="41" t="s">
        <v>4</v>
      </c>
      <c r="C27" s="41" t="s">
        <v>4</v>
      </c>
      <c r="D27" s="41" t="s">
        <v>4</v>
      </c>
      <c r="E27" s="41" t="s">
        <v>4</v>
      </c>
      <c r="F27" s="41" t="s">
        <v>4</v>
      </c>
      <c r="G27" s="41" t="s">
        <v>4</v>
      </c>
      <c r="H27" s="41" t="s">
        <v>4</v>
      </c>
      <c r="I27" s="41" t="s">
        <v>4</v>
      </c>
      <c r="J27" s="420" t="s">
        <v>4</v>
      </c>
      <c r="K27" s="41" t="s">
        <v>4</v>
      </c>
      <c r="L27" s="41" t="s">
        <v>4</v>
      </c>
      <c r="M27" s="41" t="s">
        <v>4</v>
      </c>
      <c r="N27" s="41" t="s">
        <v>4</v>
      </c>
      <c r="O27" s="41" t="s">
        <v>4</v>
      </c>
      <c r="P27" s="41" t="s">
        <v>4</v>
      </c>
      <c r="Q27" s="41" t="s">
        <v>4</v>
      </c>
      <c r="R27" s="41" t="s">
        <v>4</v>
      </c>
      <c r="S27" s="41" t="s">
        <v>4</v>
      </c>
      <c r="T27" s="41" t="s">
        <v>4</v>
      </c>
      <c r="U27" s="41" t="s">
        <v>4</v>
      </c>
      <c r="V27" s="41" t="s">
        <v>4</v>
      </c>
      <c r="W27" s="41" t="s">
        <v>4</v>
      </c>
      <c r="X27" s="41" t="s">
        <v>4</v>
      </c>
      <c r="Y27" s="41" t="s">
        <v>4</v>
      </c>
      <c r="Z27" s="41" t="s">
        <v>4</v>
      </c>
      <c r="AA27" s="41" t="s">
        <v>4</v>
      </c>
      <c r="AB27" s="41" t="s">
        <v>4</v>
      </c>
      <c r="AC27" s="41" t="s">
        <v>4</v>
      </c>
      <c r="AD27" s="41" t="s">
        <v>4</v>
      </c>
      <c r="AE27" s="41" t="s">
        <v>4</v>
      </c>
      <c r="AF27" s="41" t="s">
        <v>4</v>
      </c>
      <c r="AG27" s="41" t="s">
        <v>4</v>
      </c>
      <c r="AH27" s="986" t="s">
        <v>4</v>
      </c>
      <c r="AI27" s="1194" t="s">
        <v>4</v>
      </c>
      <c r="AJ27" s="1194" t="s">
        <v>4</v>
      </c>
    </row>
    <row r="28" spans="1:36" s="66" customFormat="1" ht="12.75" x14ac:dyDescent="0.2">
      <c r="A28" s="377" t="s">
        <v>772</v>
      </c>
      <c r="B28" s="41" t="s">
        <v>4</v>
      </c>
      <c r="C28" s="41" t="s">
        <v>4</v>
      </c>
      <c r="D28" s="41" t="s">
        <v>4</v>
      </c>
      <c r="E28" s="41" t="s">
        <v>4</v>
      </c>
      <c r="F28" s="41" t="s">
        <v>4</v>
      </c>
      <c r="G28" s="41" t="s">
        <v>4</v>
      </c>
      <c r="H28" s="41" t="s">
        <v>4</v>
      </c>
      <c r="I28" s="41" t="s">
        <v>4</v>
      </c>
      <c r="J28" s="420" t="s">
        <v>4</v>
      </c>
      <c r="K28" s="41" t="s">
        <v>4</v>
      </c>
      <c r="L28" s="41" t="s">
        <v>4</v>
      </c>
      <c r="M28" s="41" t="s">
        <v>4</v>
      </c>
      <c r="N28" s="41" t="s">
        <v>4</v>
      </c>
      <c r="O28" s="41" t="s">
        <v>4</v>
      </c>
      <c r="P28" s="41" t="s">
        <v>4</v>
      </c>
      <c r="Q28" s="41" t="s">
        <v>4</v>
      </c>
      <c r="R28" s="41" t="s">
        <v>4</v>
      </c>
      <c r="S28" s="41" t="s">
        <v>4</v>
      </c>
      <c r="T28" s="41" t="s">
        <v>4</v>
      </c>
      <c r="U28" s="41" t="s">
        <v>4</v>
      </c>
      <c r="V28" s="41" t="s">
        <v>4</v>
      </c>
      <c r="W28" s="41" t="s">
        <v>4</v>
      </c>
      <c r="X28" s="41" t="s">
        <v>4</v>
      </c>
      <c r="Y28" s="41" t="s">
        <v>4</v>
      </c>
      <c r="Z28" s="41" t="s">
        <v>4</v>
      </c>
      <c r="AA28" s="41" t="s">
        <v>4</v>
      </c>
      <c r="AB28" s="41" t="s">
        <v>4</v>
      </c>
      <c r="AC28" s="41" t="s">
        <v>4</v>
      </c>
      <c r="AD28" s="41" t="s">
        <v>4</v>
      </c>
      <c r="AE28" s="41" t="s">
        <v>4</v>
      </c>
      <c r="AF28" s="41" t="s">
        <v>4</v>
      </c>
      <c r="AG28" s="41" t="s">
        <v>4</v>
      </c>
      <c r="AH28" s="986" t="s">
        <v>4</v>
      </c>
      <c r="AI28" s="1194" t="s">
        <v>4</v>
      </c>
      <c r="AJ28" s="1194" t="s">
        <v>4</v>
      </c>
    </row>
    <row r="29" spans="1:36" s="66" customFormat="1" ht="12.75" x14ac:dyDescent="0.2">
      <c r="A29" s="377" t="s">
        <v>773</v>
      </c>
      <c r="B29" s="41" t="s">
        <v>4</v>
      </c>
      <c r="C29" s="41" t="s">
        <v>4</v>
      </c>
      <c r="D29" s="41" t="s">
        <v>4</v>
      </c>
      <c r="E29" s="41" t="s">
        <v>4</v>
      </c>
      <c r="F29" s="41" t="s">
        <v>4</v>
      </c>
      <c r="G29" s="41" t="s">
        <v>4</v>
      </c>
      <c r="H29" s="41" t="s">
        <v>4</v>
      </c>
      <c r="I29" s="41" t="s">
        <v>4</v>
      </c>
      <c r="J29" s="420" t="s">
        <v>4</v>
      </c>
      <c r="K29" s="41" t="s">
        <v>4</v>
      </c>
      <c r="L29" s="41" t="s">
        <v>4</v>
      </c>
      <c r="M29" s="41" t="s">
        <v>4</v>
      </c>
      <c r="N29" s="41" t="s">
        <v>4</v>
      </c>
      <c r="O29" s="41" t="s">
        <v>4</v>
      </c>
      <c r="P29" s="41" t="s">
        <v>4</v>
      </c>
      <c r="Q29" s="41" t="s">
        <v>4</v>
      </c>
      <c r="R29" s="41" t="s">
        <v>4</v>
      </c>
      <c r="S29" s="41" t="s">
        <v>4</v>
      </c>
      <c r="T29" s="41" t="s">
        <v>4</v>
      </c>
      <c r="U29" s="41" t="s">
        <v>4</v>
      </c>
      <c r="V29" s="41" t="s">
        <v>4</v>
      </c>
      <c r="W29" s="41" t="s">
        <v>4</v>
      </c>
      <c r="X29" s="41" t="s">
        <v>4</v>
      </c>
      <c r="Y29" s="41" t="s">
        <v>4</v>
      </c>
      <c r="Z29" s="41" t="s">
        <v>4</v>
      </c>
      <c r="AA29" s="41" t="s">
        <v>4</v>
      </c>
      <c r="AB29" s="41" t="s">
        <v>4</v>
      </c>
      <c r="AC29" s="41" t="s">
        <v>4</v>
      </c>
      <c r="AD29" s="41" t="s">
        <v>4</v>
      </c>
      <c r="AE29" s="41" t="s">
        <v>4</v>
      </c>
      <c r="AF29" s="41" t="s">
        <v>4</v>
      </c>
      <c r="AG29" s="41" t="s">
        <v>4</v>
      </c>
      <c r="AH29" s="986" t="s">
        <v>4</v>
      </c>
      <c r="AI29" s="1194" t="s">
        <v>4</v>
      </c>
      <c r="AJ29" s="1194" t="s">
        <v>4</v>
      </c>
    </row>
    <row r="30" spans="1:36" s="66" customFormat="1" ht="24" x14ac:dyDescent="0.2">
      <c r="A30" s="377" t="s">
        <v>774</v>
      </c>
      <c r="B30" s="41" t="s">
        <v>4</v>
      </c>
      <c r="C30" s="41" t="s">
        <v>4</v>
      </c>
      <c r="D30" s="41" t="s">
        <v>4</v>
      </c>
      <c r="E30" s="41" t="s">
        <v>4</v>
      </c>
      <c r="F30" s="41" t="s">
        <v>4</v>
      </c>
      <c r="G30" s="41" t="s">
        <v>4</v>
      </c>
      <c r="H30" s="41" t="s">
        <v>4</v>
      </c>
      <c r="I30" s="41" t="s">
        <v>4</v>
      </c>
      <c r="J30" s="420" t="s">
        <v>4</v>
      </c>
      <c r="K30" s="41" t="s">
        <v>4</v>
      </c>
      <c r="L30" s="41" t="s">
        <v>4</v>
      </c>
      <c r="M30" s="41" t="s">
        <v>4</v>
      </c>
      <c r="N30" s="41" t="s">
        <v>4</v>
      </c>
      <c r="O30" s="41" t="s">
        <v>4</v>
      </c>
      <c r="P30" s="41" t="s">
        <v>4</v>
      </c>
      <c r="Q30" s="41" t="s">
        <v>4</v>
      </c>
      <c r="R30" s="41" t="s">
        <v>4</v>
      </c>
      <c r="S30" s="41" t="s">
        <v>4</v>
      </c>
      <c r="T30" s="41" t="s">
        <v>4</v>
      </c>
      <c r="U30" s="41" t="s">
        <v>4</v>
      </c>
      <c r="V30" s="41" t="s">
        <v>4</v>
      </c>
      <c r="W30" s="41" t="s">
        <v>4</v>
      </c>
      <c r="X30" s="41" t="s">
        <v>4</v>
      </c>
      <c r="Y30" s="41" t="s">
        <v>4</v>
      </c>
      <c r="Z30" s="41" t="s">
        <v>4</v>
      </c>
      <c r="AA30" s="41" t="s">
        <v>4</v>
      </c>
      <c r="AB30" s="41" t="s">
        <v>4</v>
      </c>
      <c r="AC30" s="41" t="s">
        <v>4</v>
      </c>
      <c r="AD30" s="41" t="s">
        <v>4</v>
      </c>
      <c r="AE30" s="41" t="s">
        <v>4</v>
      </c>
      <c r="AF30" s="41" t="s">
        <v>4</v>
      </c>
      <c r="AG30" s="41" t="s">
        <v>4</v>
      </c>
      <c r="AH30" s="986" t="s">
        <v>4</v>
      </c>
      <c r="AI30" s="1194" t="s">
        <v>4</v>
      </c>
      <c r="AJ30" s="1194" t="s">
        <v>4</v>
      </c>
    </row>
    <row r="31" spans="1:36" s="66" customFormat="1" ht="11.25" x14ac:dyDescent="0.2">
      <c r="A31" s="377" t="s">
        <v>634</v>
      </c>
      <c r="B31" s="90" t="s">
        <v>4</v>
      </c>
      <c r="C31" s="90" t="s">
        <v>4</v>
      </c>
      <c r="D31" s="90" t="s">
        <v>4</v>
      </c>
      <c r="E31" s="90" t="s">
        <v>4</v>
      </c>
      <c r="F31" s="90" t="s">
        <v>4</v>
      </c>
      <c r="G31" s="90">
        <v>1</v>
      </c>
      <c r="H31" s="90">
        <v>1</v>
      </c>
      <c r="I31" s="90">
        <v>1</v>
      </c>
      <c r="J31" s="378" t="s">
        <v>4</v>
      </c>
      <c r="K31" s="1010">
        <v>1</v>
      </c>
      <c r="L31" s="1010">
        <v>1</v>
      </c>
      <c r="M31" s="1010">
        <v>1</v>
      </c>
      <c r="N31" s="1010">
        <v>1</v>
      </c>
      <c r="O31" s="1010">
        <v>1</v>
      </c>
      <c r="P31" s="1010">
        <v>1</v>
      </c>
      <c r="Q31" s="1010">
        <v>1</v>
      </c>
      <c r="R31" s="1010">
        <v>1</v>
      </c>
      <c r="S31" s="1010">
        <v>1</v>
      </c>
      <c r="T31" s="1010">
        <v>1</v>
      </c>
      <c r="U31" s="1010">
        <v>1</v>
      </c>
      <c r="V31" s="1010">
        <v>1</v>
      </c>
      <c r="W31" s="1010">
        <v>1</v>
      </c>
      <c r="X31" s="90">
        <v>1</v>
      </c>
      <c r="Y31" s="90">
        <v>1</v>
      </c>
      <c r="Z31" s="90">
        <v>1</v>
      </c>
      <c r="AA31" s="90">
        <v>1</v>
      </c>
      <c r="AB31" s="180">
        <v>1</v>
      </c>
      <c r="AC31" s="180">
        <v>1</v>
      </c>
      <c r="AD31" s="379">
        <v>1</v>
      </c>
      <c r="AE31" s="858">
        <v>1</v>
      </c>
      <c r="AF31" s="858">
        <v>1</v>
      </c>
      <c r="AG31" s="858">
        <v>1</v>
      </c>
      <c r="AH31" s="1063">
        <v>1</v>
      </c>
      <c r="AI31" s="789">
        <v>1</v>
      </c>
      <c r="AJ31" s="67">
        <v>1</v>
      </c>
    </row>
    <row r="32" spans="1:36" s="66" customFormat="1" ht="11.25" x14ac:dyDescent="0.2">
      <c r="A32" s="377" t="s">
        <v>635</v>
      </c>
      <c r="B32" s="90" t="s">
        <v>4</v>
      </c>
      <c r="C32" s="90" t="s">
        <v>4</v>
      </c>
      <c r="D32" s="90" t="s">
        <v>4</v>
      </c>
      <c r="E32" s="90" t="s">
        <v>4</v>
      </c>
      <c r="F32" s="90" t="s">
        <v>4</v>
      </c>
      <c r="G32" s="90">
        <v>97</v>
      </c>
      <c r="H32" s="90">
        <v>201</v>
      </c>
      <c r="I32" s="90">
        <v>261</v>
      </c>
      <c r="J32" s="378" t="s">
        <v>4</v>
      </c>
      <c r="K32" s="90">
        <v>335</v>
      </c>
      <c r="L32" s="90">
        <v>396</v>
      </c>
      <c r="M32" s="90">
        <v>543</v>
      </c>
      <c r="N32" s="90">
        <v>687</v>
      </c>
      <c r="O32" s="90">
        <v>900</v>
      </c>
      <c r="P32" s="98">
        <v>1026</v>
      </c>
      <c r="Q32" s="98">
        <v>1106</v>
      </c>
      <c r="R32" s="98">
        <v>1168</v>
      </c>
      <c r="S32" s="98">
        <v>1201</v>
      </c>
      <c r="T32" s="98">
        <v>1177</v>
      </c>
      <c r="U32" s="98">
        <v>1010</v>
      </c>
      <c r="V32" s="90">
        <v>872</v>
      </c>
      <c r="W32" s="98">
        <v>1192</v>
      </c>
      <c r="X32" s="98">
        <v>1100</v>
      </c>
      <c r="Y32" s="90">
        <v>987</v>
      </c>
      <c r="Z32" s="90">
        <v>824</v>
      </c>
      <c r="AA32" s="180">
        <v>855</v>
      </c>
      <c r="AB32" s="180">
        <v>757</v>
      </c>
      <c r="AC32" s="180">
        <v>735</v>
      </c>
      <c r="AD32" s="379">
        <v>730</v>
      </c>
      <c r="AE32" s="858">
        <v>764</v>
      </c>
      <c r="AF32" s="858">
        <v>734</v>
      </c>
      <c r="AG32" s="858">
        <v>666</v>
      </c>
      <c r="AH32" s="1063">
        <v>674</v>
      </c>
      <c r="AI32" s="789">
        <v>633</v>
      </c>
      <c r="AJ32" s="1420">
        <v>638</v>
      </c>
    </row>
    <row r="33" spans="1:36" s="66" customFormat="1" ht="11.25" x14ac:dyDescent="0.2">
      <c r="A33" s="377" t="s">
        <v>636</v>
      </c>
      <c r="B33" s="41" t="s">
        <v>8</v>
      </c>
      <c r="C33" s="41" t="s">
        <v>8</v>
      </c>
      <c r="D33" s="41" t="s">
        <v>8</v>
      </c>
      <c r="E33" s="41" t="s">
        <v>8</v>
      </c>
      <c r="F33" s="41" t="s">
        <v>8</v>
      </c>
      <c r="G33" s="41" t="s">
        <v>8</v>
      </c>
      <c r="H33" s="41" t="s">
        <v>8</v>
      </c>
      <c r="I33" s="41" t="s">
        <v>8</v>
      </c>
      <c r="J33" s="420" t="s">
        <v>8</v>
      </c>
      <c r="K33" s="41" t="s">
        <v>8</v>
      </c>
      <c r="L33" s="41" t="s">
        <v>8</v>
      </c>
      <c r="M33" s="41" t="s">
        <v>8</v>
      </c>
      <c r="N33" s="41" t="s">
        <v>8</v>
      </c>
      <c r="O33" s="41" t="s">
        <v>8</v>
      </c>
      <c r="P33" s="41" t="s">
        <v>8</v>
      </c>
      <c r="Q33" s="41" t="s">
        <v>8</v>
      </c>
      <c r="R33" s="41" t="s">
        <v>8</v>
      </c>
      <c r="S33" s="41" t="s">
        <v>8</v>
      </c>
      <c r="T33" s="41" t="s">
        <v>8</v>
      </c>
      <c r="U33" s="41" t="s">
        <v>8</v>
      </c>
      <c r="V33" s="41" t="s">
        <v>8</v>
      </c>
      <c r="W33" s="41" t="s">
        <v>8</v>
      </c>
      <c r="X33" s="41" t="s">
        <v>8</v>
      </c>
      <c r="Y33" s="41" t="s">
        <v>8</v>
      </c>
      <c r="Z33" s="41" t="s">
        <v>8</v>
      </c>
      <c r="AA33" s="41" t="s">
        <v>8</v>
      </c>
      <c r="AB33" s="41" t="s">
        <v>8</v>
      </c>
      <c r="AC33" s="41" t="s">
        <v>8</v>
      </c>
      <c r="AD33" s="41" t="s">
        <v>8</v>
      </c>
      <c r="AE33" s="41" t="s">
        <v>8</v>
      </c>
      <c r="AF33" s="41" t="s">
        <v>8</v>
      </c>
      <c r="AG33" s="41" t="s">
        <v>8</v>
      </c>
      <c r="AH33" s="986" t="s">
        <v>8</v>
      </c>
      <c r="AI33" s="986" t="s">
        <v>8</v>
      </c>
      <c r="AJ33" s="986" t="s">
        <v>8</v>
      </c>
    </row>
    <row r="34" spans="1:36" s="66" customFormat="1" ht="11.25" x14ac:dyDescent="0.2">
      <c r="A34" s="377" t="s">
        <v>436</v>
      </c>
      <c r="B34" s="41" t="s">
        <v>8</v>
      </c>
      <c r="C34" s="41" t="s">
        <v>8</v>
      </c>
      <c r="D34" s="41" t="s">
        <v>8</v>
      </c>
      <c r="E34" s="41" t="s">
        <v>8</v>
      </c>
      <c r="F34" s="41" t="s">
        <v>8</v>
      </c>
      <c r="G34" s="41" t="s">
        <v>8</v>
      </c>
      <c r="H34" s="41" t="s">
        <v>8</v>
      </c>
      <c r="I34" s="41" t="s">
        <v>8</v>
      </c>
      <c r="J34" s="420" t="s">
        <v>8</v>
      </c>
      <c r="K34" s="41" t="s">
        <v>8</v>
      </c>
      <c r="L34" s="41" t="s">
        <v>8</v>
      </c>
      <c r="M34" s="41" t="s">
        <v>8</v>
      </c>
      <c r="N34" s="41" t="s">
        <v>8</v>
      </c>
      <c r="O34" s="41" t="s">
        <v>8</v>
      </c>
      <c r="P34" s="41" t="s">
        <v>8</v>
      </c>
      <c r="Q34" s="41" t="s">
        <v>8</v>
      </c>
      <c r="R34" s="41" t="s">
        <v>8</v>
      </c>
      <c r="S34" s="41" t="s">
        <v>8</v>
      </c>
      <c r="T34" s="41" t="s">
        <v>8</v>
      </c>
      <c r="U34" s="41" t="s">
        <v>8</v>
      </c>
      <c r="V34" s="41" t="s">
        <v>8</v>
      </c>
      <c r="W34" s="41" t="s">
        <v>8</v>
      </c>
      <c r="X34" s="41" t="s">
        <v>8</v>
      </c>
      <c r="Y34" s="41" t="s">
        <v>8</v>
      </c>
      <c r="Z34" s="41" t="s">
        <v>8</v>
      </c>
      <c r="AA34" s="41" t="s">
        <v>8</v>
      </c>
      <c r="AB34" s="41" t="s">
        <v>8</v>
      </c>
      <c r="AC34" s="41" t="s">
        <v>8</v>
      </c>
      <c r="AD34" s="41" t="s">
        <v>8</v>
      </c>
      <c r="AE34" s="41" t="s">
        <v>8</v>
      </c>
      <c r="AF34" s="41" t="s">
        <v>8</v>
      </c>
      <c r="AG34" s="41" t="s">
        <v>8</v>
      </c>
      <c r="AH34" s="986" t="s">
        <v>8</v>
      </c>
      <c r="AI34" s="986" t="s">
        <v>8</v>
      </c>
      <c r="AJ34" s="986" t="s">
        <v>8</v>
      </c>
    </row>
    <row r="35" spans="1:36" s="66" customFormat="1" ht="12.75" x14ac:dyDescent="0.2">
      <c r="A35" s="380" t="s">
        <v>775</v>
      </c>
      <c r="B35" s="41" t="s">
        <v>4</v>
      </c>
      <c r="C35" s="41" t="s">
        <v>4</v>
      </c>
      <c r="D35" s="41" t="s">
        <v>4</v>
      </c>
      <c r="E35" s="41" t="s">
        <v>4</v>
      </c>
      <c r="F35" s="41" t="s">
        <v>4</v>
      </c>
      <c r="G35" s="41" t="s">
        <v>4</v>
      </c>
      <c r="H35" s="41" t="s">
        <v>4</v>
      </c>
      <c r="I35" s="41" t="s">
        <v>4</v>
      </c>
      <c r="J35" s="420" t="s">
        <v>4</v>
      </c>
      <c r="K35" s="41" t="s">
        <v>4</v>
      </c>
      <c r="L35" s="41" t="s">
        <v>4</v>
      </c>
      <c r="M35" s="41" t="s">
        <v>4</v>
      </c>
      <c r="N35" s="41" t="s">
        <v>4</v>
      </c>
      <c r="O35" s="41" t="s">
        <v>4</v>
      </c>
      <c r="P35" s="41" t="s">
        <v>4</v>
      </c>
      <c r="Q35" s="41" t="s">
        <v>4</v>
      </c>
      <c r="R35" s="41" t="s">
        <v>4</v>
      </c>
      <c r="S35" s="41" t="s">
        <v>4</v>
      </c>
      <c r="T35" s="41" t="s">
        <v>4</v>
      </c>
      <c r="U35" s="41" t="s">
        <v>4</v>
      </c>
      <c r="V35" s="41" t="s">
        <v>4</v>
      </c>
      <c r="W35" s="41" t="s">
        <v>4</v>
      </c>
      <c r="X35" s="41" t="s">
        <v>4</v>
      </c>
      <c r="Y35" s="41" t="s">
        <v>4</v>
      </c>
      <c r="Z35" s="41" t="s">
        <v>4</v>
      </c>
      <c r="AA35" s="41" t="s">
        <v>4</v>
      </c>
      <c r="AB35" s="41" t="s">
        <v>4</v>
      </c>
      <c r="AC35" s="41" t="s">
        <v>4</v>
      </c>
      <c r="AD35" s="41" t="s">
        <v>4</v>
      </c>
      <c r="AE35" s="41" t="s">
        <v>4</v>
      </c>
      <c r="AF35" s="41" t="s">
        <v>4</v>
      </c>
      <c r="AG35" s="41" t="s">
        <v>4</v>
      </c>
      <c r="AH35" s="986" t="s">
        <v>4</v>
      </c>
      <c r="AI35" s="986" t="s">
        <v>4</v>
      </c>
      <c r="AJ35" s="986" t="s">
        <v>4</v>
      </c>
    </row>
    <row r="36" spans="1:36" s="66" customFormat="1" ht="11.25" x14ac:dyDescent="0.2">
      <c r="A36" s="1204" t="s">
        <v>40</v>
      </c>
      <c r="B36" s="1205"/>
      <c r="C36" s="1205"/>
      <c r="D36" s="1205"/>
      <c r="E36" s="1205"/>
      <c r="F36" s="1205"/>
      <c r="G36" s="1205"/>
      <c r="H36" s="1205"/>
      <c r="I36" s="1205"/>
      <c r="J36" s="1230"/>
      <c r="K36" s="1205"/>
      <c r="L36" s="1205"/>
      <c r="M36" s="1205"/>
      <c r="N36" s="1205"/>
      <c r="O36" s="1205"/>
      <c r="P36" s="1205"/>
      <c r="Q36" s="1205"/>
      <c r="R36" s="1205"/>
      <c r="S36" s="1205"/>
      <c r="T36" s="1205"/>
      <c r="U36" s="1205"/>
      <c r="V36" s="1205"/>
      <c r="W36" s="1205"/>
      <c r="X36" s="1205"/>
      <c r="Y36" s="1205"/>
      <c r="Z36" s="1205"/>
      <c r="AA36" s="1205"/>
      <c r="AB36" s="1205"/>
      <c r="AC36" s="1205"/>
      <c r="AD36" s="1205"/>
      <c r="AE36" s="1205"/>
      <c r="AF36" s="1205"/>
      <c r="AG36" s="1205"/>
      <c r="AH36" s="1205"/>
      <c r="AI36" s="1205"/>
      <c r="AJ36" s="1230"/>
    </row>
    <row r="37" spans="1:36" s="23" customFormat="1" ht="11.25" x14ac:dyDescent="0.2">
      <c r="A37" s="372" t="s">
        <v>317</v>
      </c>
      <c r="B37" s="41"/>
      <c r="C37" s="41"/>
      <c r="D37" s="41"/>
      <c r="E37" s="41"/>
      <c r="F37" s="41"/>
      <c r="G37" s="41"/>
      <c r="H37" s="41"/>
      <c r="I37" s="41"/>
      <c r="J37" s="420"/>
      <c r="K37" s="62"/>
      <c r="L37" s="62"/>
      <c r="M37" s="6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67"/>
      <c r="AJ37" s="67"/>
    </row>
    <row r="38" spans="1:36" s="23" customFormat="1" ht="11.25" x14ac:dyDescent="0.2">
      <c r="A38" s="856" t="s">
        <v>276</v>
      </c>
      <c r="B38" s="90"/>
      <c r="C38" s="90"/>
      <c r="D38" s="90"/>
      <c r="E38" s="90"/>
      <c r="F38" s="90"/>
      <c r="G38" s="90"/>
      <c r="H38" s="90"/>
      <c r="I38" s="90"/>
      <c r="J38" s="375"/>
      <c r="K38" s="90"/>
      <c r="L38" s="90"/>
      <c r="M38" s="90"/>
      <c r="N38" s="62"/>
      <c r="O38" s="72">
        <v>4694</v>
      </c>
      <c r="P38" s="72">
        <v>5287</v>
      </c>
      <c r="Q38" s="72">
        <v>7661</v>
      </c>
      <c r="R38" s="72">
        <v>8524</v>
      </c>
      <c r="S38" s="72">
        <v>11967</v>
      </c>
      <c r="T38" s="72">
        <v>12227</v>
      </c>
      <c r="U38" s="72">
        <v>13354</v>
      </c>
      <c r="V38" s="72">
        <v>15908</v>
      </c>
      <c r="W38" s="72">
        <v>15924</v>
      </c>
      <c r="X38" s="72">
        <v>16655</v>
      </c>
      <c r="Y38" s="72">
        <v>18133</v>
      </c>
      <c r="Z38" s="29">
        <v>18632</v>
      </c>
      <c r="AA38" s="72">
        <v>21255</v>
      </c>
      <c r="AB38" s="72">
        <v>23316</v>
      </c>
      <c r="AC38" s="72">
        <v>25894</v>
      </c>
      <c r="AD38" s="72">
        <v>28193</v>
      </c>
      <c r="AE38" s="72">
        <v>32257</v>
      </c>
      <c r="AF38" s="72">
        <v>35797</v>
      </c>
      <c r="AG38" s="72">
        <v>42289</v>
      </c>
      <c r="AH38" s="985">
        <v>45955</v>
      </c>
      <c r="AI38" s="1195">
        <v>47828</v>
      </c>
      <c r="AJ38" s="35">
        <v>51893</v>
      </c>
    </row>
    <row r="39" spans="1:36" s="5" customFormat="1" ht="11.25" x14ac:dyDescent="0.2">
      <c r="A39" s="1204" t="s">
        <v>44</v>
      </c>
      <c r="B39" s="1206"/>
      <c r="C39" s="1206"/>
      <c r="D39" s="1206"/>
      <c r="E39" s="1206"/>
      <c r="F39" s="1206"/>
      <c r="G39" s="1206"/>
      <c r="H39" s="1206"/>
      <c r="I39" s="1206"/>
      <c r="J39" s="1223"/>
      <c r="K39" s="1207"/>
      <c r="L39" s="1207"/>
      <c r="M39" s="1207"/>
      <c r="N39" s="1207"/>
      <c r="O39" s="1208"/>
      <c r="P39" s="1208"/>
      <c r="Q39" s="1208"/>
      <c r="R39" s="1208"/>
      <c r="S39" s="1208"/>
      <c r="T39" s="1208"/>
      <c r="U39" s="1208"/>
      <c r="V39" s="1208"/>
      <c r="W39" s="1208"/>
      <c r="X39" s="1208"/>
      <c r="Y39" s="1208"/>
      <c r="Z39" s="1209"/>
      <c r="AA39" s="1208"/>
      <c r="AB39" s="1208"/>
      <c r="AC39" s="1208"/>
      <c r="AD39" s="1208"/>
      <c r="AE39" s="1208"/>
      <c r="AF39" s="1208"/>
      <c r="AG39" s="1208"/>
      <c r="AH39" s="1210"/>
      <c r="AI39" s="1210"/>
      <c r="AJ39" s="1228"/>
    </row>
    <row r="40" spans="1:36" s="66" customFormat="1" ht="11.25" x14ac:dyDescent="0.2">
      <c r="A40" s="372" t="s">
        <v>45</v>
      </c>
      <c r="B40" s="90"/>
      <c r="C40" s="90"/>
      <c r="D40" s="90"/>
      <c r="E40" s="90"/>
      <c r="F40" s="90"/>
      <c r="G40" s="90"/>
      <c r="H40" s="381"/>
      <c r="I40" s="381"/>
      <c r="J40" s="926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2"/>
      <c r="X40" s="1010"/>
      <c r="Y40" s="1010"/>
      <c r="Z40" s="1010"/>
      <c r="AA40" s="90"/>
      <c r="AB40" s="90"/>
      <c r="AC40" s="90"/>
      <c r="AD40" s="90"/>
      <c r="AE40" s="90"/>
      <c r="AF40" s="90"/>
      <c r="AG40" s="90"/>
      <c r="AH40" s="22"/>
      <c r="AI40" s="69"/>
      <c r="AJ40" s="69"/>
    </row>
    <row r="41" spans="1:36" s="66" customFormat="1" ht="11.25" x14ac:dyDescent="0.2">
      <c r="A41" s="855" t="s">
        <v>46</v>
      </c>
      <c r="B41" s="90" t="s">
        <v>4</v>
      </c>
      <c r="C41" s="90" t="s">
        <v>4</v>
      </c>
      <c r="D41" s="90" t="s">
        <v>4</v>
      </c>
      <c r="E41" s="90" t="s">
        <v>4</v>
      </c>
      <c r="F41" s="90" t="s">
        <v>4</v>
      </c>
      <c r="G41" s="90" t="s">
        <v>4</v>
      </c>
      <c r="H41" s="90" t="s">
        <v>4</v>
      </c>
      <c r="I41" s="90" t="s">
        <v>4</v>
      </c>
      <c r="J41" s="375" t="s">
        <v>4</v>
      </c>
      <c r="K41" s="90" t="s">
        <v>4</v>
      </c>
      <c r="L41" s="90" t="s">
        <v>4</v>
      </c>
      <c r="M41" s="90" t="s">
        <v>4</v>
      </c>
      <c r="N41" s="90" t="s">
        <v>4</v>
      </c>
      <c r="O41" s="45" t="s">
        <v>4</v>
      </c>
      <c r="P41" s="45" t="s">
        <v>4</v>
      </c>
      <c r="Q41" s="45" t="s">
        <v>4</v>
      </c>
      <c r="R41" s="45" t="s">
        <v>4</v>
      </c>
      <c r="S41" s="45" t="s">
        <v>4</v>
      </c>
      <c r="T41" s="45" t="s">
        <v>4</v>
      </c>
      <c r="U41" s="45" t="s">
        <v>4</v>
      </c>
      <c r="V41" s="45" t="s">
        <v>4</v>
      </c>
      <c r="W41" s="45" t="s">
        <v>4</v>
      </c>
      <c r="X41" s="45" t="s">
        <v>4</v>
      </c>
      <c r="Y41" s="45">
        <v>24.6</v>
      </c>
      <c r="Z41" s="45">
        <v>25.2</v>
      </c>
      <c r="AA41" s="45">
        <v>23.9</v>
      </c>
      <c r="AB41" s="45">
        <v>24.2</v>
      </c>
      <c r="AC41" s="45">
        <v>23.3</v>
      </c>
      <c r="AD41" s="22">
        <v>23.6</v>
      </c>
      <c r="AE41" s="45">
        <v>22.4</v>
      </c>
      <c r="AF41" s="22">
        <v>22.4</v>
      </c>
      <c r="AG41" s="790">
        <v>19.7</v>
      </c>
      <c r="AH41" s="790">
        <v>19.5</v>
      </c>
      <c r="AI41" s="788">
        <v>18.8</v>
      </c>
      <c r="AJ41" s="788">
        <v>19.899999999999999</v>
      </c>
    </row>
    <row r="42" spans="1:36" s="66" customFormat="1" ht="11.25" x14ac:dyDescent="0.2">
      <c r="A42" s="855" t="s">
        <v>5</v>
      </c>
      <c r="B42" s="90" t="s">
        <v>4</v>
      </c>
      <c r="C42" s="90" t="s">
        <v>4</v>
      </c>
      <c r="D42" s="90" t="s">
        <v>4</v>
      </c>
      <c r="E42" s="90" t="s">
        <v>4</v>
      </c>
      <c r="F42" s="90" t="s">
        <v>4</v>
      </c>
      <c r="G42" s="90" t="s">
        <v>4</v>
      </c>
      <c r="H42" s="90" t="s">
        <v>4</v>
      </c>
      <c r="I42" s="90" t="s">
        <v>4</v>
      </c>
      <c r="J42" s="375" t="s">
        <v>4</v>
      </c>
      <c r="K42" s="90" t="s">
        <v>4</v>
      </c>
      <c r="L42" s="90" t="s">
        <v>4</v>
      </c>
      <c r="M42" s="90" t="s">
        <v>4</v>
      </c>
      <c r="N42" s="90" t="s">
        <v>4</v>
      </c>
      <c r="O42" s="45" t="s">
        <v>4</v>
      </c>
      <c r="P42" s="45" t="s">
        <v>4</v>
      </c>
      <c r="Q42" s="45" t="s">
        <v>4</v>
      </c>
      <c r="R42" s="45" t="s">
        <v>4</v>
      </c>
      <c r="S42" s="45" t="s">
        <v>4</v>
      </c>
      <c r="T42" s="45" t="s">
        <v>4</v>
      </c>
      <c r="U42" s="45" t="s">
        <v>4</v>
      </c>
      <c r="V42" s="45" t="s">
        <v>4</v>
      </c>
      <c r="W42" s="45" t="s">
        <v>4</v>
      </c>
      <c r="X42" s="45" t="s">
        <v>4</v>
      </c>
      <c r="Y42" s="45"/>
      <c r="Z42" s="45">
        <f>Z41/Y41*100</f>
        <v>102.4390243902439</v>
      </c>
      <c r="AA42" s="45">
        <f t="shared" ref="AA42:AH42" si="0">AA41/Z41*100</f>
        <v>94.841269841269835</v>
      </c>
      <c r="AB42" s="45">
        <f t="shared" si="0"/>
        <v>101.25523012552303</v>
      </c>
      <c r="AC42" s="45">
        <f t="shared" si="0"/>
        <v>96.280991735537185</v>
      </c>
      <c r="AD42" s="45">
        <f t="shared" si="0"/>
        <v>101.28755364806867</v>
      </c>
      <c r="AE42" s="45">
        <f t="shared" si="0"/>
        <v>94.915254237288124</v>
      </c>
      <c r="AF42" s="45">
        <f t="shared" si="0"/>
        <v>100</v>
      </c>
      <c r="AG42" s="791">
        <f t="shared" si="0"/>
        <v>87.946428571428569</v>
      </c>
      <c r="AH42" s="791">
        <f t="shared" si="0"/>
        <v>98.984771573604064</v>
      </c>
      <c r="AI42" s="1060">
        <f>AI41/AH41*100</f>
        <v>96.410256410256409</v>
      </c>
      <c r="AJ42" s="1060">
        <f>AJ41/AI41*100</f>
        <v>105.85106382978722</v>
      </c>
    </row>
    <row r="43" spans="1:36" s="66" customFormat="1" ht="11.25" x14ac:dyDescent="0.2">
      <c r="A43" s="264" t="s">
        <v>47</v>
      </c>
      <c r="B43" s="41"/>
      <c r="C43" s="41"/>
      <c r="D43" s="41"/>
      <c r="E43" s="41"/>
      <c r="F43" s="41"/>
      <c r="G43" s="41"/>
      <c r="H43" s="41"/>
      <c r="I43" s="41"/>
      <c r="J43" s="420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22"/>
      <c r="AE43" s="45"/>
      <c r="AF43" s="22"/>
      <c r="AG43" s="790"/>
      <c r="AH43" s="790"/>
      <c r="AI43" s="788"/>
      <c r="AJ43" s="69"/>
    </row>
    <row r="44" spans="1:36" s="66" customFormat="1" ht="11.25" x14ac:dyDescent="0.2">
      <c r="A44" s="855" t="s">
        <v>46</v>
      </c>
      <c r="B44" s="90" t="s">
        <v>4</v>
      </c>
      <c r="C44" s="90" t="s">
        <v>4</v>
      </c>
      <c r="D44" s="90" t="s">
        <v>4</v>
      </c>
      <c r="E44" s="90" t="s">
        <v>4</v>
      </c>
      <c r="F44" s="90" t="s">
        <v>4</v>
      </c>
      <c r="G44" s="90" t="s">
        <v>4</v>
      </c>
      <c r="H44" s="90" t="s">
        <v>4</v>
      </c>
      <c r="I44" s="90" t="s">
        <v>4</v>
      </c>
      <c r="J44" s="375" t="s">
        <v>4</v>
      </c>
      <c r="K44" s="90" t="s">
        <v>4</v>
      </c>
      <c r="L44" s="90" t="s">
        <v>4</v>
      </c>
      <c r="M44" s="90" t="s">
        <v>4</v>
      </c>
      <c r="N44" s="90" t="s">
        <v>4</v>
      </c>
      <c r="O44" s="45" t="s">
        <v>4</v>
      </c>
      <c r="P44" s="45" t="s">
        <v>4</v>
      </c>
      <c r="Q44" s="45" t="s">
        <v>4</v>
      </c>
      <c r="R44" s="45" t="s">
        <v>4</v>
      </c>
      <c r="S44" s="45" t="s">
        <v>4</v>
      </c>
      <c r="T44" s="45" t="s">
        <v>4</v>
      </c>
      <c r="U44" s="45" t="s">
        <v>4</v>
      </c>
      <c r="V44" s="45" t="s">
        <v>4</v>
      </c>
      <c r="W44" s="45" t="s">
        <v>4</v>
      </c>
      <c r="X44" s="45" t="s">
        <v>4</v>
      </c>
      <c r="Y44" s="45">
        <v>23.1</v>
      </c>
      <c r="Z44" s="45">
        <v>23.9</v>
      </c>
      <c r="AA44" s="45">
        <v>22.6</v>
      </c>
      <c r="AB44" s="45">
        <v>22.9</v>
      </c>
      <c r="AC44" s="45">
        <v>22.1</v>
      </c>
      <c r="AD44" s="22">
        <v>22.4</v>
      </c>
      <c r="AE44" s="45">
        <v>21.3</v>
      </c>
      <c r="AF44" s="22">
        <v>21.3</v>
      </c>
      <c r="AG44" s="790">
        <v>18.8</v>
      </c>
      <c r="AH44" s="790">
        <v>18.600000000000001</v>
      </c>
      <c r="AI44" s="788">
        <v>17.899999999999999</v>
      </c>
      <c r="AJ44" s="1060">
        <v>19</v>
      </c>
    </row>
    <row r="45" spans="1:36" s="66" customFormat="1" ht="11.25" x14ac:dyDescent="0.2">
      <c r="A45" s="855" t="s">
        <v>5</v>
      </c>
      <c r="B45" s="90" t="s">
        <v>4</v>
      </c>
      <c r="C45" s="90" t="s">
        <v>4</v>
      </c>
      <c r="D45" s="90" t="s">
        <v>4</v>
      </c>
      <c r="E45" s="90" t="s">
        <v>4</v>
      </c>
      <c r="F45" s="90" t="s">
        <v>4</v>
      </c>
      <c r="G45" s="90" t="s">
        <v>4</v>
      </c>
      <c r="H45" s="90" t="s">
        <v>4</v>
      </c>
      <c r="I45" s="90" t="s">
        <v>4</v>
      </c>
      <c r="J45" s="375" t="s">
        <v>4</v>
      </c>
      <c r="K45" s="90" t="s">
        <v>4</v>
      </c>
      <c r="L45" s="90" t="s">
        <v>4</v>
      </c>
      <c r="M45" s="90" t="s">
        <v>4</v>
      </c>
      <c r="N45" s="90" t="s">
        <v>4</v>
      </c>
      <c r="O45" s="45" t="s">
        <v>4</v>
      </c>
      <c r="P45" s="45" t="s">
        <v>4</v>
      </c>
      <c r="Q45" s="45" t="s">
        <v>4</v>
      </c>
      <c r="R45" s="45" t="s">
        <v>4</v>
      </c>
      <c r="S45" s="45" t="s">
        <v>4</v>
      </c>
      <c r="T45" s="45" t="s">
        <v>4</v>
      </c>
      <c r="U45" s="45" t="s">
        <v>4</v>
      </c>
      <c r="V45" s="45" t="s">
        <v>4</v>
      </c>
      <c r="W45" s="45" t="s">
        <v>4</v>
      </c>
      <c r="X45" s="45" t="s">
        <v>4</v>
      </c>
      <c r="Y45" s="45"/>
      <c r="Z45" s="45">
        <f>Z44/Y44*100</f>
        <v>103.46320346320346</v>
      </c>
      <c r="AA45" s="45">
        <f t="shared" ref="AA45:AH45" si="1">AA44/Z44*100</f>
        <v>94.560669456066961</v>
      </c>
      <c r="AB45" s="45">
        <f t="shared" si="1"/>
        <v>101.32743362831857</v>
      </c>
      <c r="AC45" s="45">
        <f t="shared" si="1"/>
        <v>96.506550218340621</v>
      </c>
      <c r="AD45" s="45">
        <f t="shared" si="1"/>
        <v>101.35746606334841</v>
      </c>
      <c r="AE45" s="45">
        <f t="shared" si="1"/>
        <v>95.089285714285722</v>
      </c>
      <c r="AF45" s="45">
        <f t="shared" si="1"/>
        <v>100</v>
      </c>
      <c r="AG45" s="791">
        <f t="shared" si="1"/>
        <v>88.262910798122064</v>
      </c>
      <c r="AH45" s="791">
        <f t="shared" si="1"/>
        <v>98.936170212765958</v>
      </c>
      <c r="AI45" s="1060">
        <f>AI44/AH44*100</f>
        <v>96.23655913978493</v>
      </c>
      <c r="AJ45" s="1060">
        <f>AJ44/AI44*100</f>
        <v>106.14525139664805</v>
      </c>
    </row>
    <row r="46" spans="1:36" s="66" customFormat="1" ht="11.25" x14ac:dyDescent="0.2">
      <c r="A46" s="264" t="s">
        <v>221</v>
      </c>
      <c r="B46" s="41"/>
      <c r="C46" s="41"/>
      <c r="D46" s="41"/>
      <c r="E46" s="41"/>
      <c r="F46" s="41"/>
      <c r="G46" s="41"/>
      <c r="H46" s="41"/>
      <c r="I46" s="41"/>
      <c r="J46" s="42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22"/>
      <c r="AE46" s="45"/>
      <c r="AF46" s="22"/>
      <c r="AG46" s="790"/>
      <c r="AH46" s="790"/>
      <c r="AI46" s="788"/>
      <c r="AJ46" s="69"/>
    </row>
    <row r="47" spans="1:36" s="66" customFormat="1" ht="11.25" x14ac:dyDescent="0.2">
      <c r="A47" s="264" t="s">
        <v>46</v>
      </c>
      <c r="B47" s="90" t="s">
        <v>4</v>
      </c>
      <c r="C47" s="90" t="s">
        <v>4</v>
      </c>
      <c r="D47" s="90" t="s">
        <v>4</v>
      </c>
      <c r="E47" s="90" t="s">
        <v>4</v>
      </c>
      <c r="F47" s="90" t="s">
        <v>4</v>
      </c>
      <c r="G47" s="90" t="s">
        <v>4</v>
      </c>
      <c r="H47" s="90" t="s">
        <v>4</v>
      </c>
      <c r="I47" s="90" t="s">
        <v>4</v>
      </c>
      <c r="J47" s="375" t="s">
        <v>4</v>
      </c>
      <c r="K47" s="90" t="s">
        <v>4</v>
      </c>
      <c r="L47" s="90" t="s">
        <v>4</v>
      </c>
      <c r="M47" s="90" t="s">
        <v>4</v>
      </c>
      <c r="N47" s="90" t="s">
        <v>4</v>
      </c>
      <c r="O47" s="45" t="s">
        <v>4</v>
      </c>
      <c r="P47" s="45" t="s">
        <v>4</v>
      </c>
      <c r="Q47" s="45" t="s">
        <v>4</v>
      </c>
      <c r="R47" s="45" t="s">
        <v>4</v>
      </c>
      <c r="S47" s="45" t="s">
        <v>4</v>
      </c>
      <c r="T47" s="45" t="s">
        <v>4</v>
      </c>
      <c r="U47" s="45" t="s">
        <v>4</v>
      </c>
      <c r="V47" s="45" t="s">
        <v>4</v>
      </c>
      <c r="W47" s="45" t="s">
        <v>4</v>
      </c>
      <c r="X47" s="45" t="s">
        <v>4</v>
      </c>
      <c r="Y47" s="45">
        <v>17.8</v>
      </c>
      <c r="Z47" s="45">
        <v>16.899999999999999</v>
      </c>
      <c r="AA47" s="45">
        <v>17.8</v>
      </c>
      <c r="AB47" s="45">
        <v>18.100000000000001</v>
      </c>
      <c r="AC47" s="45">
        <v>17.2</v>
      </c>
      <c r="AD47" s="22">
        <v>17.5</v>
      </c>
      <c r="AE47" s="45">
        <v>16.899999999999999</v>
      </c>
      <c r="AF47" s="22">
        <v>17.100000000000001</v>
      </c>
      <c r="AG47" s="790">
        <v>15.7</v>
      </c>
      <c r="AH47" s="790">
        <v>14.9</v>
      </c>
      <c r="AI47" s="788">
        <v>14.4</v>
      </c>
      <c r="AJ47" s="1060">
        <v>14.2</v>
      </c>
    </row>
    <row r="48" spans="1:36" s="66" customFormat="1" ht="11.25" x14ac:dyDescent="0.2">
      <c r="A48" s="264" t="s">
        <v>5</v>
      </c>
      <c r="B48" s="90" t="s">
        <v>4</v>
      </c>
      <c r="C48" s="90" t="s">
        <v>4</v>
      </c>
      <c r="D48" s="90" t="s">
        <v>4</v>
      </c>
      <c r="E48" s="90" t="s">
        <v>4</v>
      </c>
      <c r="F48" s="90" t="s">
        <v>4</v>
      </c>
      <c r="G48" s="90" t="s">
        <v>4</v>
      </c>
      <c r="H48" s="90" t="s">
        <v>4</v>
      </c>
      <c r="I48" s="90" t="s">
        <v>4</v>
      </c>
      <c r="J48" s="375" t="s">
        <v>4</v>
      </c>
      <c r="K48" s="90" t="s">
        <v>4</v>
      </c>
      <c r="L48" s="90" t="s">
        <v>4</v>
      </c>
      <c r="M48" s="90" t="s">
        <v>4</v>
      </c>
      <c r="N48" s="90" t="s">
        <v>4</v>
      </c>
      <c r="O48" s="45" t="s">
        <v>4</v>
      </c>
      <c r="P48" s="45" t="s">
        <v>4</v>
      </c>
      <c r="Q48" s="45" t="s">
        <v>4</v>
      </c>
      <c r="R48" s="45" t="s">
        <v>4</v>
      </c>
      <c r="S48" s="45" t="s">
        <v>4</v>
      </c>
      <c r="T48" s="45" t="s">
        <v>4</v>
      </c>
      <c r="U48" s="45" t="s">
        <v>4</v>
      </c>
      <c r="V48" s="45" t="s">
        <v>4</v>
      </c>
      <c r="W48" s="45" t="s">
        <v>4</v>
      </c>
      <c r="X48" s="45" t="s">
        <v>4</v>
      </c>
      <c r="Y48" s="45"/>
      <c r="Z48" s="45">
        <f>Z47/Y47*100</f>
        <v>94.94382022471909</v>
      </c>
      <c r="AA48" s="45">
        <f t="shared" ref="AA48:AH48" si="2">AA47/Z47*100</f>
        <v>105.32544378698225</v>
      </c>
      <c r="AB48" s="45">
        <f t="shared" si="2"/>
        <v>101.68539325842696</v>
      </c>
      <c r="AC48" s="45">
        <f t="shared" si="2"/>
        <v>95.027624309392252</v>
      </c>
      <c r="AD48" s="45">
        <f t="shared" si="2"/>
        <v>101.74418604651163</v>
      </c>
      <c r="AE48" s="45">
        <f t="shared" si="2"/>
        <v>96.571428571428569</v>
      </c>
      <c r="AF48" s="45">
        <f t="shared" si="2"/>
        <v>101.18343195266273</v>
      </c>
      <c r="AG48" s="791">
        <f t="shared" si="2"/>
        <v>91.812865497076018</v>
      </c>
      <c r="AH48" s="791">
        <f t="shared" si="2"/>
        <v>94.904458598726109</v>
      </c>
      <c r="AI48" s="1060">
        <f>AI47/AH47*100</f>
        <v>96.644295302013433</v>
      </c>
      <c r="AJ48" s="1060">
        <f>AJ47/AI47*100</f>
        <v>98.6111111111111</v>
      </c>
    </row>
    <row r="49" spans="1:36" s="66" customFormat="1" ht="11.25" x14ac:dyDescent="0.2">
      <c r="A49" s="264" t="s">
        <v>222</v>
      </c>
      <c r="B49" s="41"/>
      <c r="C49" s="41"/>
      <c r="D49" s="41"/>
      <c r="E49" s="41"/>
      <c r="F49" s="41"/>
      <c r="G49" s="41"/>
      <c r="H49" s="41"/>
      <c r="I49" s="41"/>
      <c r="J49" s="420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22"/>
      <c r="AE49" s="45"/>
      <c r="AF49" s="22"/>
      <c r="AG49" s="790"/>
      <c r="AH49" s="790"/>
      <c r="AI49" s="788"/>
      <c r="AJ49" s="69"/>
    </row>
    <row r="50" spans="1:36" s="66" customFormat="1" ht="11.25" x14ac:dyDescent="0.2">
      <c r="A50" s="264" t="s">
        <v>46</v>
      </c>
      <c r="B50" s="90" t="s">
        <v>4</v>
      </c>
      <c r="C50" s="90" t="s">
        <v>4</v>
      </c>
      <c r="D50" s="90" t="s">
        <v>4</v>
      </c>
      <c r="E50" s="90" t="s">
        <v>4</v>
      </c>
      <c r="F50" s="90" t="s">
        <v>4</v>
      </c>
      <c r="G50" s="90" t="s">
        <v>4</v>
      </c>
      <c r="H50" s="90" t="s">
        <v>4</v>
      </c>
      <c r="I50" s="90" t="s">
        <v>4</v>
      </c>
      <c r="J50" s="375" t="s">
        <v>4</v>
      </c>
      <c r="K50" s="90" t="s">
        <v>4</v>
      </c>
      <c r="L50" s="90" t="s">
        <v>4</v>
      </c>
      <c r="M50" s="90" t="s">
        <v>4</v>
      </c>
      <c r="N50" s="90" t="s">
        <v>4</v>
      </c>
      <c r="O50" s="45" t="s">
        <v>4</v>
      </c>
      <c r="P50" s="45" t="s">
        <v>4</v>
      </c>
      <c r="Q50" s="45" t="s">
        <v>4</v>
      </c>
      <c r="R50" s="45" t="s">
        <v>4</v>
      </c>
      <c r="S50" s="45" t="s">
        <v>4</v>
      </c>
      <c r="T50" s="45" t="s">
        <v>4</v>
      </c>
      <c r="U50" s="45" t="s">
        <v>4</v>
      </c>
      <c r="V50" s="45" t="s">
        <v>4</v>
      </c>
      <c r="W50" s="45" t="s">
        <v>4</v>
      </c>
      <c r="X50" s="45" t="s">
        <v>4</v>
      </c>
      <c r="Y50" s="45">
        <v>5.3</v>
      </c>
      <c r="Z50" s="45">
        <v>7</v>
      </c>
      <c r="AA50" s="45">
        <v>4.8</v>
      </c>
      <c r="AB50" s="45">
        <v>4.8</v>
      </c>
      <c r="AC50" s="45">
        <v>4.9000000000000004</v>
      </c>
      <c r="AD50" s="22">
        <v>4.9000000000000004</v>
      </c>
      <c r="AE50" s="45">
        <v>4.4000000000000004</v>
      </c>
      <c r="AF50" s="22">
        <v>4.2</v>
      </c>
      <c r="AG50" s="790">
        <v>3.1</v>
      </c>
      <c r="AH50" s="790">
        <v>3.7</v>
      </c>
      <c r="AI50" s="788">
        <v>3.5</v>
      </c>
      <c r="AJ50" s="1060">
        <v>4.8</v>
      </c>
    </row>
    <row r="51" spans="1:36" s="66" customFormat="1" ht="11.25" x14ac:dyDescent="0.2">
      <c r="A51" s="264" t="s">
        <v>5</v>
      </c>
      <c r="B51" s="90" t="s">
        <v>4</v>
      </c>
      <c r="C51" s="90" t="s">
        <v>4</v>
      </c>
      <c r="D51" s="90" t="s">
        <v>4</v>
      </c>
      <c r="E51" s="90" t="s">
        <v>4</v>
      </c>
      <c r="F51" s="90" t="s">
        <v>4</v>
      </c>
      <c r="G51" s="90" t="s">
        <v>4</v>
      </c>
      <c r="H51" s="90" t="s">
        <v>4</v>
      </c>
      <c r="I51" s="90" t="s">
        <v>4</v>
      </c>
      <c r="J51" s="375" t="s">
        <v>4</v>
      </c>
      <c r="K51" s="90" t="s">
        <v>4</v>
      </c>
      <c r="L51" s="90" t="s">
        <v>4</v>
      </c>
      <c r="M51" s="90" t="s">
        <v>4</v>
      </c>
      <c r="N51" s="90" t="s">
        <v>4</v>
      </c>
      <c r="O51" s="45" t="s">
        <v>4</v>
      </c>
      <c r="P51" s="45" t="s">
        <v>4</v>
      </c>
      <c r="Q51" s="45" t="s">
        <v>4</v>
      </c>
      <c r="R51" s="45" t="s">
        <v>4</v>
      </c>
      <c r="S51" s="45" t="s">
        <v>4</v>
      </c>
      <c r="T51" s="45" t="s">
        <v>4</v>
      </c>
      <c r="U51" s="45" t="s">
        <v>4</v>
      </c>
      <c r="V51" s="45" t="s">
        <v>4</v>
      </c>
      <c r="W51" s="45" t="s">
        <v>4</v>
      </c>
      <c r="X51" s="45" t="s">
        <v>4</v>
      </c>
      <c r="Y51" s="45"/>
      <c r="Z51" s="45">
        <f>Z50/Y50*100</f>
        <v>132.07547169811323</v>
      </c>
      <c r="AA51" s="45">
        <f t="shared" ref="AA51:AH51" si="3">AA50/Z50*100</f>
        <v>68.571428571428569</v>
      </c>
      <c r="AB51" s="45">
        <f t="shared" si="3"/>
        <v>100</v>
      </c>
      <c r="AC51" s="45">
        <f t="shared" si="3"/>
        <v>102.08333333333334</v>
      </c>
      <c r="AD51" s="45">
        <f t="shared" si="3"/>
        <v>100</v>
      </c>
      <c r="AE51" s="45">
        <f t="shared" si="3"/>
        <v>89.795918367346943</v>
      </c>
      <c r="AF51" s="45">
        <f t="shared" si="3"/>
        <v>95.454545454545453</v>
      </c>
      <c r="AG51" s="791">
        <f t="shared" si="3"/>
        <v>73.80952380952381</v>
      </c>
      <c r="AH51" s="791">
        <f t="shared" si="3"/>
        <v>119.35483870967742</v>
      </c>
      <c r="AI51" s="1060">
        <f>AI50/AH50*100</f>
        <v>94.594594594594597</v>
      </c>
      <c r="AJ51" s="1060">
        <f>AJ50/AI50*100</f>
        <v>137.14285714285714</v>
      </c>
    </row>
    <row r="52" spans="1:36" s="66" customFormat="1" ht="11.25" x14ac:dyDescent="0.2">
      <c r="A52" s="855" t="s">
        <v>51</v>
      </c>
      <c r="B52" s="80"/>
      <c r="C52" s="80"/>
      <c r="D52" s="80"/>
      <c r="E52" s="80"/>
      <c r="F52" s="80"/>
      <c r="G52" s="80"/>
      <c r="H52" s="80"/>
      <c r="I52" s="80"/>
      <c r="J52" s="107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22"/>
      <c r="AE52" s="45"/>
      <c r="AF52" s="22"/>
      <c r="AG52" s="790"/>
      <c r="AH52" s="790"/>
      <c r="AI52" s="788"/>
      <c r="AJ52" s="69"/>
    </row>
    <row r="53" spans="1:36" s="66" customFormat="1" ht="11.25" x14ac:dyDescent="0.2">
      <c r="A53" s="855" t="s">
        <v>46</v>
      </c>
      <c r="B53" s="90" t="s">
        <v>4</v>
      </c>
      <c r="C53" s="90" t="s">
        <v>4</v>
      </c>
      <c r="D53" s="90" t="s">
        <v>4</v>
      </c>
      <c r="E53" s="90" t="s">
        <v>4</v>
      </c>
      <c r="F53" s="90" t="s">
        <v>4</v>
      </c>
      <c r="G53" s="90" t="s">
        <v>4</v>
      </c>
      <c r="H53" s="90" t="s">
        <v>4</v>
      </c>
      <c r="I53" s="90" t="s">
        <v>4</v>
      </c>
      <c r="J53" s="375" t="s">
        <v>4</v>
      </c>
      <c r="K53" s="90" t="s">
        <v>4</v>
      </c>
      <c r="L53" s="90" t="s">
        <v>4</v>
      </c>
      <c r="M53" s="90" t="s">
        <v>4</v>
      </c>
      <c r="N53" s="90" t="s">
        <v>4</v>
      </c>
      <c r="O53" s="45" t="s">
        <v>4</v>
      </c>
      <c r="P53" s="45" t="s">
        <v>4</v>
      </c>
      <c r="Q53" s="45" t="s">
        <v>4</v>
      </c>
      <c r="R53" s="45" t="s">
        <v>4</v>
      </c>
      <c r="S53" s="45" t="s">
        <v>4</v>
      </c>
      <c r="T53" s="45" t="s">
        <v>4</v>
      </c>
      <c r="U53" s="45" t="s">
        <v>4</v>
      </c>
      <c r="V53" s="45" t="s">
        <v>4</v>
      </c>
      <c r="W53" s="45" t="s">
        <v>4</v>
      </c>
      <c r="X53" s="45" t="s">
        <v>4</v>
      </c>
      <c r="Y53" s="45">
        <v>1.5</v>
      </c>
      <c r="Z53" s="45">
        <v>1.3</v>
      </c>
      <c r="AA53" s="45">
        <v>1.3</v>
      </c>
      <c r="AB53" s="45">
        <v>1.3</v>
      </c>
      <c r="AC53" s="45">
        <v>1.2</v>
      </c>
      <c r="AD53" s="22">
        <v>1.2</v>
      </c>
      <c r="AE53" s="45">
        <v>1.1000000000000001</v>
      </c>
      <c r="AF53" s="22">
        <v>1.1000000000000001</v>
      </c>
      <c r="AG53" s="803">
        <v>1</v>
      </c>
      <c r="AH53" s="790">
        <v>0.9</v>
      </c>
      <c r="AI53" s="788">
        <v>0.9</v>
      </c>
      <c r="AJ53" s="788">
        <v>0.9</v>
      </c>
    </row>
    <row r="54" spans="1:36" s="66" customFormat="1" ht="11.25" x14ac:dyDescent="0.2">
      <c r="A54" s="855" t="s">
        <v>5</v>
      </c>
      <c r="B54" s="80"/>
      <c r="C54" s="80"/>
      <c r="D54" s="80"/>
      <c r="E54" s="80"/>
      <c r="F54" s="80"/>
      <c r="G54" s="80"/>
      <c r="H54" s="80"/>
      <c r="I54" s="80"/>
      <c r="J54" s="107"/>
      <c r="K54" s="45"/>
      <c r="L54" s="45"/>
      <c r="M54" s="45"/>
      <c r="N54" s="45"/>
      <c r="O54" s="45" t="s">
        <v>4</v>
      </c>
      <c r="P54" s="45" t="s">
        <v>4</v>
      </c>
      <c r="Q54" s="45" t="s">
        <v>4</v>
      </c>
      <c r="R54" s="45" t="s">
        <v>4</v>
      </c>
      <c r="S54" s="45" t="s">
        <v>4</v>
      </c>
      <c r="T54" s="45" t="s">
        <v>4</v>
      </c>
      <c r="U54" s="45" t="s">
        <v>4</v>
      </c>
      <c r="V54" s="45" t="s">
        <v>4</v>
      </c>
      <c r="W54" s="45" t="s">
        <v>4</v>
      </c>
      <c r="X54" s="45" t="s">
        <v>4</v>
      </c>
      <c r="Y54" s="45"/>
      <c r="Z54" s="45">
        <f>Z53/Y53*100</f>
        <v>86.666666666666671</v>
      </c>
      <c r="AA54" s="45">
        <f t="shared" ref="AA54:AH54" si="4">AA53/Z53*100</f>
        <v>100</v>
      </c>
      <c r="AB54" s="45">
        <f t="shared" si="4"/>
        <v>100</v>
      </c>
      <c r="AC54" s="45">
        <f t="shared" si="4"/>
        <v>92.307692307692307</v>
      </c>
      <c r="AD54" s="45">
        <f t="shared" si="4"/>
        <v>100</v>
      </c>
      <c r="AE54" s="45">
        <f t="shared" si="4"/>
        <v>91.666666666666671</v>
      </c>
      <c r="AF54" s="45">
        <f t="shared" si="4"/>
        <v>100</v>
      </c>
      <c r="AG54" s="791">
        <f t="shared" si="4"/>
        <v>90.909090909090907</v>
      </c>
      <c r="AH54" s="791">
        <f t="shared" si="4"/>
        <v>90</v>
      </c>
      <c r="AI54" s="1060">
        <f>AI53/AH53*100</f>
        <v>100</v>
      </c>
      <c r="AJ54" s="1060">
        <f>AJ53/AI53*100</f>
        <v>100</v>
      </c>
    </row>
    <row r="55" spans="1:36" s="66" customFormat="1" ht="22.5" x14ac:dyDescent="0.2">
      <c r="A55" s="855" t="s">
        <v>278</v>
      </c>
      <c r="B55" s="90" t="s">
        <v>4</v>
      </c>
      <c r="C55" s="90" t="s">
        <v>4</v>
      </c>
      <c r="D55" s="90" t="s">
        <v>4</v>
      </c>
      <c r="E55" s="90" t="s">
        <v>4</v>
      </c>
      <c r="F55" s="90" t="s">
        <v>4</v>
      </c>
      <c r="G55" s="90" t="s">
        <v>4</v>
      </c>
      <c r="H55" s="90" t="s">
        <v>4</v>
      </c>
      <c r="I55" s="90" t="s">
        <v>4</v>
      </c>
      <c r="J55" s="375" t="s">
        <v>4</v>
      </c>
      <c r="K55" s="90" t="s">
        <v>4</v>
      </c>
      <c r="L55" s="90" t="s">
        <v>4</v>
      </c>
      <c r="M55" s="90" t="s">
        <v>4</v>
      </c>
      <c r="N55" s="90" t="s">
        <v>4</v>
      </c>
      <c r="O55" s="45" t="s">
        <v>4</v>
      </c>
      <c r="P55" s="45" t="s">
        <v>4</v>
      </c>
      <c r="Q55" s="45" t="s">
        <v>4</v>
      </c>
      <c r="R55" s="45" t="s">
        <v>4</v>
      </c>
      <c r="S55" s="45" t="s">
        <v>4</v>
      </c>
      <c r="T55" s="45" t="s">
        <v>4</v>
      </c>
      <c r="U55" s="45" t="s">
        <v>4</v>
      </c>
      <c r="V55" s="45" t="s">
        <v>4</v>
      </c>
      <c r="W55" s="45" t="s">
        <v>4</v>
      </c>
      <c r="X55" s="45" t="s">
        <v>4</v>
      </c>
      <c r="Y55" s="45" t="s">
        <v>4</v>
      </c>
      <c r="Z55" s="45" t="s">
        <v>4</v>
      </c>
      <c r="AA55" s="45" t="s">
        <v>4</v>
      </c>
      <c r="AB55" s="45" t="s">
        <v>4</v>
      </c>
      <c r="AC55" s="45" t="s">
        <v>4</v>
      </c>
      <c r="AD55" s="45" t="s">
        <v>4</v>
      </c>
      <c r="AE55" s="45" t="s">
        <v>4</v>
      </c>
      <c r="AF55" s="45" t="s">
        <v>4</v>
      </c>
      <c r="AG55" s="791" t="s">
        <v>4</v>
      </c>
      <c r="AH55" s="791" t="s">
        <v>4</v>
      </c>
      <c r="AI55" s="791" t="s">
        <v>4</v>
      </c>
      <c r="AJ55" s="33" t="s">
        <v>4</v>
      </c>
    </row>
    <row r="56" spans="1:36" s="66" customFormat="1" ht="22.5" x14ac:dyDescent="0.2">
      <c r="A56" s="855" t="s">
        <v>279</v>
      </c>
      <c r="B56" s="90" t="s">
        <v>4</v>
      </c>
      <c r="C56" s="90" t="s">
        <v>4</v>
      </c>
      <c r="D56" s="90" t="s">
        <v>4</v>
      </c>
      <c r="E56" s="90" t="s">
        <v>4</v>
      </c>
      <c r="F56" s="90" t="s">
        <v>4</v>
      </c>
      <c r="G56" s="90" t="s">
        <v>4</v>
      </c>
      <c r="H56" s="90" t="s">
        <v>4</v>
      </c>
      <c r="I56" s="90" t="s">
        <v>4</v>
      </c>
      <c r="J56" s="375" t="s">
        <v>4</v>
      </c>
      <c r="K56" s="90" t="s">
        <v>4</v>
      </c>
      <c r="L56" s="90" t="s">
        <v>4</v>
      </c>
      <c r="M56" s="90" t="s">
        <v>4</v>
      </c>
      <c r="N56" s="90" t="s">
        <v>4</v>
      </c>
      <c r="O56" s="45" t="s">
        <v>4</v>
      </c>
      <c r="P56" s="45" t="s">
        <v>4</v>
      </c>
      <c r="Q56" s="45" t="s">
        <v>4</v>
      </c>
      <c r="R56" s="45" t="s">
        <v>4</v>
      </c>
      <c r="S56" s="45" t="s">
        <v>4</v>
      </c>
      <c r="T56" s="45" t="s">
        <v>4</v>
      </c>
      <c r="U56" s="45" t="s">
        <v>4</v>
      </c>
      <c r="V56" s="45" t="s">
        <v>4</v>
      </c>
      <c r="W56" s="45" t="s">
        <v>4</v>
      </c>
      <c r="X56" s="45" t="s">
        <v>4</v>
      </c>
      <c r="Y56" s="45" t="s">
        <v>4</v>
      </c>
      <c r="Z56" s="45" t="s">
        <v>4</v>
      </c>
      <c r="AA56" s="45" t="s">
        <v>4</v>
      </c>
      <c r="AB56" s="45" t="s">
        <v>4</v>
      </c>
      <c r="AC56" s="45" t="s">
        <v>4</v>
      </c>
      <c r="AD56" s="45" t="s">
        <v>4</v>
      </c>
      <c r="AE56" s="45" t="s">
        <v>4</v>
      </c>
      <c r="AF56" s="45" t="s">
        <v>4</v>
      </c>
      <c r="AG56" s="791" t="s">
        <v>4</v>
      </c>
      <c r="AH56" s="791" t="s">
        <v>4</v>
      </c>
      <c r="AI56" s="791" t="s">
        <v>4</v>
      </c>
      <c r="AJ56" s="33" t="s">
        <v>4</v>
      </c>
    </row>
    <row r="57" spans="1:36" s="66" customFormat="1" ht="11.25" x14ac:dyDescent="0.2">
      <c r="A57" s="855" t="s">
        <v>325</v>
      </c>
      <c r="B57" s="90" t="s">
        <v>4</v>
      </c>
      <c r="C57" s="90" t="s">
        <v>4</v>
      </c>
      <c r="D57" s="90" t="s">
        <v>4</v>
      </c>
      <c r="E57" s="90" t="s">
        <v>4</v>
      </c>
      <c r="F57" s="90" t="s">
        <v>4</v>
      </c>
      <c r="G57" s="90" t="s">
        <v>4</v>
      </c>
      <c r="H57" s="90" t="s">
        <v>4</v>
      </c>
      <c r="I57" s="90" t="s">
        <v>4</v>
      </c>
      <c r="J57" s="375" t="s">
        <v>4</v>
      </c>
      <c r="K57" s="90" t="s">
        <v>4</v>
      </c>
      <c r="L57" s="90" t="s">
        <v>4</v>
      </c>
      <c r="M57" s="90" t="s">
        <v>4</v>
      </c>
      <c r="N57" s="90" t="s">
        <v>4</v>
      </c>
      <c r="O57" s="45" t="s">
        <v>4</v>
      </c>
      <c r="P57" s="45" t="s">
        <v>4</v>
      </c>
      <c r="Q57" s="45" t="s">
        <v>4</v>
      </c>
      <c r="R57" s="45" t="s">
        <v>4</v>
      </c>
      <c r="S57" s="45" t="s">
        <v>4</v>
      </c>
      <c r="T57" s="45" t="s">
        <v>4</v>
      </c>
      <c r="U57" s="45" t="s">
        <v>4</v>
      </c>
      <c r="V57" s="45" t="s">
        <v>4</v>
      </c>
      <c r="W57" s="45" t="s">
        <v>4</v>
      </c>
      <c r="X57" s="45" t="s">
        <v>4</v>
      </c>
      <c r="Y57" s="45">
        <v>6.1</v>
      </c>
      <c r="Z57" s="45">
        <v>5.3</v>
      </c>
      <c r="AA57" s="45">
        <v>5.5</v>
      </c>
      <c r="AB57" s="45">
        <v>5.3</v>
      </c>
      <c r="AC57" s="45">
        <v>5.0999999999999996</v>
      </c>
      <c r="AD57" s="45">
        <v>5</v>
      </c>
      <c r="AE57" s="45">
        <v>4.9000000000000004</v>
      </c>
      <c r="AF57" s="45">
        <v>5</v>
      </c>
      <c r="AG57" s="790">
        <v>4.9000000000000004</v>
      </c>
      <c r="AH57" s="790">
        <v>4.8</v>
      </c>
      <c r="AI57" s="788">
        <v>4.5999999999999996</v>
      </c>
      <c r="AJ57" s="788">
        <v>4.4000000000000004</v>
      </c>
    </row>
    <row r="58" spans="1:36" s="66" customFormat="1" ht="12.75" x14ac:dyDescent="0.2">
      <c r="A58" s="383" t="s">
        <v>496</v>
      </c>
      <c r="B58" s="90" t="s">
        <v>4</v>
      </c>
      <c r="C58" s="90" t="s">
        <v>4</v>
      </c>
      <c r="D58" s="90" t="s">
        <v>4</v>
      </c>
      <c r="E58" s="90" t="s">
        <v>4</v>
      </c>
      <c r="F58" s="90" t="s">
        <v>4</v>
      </c>
      <c r="G58" s="90" t="s">
        <v>4</v>
      </c>
      <c r="H58" s="90" t="s">
        <v>4</v>
      </c>
      <c r="I58" s="90" t="s">
        <v>4</v>
      </c>
      <c r="J58" s="375" t="s">
        <v>4</v>
      </c>
      <c r="K58" s="90" t="s">
        <v>4</v>
      </c>
      <c r="L58" s="90" t="s">
        <v>4</v>
      </c>
      <c r="M58" s="90" t="s">
        <v>4</v>
      </c>
      <c r="N58" s="90" t="s">
        <v>4</v>
      </c>
      <c r="O58" s="45" t="s">
        <v>4</v>
      </c>
      <c r="P58" s="45" t="s">
        <v>4</v>
      </c>
      <c r="Q58" s="45" t="s">
        <v>4</v>
      </c>
      <c r="R58" s="45" t="s">
        <v>4</v>
      </c>
      <c r="S58" s="45" t="s">
        <v>4</v>
      </c>
      <c r="T58" s="45" t="s">
        <v>4</v>
      </c>
      <c r="U58" s="45" t="s">
        <v>4</v>
      </c>
      <c r="V58" s="45" t="s">
        <v>4</v>
      </c>
      <c r="W58" s="45" t="s">
        <v>4</v>
      </c>
      <c r="X58" s="45" t="s">
        <v>4</v>
      </c>
      <c r="Y58" s="384">
        <v>5.2</v>
      </c>
      <c r="Z58" s="384">
        <v>3.2</v>
      </c>
      <c r="AA58" s="384">
        <v>3</v>
      </c>
      <c r="AB58" s="384">
        <v>4.2</v>
      </c>
      <c r="AC58" s="384">
        <v>4</v>
      </c>
      <c r="AD58" s="384">
        <v>2.4</v>
      </c>
      <c r="AE58" s="385" t="s">
        <v>8</v>
      </c>
      <c r="AF58" s="385" t="s">
        <v>8</v>
      </c>
      <c r="AG58" s="1196" t="s">
        <v>8</v>
      </c>
      <c r="AH58" s="790" t="s">
        <v>8</v>
      </c>
      <c r="AI58" s="790" t="s">
        <v>8</v>
      </c>
      <c r="AJ58" s="790" t="s">
        <v>8</v>
      </c>
    </row>
    <row r="59" spans="1:36" s="66" customFormat="1" ht="12.75" x14ac:dyDescent="0.2">
      <c r="A59" s="383" t="s">
        <v>497</v>
      </c>
      <c r="B59" s="90" t="s">
        <v>4</v>
      </c>
      <c r="C59" s="90" t="s">
        <v>4</v>
      </c>
      <c r="D59" s="90" t="s">
        <v>4</v>
      </c>
      <c r="E59" s="90" t="s">
        <v>4</v>
      </c>
      <c r="F59" s="90" t="s">
        <v>4</v>
      </c>
      <c r="G59" s="90" t="s">
        <v>4</v>
      </c>
      <c r="H59" s="90" t="s">
        <v>4</v>
      </c>
      <c r="I59" s="90" t="s">
        <v>4</v>
      </c>
      <c r="J59" s="375" t="s">
        <v>4</v>
      </c>
      <c r="K59" s="90" t="s">
        <v>4</v>
      </c>
      <c r="L59" s="90" t="s">
        <v>4</v>
      </c>
      <c r="M59" s="90" t="s">
        <v>4</v>
      </c>
      <c r="N59" s="90" t="s">
        <v>4</v>
      </c>
      <c r="O59" s="45" t="s">
        <v>4</v>
      </c>
      <c r="P59" s="45" t="s">
        <v>4</v>
      </c>
      <c r="Q59" s="45" t="s">
        <v>4</v>
      </c>
      <c r="R59" s="45" t="s">
        <v>4</v>
      </c>
      <c r="S59" s="45" t="s">
        <v>4</v>
      </c>
      <c r="T59" s="45" t="s">
        <v>4</v>
      </c>
      <c r="U59" s="45" t="s">
        <v>4</v>
      </c>
      <c r="V59" s="45" t="s">
        <v>4</v>
      </c>
      <c r="W59" s="45" t="s">
        <v>4</v>
      </c>
      <c r="X59" s="45" t="s">
        <v>4</v>
      </c>
      <c r="Y59" s="45">
        <v>3</v>
      </c>
      <c r="Z59" s="45">
        <v>3.8</v>
      </c>
      <c r="AA59" s="45">
        <v>3.5</v>
      </c>
      <c r="AB59" s="45">
        <v>3</v>
      </c>
      <c r="AC59" s="45">
        <v>4.5</v>
      </c>
      <c r="AD59" s="22">
        <v>3.7</v>
      </c>
      <c r="AE59" s="45">
        <v>4.9000000000000004</v>
      </c>
      <c r="AF59" s="22">
        <v>2.1</v>
      </c>
      <c r="AG59" s="790">
        <v>3.2</v>
      </c>
      <c r="AH59" s="790">
        <v>4.7</v>
      </c>
      <c r="AI59" s="788">
        <v>4.0999999999999996</v>
      </c>
      <c r="AJ59" s="788">
        <v>2.2999999999999998</v>
      </c>
    </row>
    <row r="60" spans="1:36" s="66" customFormat="1" ht="12.75" x14ac:dyDescent="0.2">
      <c r="A60" s="855" t="s">
        <v>498</v>
      </c>
      <c r="B60" s="90" t="s">
        <v>4</v>
      </c>
      <c r="C60" s="90" t="s">
        <v>4</v>
      </c>
      <c r="D60" s="90" t="s">
        <v>4</v>
      </c>
      <c r="E60" s="90" t="s">
        <v>4</v>
      </c>
      <c r="F60" s="90" t="s">
        <v>4</v>
      </c>
      <c r="G60" s="90" t="s">
        <v>4</v>
      </c>
      <c r="H60" s="90" t="s">
        <v>4</v>
      </c>
      <c r="I60" s="90" t="s">
        <v>4</v>
      </c>
      <c r="J60" s="375" t="s">
        <v>4</v>
      </c>
      <c r="K60" s="90" t="s">
        <v>4</v>
      </c>
      <c r="L60" s="90" t="s">
        <v>4</v>
      </c>
      <c r="M60" s="90" t="s">
        <v>4</v>
      </c>
      <c r="N60" s="90" t="s">
        <v>4</v>
      </c>
      <c r="O60" s="45" t="s">
        <v>4</v>
      </c>
      <c r="P60" s="45" t="s">
        <v>4</v>
      </c>
      <c r="Q60" s="45" t="s">
        <v>4</v>
      </c>
      <c r="R60" s="45" t="s">
        <v>4</v>
      </c>
      <c r="S60" s="45" t="s">
        <v>4</v>
      </c>
      <c r="T60" s="45" t="s">
        <v>4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790"/>
      <c r="AH60" s="790"/>
      <c r="AI60" s="788"/>
      <c r="AJ60" s="69"/>
    </row>
    <row r="61" spans="1:36" s="66" customFormat="1" ht="11.25" x14ac:dyDescent="0.2">
      <c r="A61" s="855" t="s">
        <v>276</v>
      </c>
      <c r="B61" s="90" t="s">
        <v>4</v>
      </c>
      <c r="C61" s="90" t="s">
        <v>4</v>
      </c>
      <c r="D61" s="90" t="s">
        <v>4</v>
      </c>
      <c r="E61" s="90" t="s">
        <v>4</v>
      </c>
      <c r="F61" s="90" t="s">
        <v>4</v>
      </c>
      <c r="G61" s="90" t="s">
        <v>4</v>
      </c>
      <c r="H61" s="90" t="s">
        <v>4</v>
      </c>
      <c r="I61" s="90" t="s">
        <v>4</v>
      </c>
      <c r="J61" s="375" t="s">
        <v>4</v>
      </c>
      <c r="K61" s="35">
        <v>13593</v>
      </c>
      <c r="L61" s="72">
        <v>15556</v>
      </c>
      <c r="M61" s="72">
        <v>15848</v>
      </c>
      <c r="N61" s="72">
        <v>18244</v>
      </c>
      <c r="O61" s="45" t="s">
        <v>4</v>
      </c>
      <c r="P61" s="45" t="s">
        <v>4</v>
      </c>
      <c r="Q61" s="45" t="s">
        <v>4</v>
      </c>
      <c r="R61" s="45" t="s">
        <v>4</v>
      </c>
      <c r="S61" s="45" t="s">
        <v>4</v>
      </c>
      <c r="T61" s="45" t="s">
        <v>4</v>
      </c>
      <c r="U61" s="857">
        <v>60819</v>
      </c>
      <c r="V61" s="857">
        <v>73806</v>
      </c>
      <c r="W61" s="857">
        <v>78869</v>
      </c>
      <c r="X61" s="857">
        <v>85071</v>
      </c>
      <c r="Y61" s="857">
        <v>92149</v>
      </c>
      <c r="Z61" s="857">
        <v>94771</v>
      </c>
      <c r="AA61" s="857">
        <v>107147</v>
      </c>
      <c r="AB61" s="857">
        <v>117419</v>
      </c>
      <c r="AC61" s="857">
        <v>125544</v>
      </c>
      <c r="AD61" s="857">
        <v>155024</v>
      </c>
      <c r="AE61" s="857">
        <v>174153</v>
      </c>
      <c r="AF61" s="857">
        <v>209622</v>
      </c>
      <c r="AG61" s="987">
        <v>275732</v>
      </c>
      <c r="AH61" s="973">
        <v>334707</v>
      </c>
      <c r="AI61" s="789">
        <v>372090</v>
      </c>
      <c r="AJ61" s="789">
        <v>415793</v>
      </c>
    </row>
    <row r="62" spans="1:36" s="66" customFormat="1" ht="11.25" x14ac:dyDescent="0.2">
      <c r="A62" s="855" t="s">
        <v>43</v>
      </c>
      <c r="B62" s="90" t="s">
        <v>4</v>
      </c>
      <c r="C62" s="90" t="s">
        <v>4</v>
      </c>
      <c r="D62" s="90" t="s">
        <v>4</v>
      </c>
      <c r="E62" s="90" t="s">
        <v>4</v>
      </c>
      <c r="F62" s="90" t="s">
        <v>4</v>
      </c>
      <c r="G62" s="90" t="s">
        <v>4</v>
      </c>
      <c r="H62" s="90" t="s">
        <v>4</v>
      </c>
      <c r="I62" s="90" t="s">
        <v>4</v>
      </c>
      <c r="J62" s="375" t="s">
        <v>4</v>
      </c>
      <c r="K62" s="90" t="s">
        <v>4</v>
      </c>
      <c r="L62" s="90" t="s">
        <v>4</v>
      </c>
      <c r="M62" s="90" t="s">
        <v>4</v>
      </c>
      <c r="N62" s="90" t="s">
        <v>4</v>
      </c>
      <c r="O62" s="45" t="s">
        <v>4</v>
      </c>
      <c r="P62" s="45" t="s">
        <v>4</v>
      </c>
      <c r="Q62" s="45" t="s">
        <v>4</v>
      </c>
      <c r="R62" s="45" t="s">
        <v>4</v>
      </c>
      <c r="S62" s="45" t="s">
        <v>4</v>
      </c>
      <c r="T62" s="45" t="s">
        <v>4</v>
      </c>
      <c r="U62" s="80">
        <v>412.7</v>
      </c>
      <c r="V62" s="80">
        <v>503.4</v>
      </c>
      <c r="W62" s="80">
        <v>528.9</v>
      </c>
      <c r="X62" s="80">
        <v>559.20000000000005</v>
      </c>
      <c r="Y62" s="80">
        <v>514.20000000000005</v>
      </c>
      <c r="Z62" s="80">
        <v>427.4</v>
      </c>
      <c r="AA62" s="80">
        <v>313.10000000000002</v>
      </c>
      <c r="AB62" s="80">
        <v>360.2</v>
      </c>
      <c r="AC62" s="80">
        <v>364.2</v>
      </c>
      <c r="AD62" s="112">
        <v>405</v>
      </c>
      <c r="AE62" s="80">
        <v>423.9</v>
      </c>
      <c r="AF62" s="112">
        <v>492</v>
      </c>
      <c r="AG62" s="982">
        <v>599.1</v>
      </c>
      <c r="AH62" s="790">
        <v>733.5</v>
      </c>
      <c r="AI62" s="803">
        <f>AI61/469.44</f>
        <v>792.62525562372184</v>
      </c>
      <c r="AJ62" s="803">
        <f>AJ61/521.59</f>
        <v>797.16443950229097</v>
      </c>
    </row>
    <row r="63" spans="1:36" s="66" customFormat="1" ht="12.75" x14ac:dyDescent="0.2">
      <c r="A63" s="386" t="s">
        <v>504</v>
      </c>
      <c r="B63" s="90" t="s">
        <v>4</v>
      </c>
      <c r="C63" s="90" t="s">
        <v>4</v>
      </c>
      <c r="D63" s="90" t="s">
        <v>4</v>
      </c>
      <c r="E63" s="90" t="s">
        <v>4</v>
      </c>
      <c r="F63" s="90" t="s">
        <v>4</v>
      </c>
      <c r="G63" s="90" t="s">
        <v>4</v>
      </c>
      <c r="H63" s="90" t="s">
        <v>4</v>
      </c>
      <c r="I63" s="90" t="s">
        <v>4</v>
      </c>
      <c r="J63" s="375" t="s">
        <v>4</v>
      </c>
      <c r="K63" s="45">
        <v>116.5</v>
      </c>
      <c r="L63" s="124">
        <v>114.4</v>
      </c>
      <c r="M63" s="124">
        <v>101.9</v>
      </c>
      <c r="N63" s="124">
        <v>115.1</v>
      </c>
      <c r="O63" s="45" t="s">
        <v>4</v>
      </c>
      <c r="P63" s="45" t="s">
        <v>4</v>
      </c>
      <c r="Q63" s="45" t="s">
        <v>4</v>
      </c>
      <c r="R63" s="45" t="s">
        <v>4</v>
      </c>
      <c r="S63" s="45" t="s">
        <v>4</v>
      </c>
      <c r="T63" s="45" t="s">
        <v>4</v>
      </c>
      <c r="U63" s="80">
        <v>113.4</v>
      </c>
      <c r="V63" s="80">
        <v>121.4</v>
      </c>
      <c r="W63" s="80">
        <v>106.9</v>
      </c>
      <c r="X63" s="80">
        <v>107.9</v>
      </c>
      <c r="Y63" s="80">
        <v>108.3</v>
      </c>
      <c r="Z63" s="80">
        <v>101.6</v>
      </c>
      <c r="AA63" s="80">
        <v>113.1</v>
      </c>
      <c r="AB63" s="80">
        <v>109.6</v>
      </c>
      <c r="AC63" s="80">
        <v>106.9</v>
      </c>
      <c r="AD63" s="80">
        <v>123.5</v>
      </c>
      <c r="AE63" s="112">
        <f>AE61/AD61*100</f>
        <v>112.3393797089483</v>
      </c>
      <c r="AF63" s="112">
        <f>AF61/AE61*100</f>
        <v>120.36657421922104</v>
      </c>
      <c r="AG63" s="982">
        <v>131.5</v>
      </c>
      <c r="AH63" s="803">
        <f>AH61/AG61*100</f>
        <v>121.38852218821174</v>
      </c>
      <c r="AI63" s="803">
        <f>AI61/AH61*100</f>
        <v>111.16887307406178</v>
      </c>
      <c r="AJ63" s="803">
        <f>AJ61/AI61*100</f>
        <v>111.74527668037302</v>
      </c>
    </row>
    <row r="64" spans="1:36" s="66" customFormat="1" ht="12.75" x14ac:dyDescent="0.2">
      <c r="A64" s="386" t="s">
        <v>505</v>
      </c>
      <c r="B64" s="90" t="s">
        <v>4</v>
      </c>
      <c r="C64" s="90" t="s">
        <v>4</v>
      </c>
      <c r="D64" s="90" t="s">
        <v>4</v>
      </c>
      <c r="E64" s="90" t="s">
        <v>4</v>
      </c>
      <c r="F64" s="90" t="s">
        <v>4</v>
      </c>
      <c r="G64" s="90" t="s">
        <v>4</v>
      </c>
      <c r="H64" s="90" t="s">
        <v>4</v>
      </c>
      <c r="I64" s="90" t="s">
        <v>4</v>
      </c>
      <c r="J64" s="375" t="s">
        <v>4</v>
      </c>
      <c r="K64" s="45">
        <v>104.8</v>
      </c>
      <c r="L64" s="124">
        <v>106.3</v>
      </c>
      <c r="M64" s="124">
        <v>98.1</v>
      </c>
      <c r="N64" s="124">
        <v>110.1</v>
      </c>
      <c r="O64" s="45" t="s">
        <v>4</v>
      </c>
      <c r="P64" s="45" t="s">
        <v>4</v>
      </c>
      <c r="Q64" s="45" t="s">
        <v>4</v>
      </c>
      <c r="R64" s="45" t="s">
        <v>4</v>
      </c>
      <c r="S64" s="45" t="s">
        <v>4</v>
      </c>
      <c r="T64" s="45" t="s">
        <v>4</v>
      </c>
      <c r="U64" s="45">
        <v>106.8</v>
      </c>
      <c r="V64" s="45">
        <v>114.3</v>
      </c>
      <c r="W64" s="45">
        <v>102.4</v>
      </c>
      <c r="X64" s="36">
        <v>101.9</v>
      </c>
      <c r="Y64" s="36">
        <v>102.6</v>
      </c>
      <c r="Z64" s="45">
        <v>95.4</v>
      </c>
      <c r="AA64" s="45">
        <v>100.1</v>
      </c>
      <c r="AB64" s="45">
        <v>102</v>
      </c>
      <c r="AC64" s="45">
        <v>101.1</v>
      </c>
      <c r="AD64" s="387">
        <v>117.5</v>
      </c>
      <c r="AE64" s="80">
        <v>105.4</v>
      </c>
      <c r="AF64" s="112">
        <v>111.6</v>
      </c>
      <c r="AG64" s="982">
        <v>114.7</v>
      </c>
      <c r="AH64" s="803">
        <f>AH63/114.4*100</f>
        <v>106.10884806661865</v>
      </c>
      <c r="AI64" s="1060">
        <f>AI63/108*100</f>
        <v>102.93414173524238</v>
      </c>
      <c r="AJ64" s="36">
        <f>AJ63/110.5*100</f>
        <v>101.12694722205704</v>
      </c>
    </row>
    <row r="65" spans="1:36" s="66" customFormat="1" ht="11.25" x14ac:dyDescent="0.2">
      <c r="A65" s="34" t="s">
        <v>330</v>
      </c>
      <c r="B65" s="90" t="s">
        <v>4</v>
      </c>
      <c r="C65" s="90" t="s">
        <v>4</v>
      </c>
      <c r="D65" s="90" t="s">
        <v>4</v>
      </c>
      <c r="E65" s="90" t="s">
        <v>4</v>
      </c>
      <c r="F65" s="90" t="s">
        <v>4</v>
      </c>
      <c r="G65" s="90" t="s">
        <v>4</v>
      </c>
      <c r="H65" s="90" t="s">
        <v>4</v>
      </c>
      <c r="I65" s="90" t="s">
        <v>4</v>
      </c>
      <c r="J65" s="375" t="s">
        <v>4</v>
      </c>
      <c r="K65" s="90" t="s">
        <v>4</v>
      </c>
      <c r="L65" s="90" t="s">
        <v>4</v>
      </c>
      <c r="M65" s="90" t="s">
        <v>4</v>
      </c>
      <c r="N65" s="90" t="s">
        <v>4</v>
      </c>
      <c r="O65" s="45" t="s">
        <v>4</v>
      </c>
      <c r="P65" s="45" t="s">
        <v>4</v>
      </c>
      <c r="Q65" s="45" t="s">
        <v>4</v>
      </c>
      <c r="R65" s="45" t="s">
        <v>4</v>
      </c>
      <c r="S65" s="45" t="s">
        <v>4</v>
      </c>
      <c r="T65" s="45" t="s">
        <v>4</v>
      </c>
      <c r="U65" s="45" t="s">
        <v>4</v>
      </c>
      <c r="V65" s="45" t="s">
        <v>4</v>
      </c>
      <c r="W65" s="45" t="s">
        <v>4</v>
      </c>
      <c r="X65" s="45" t="s">
        <v>4</v>
      </c>
      <c r="Y65" s="45" t="s">
        <v>4</v>
      </c>
      <c r="Z65" s="45" t="s">
        <v>4</v>
      </c>
      <c r="AA65" s="45" t="s">
        <v>4</v>
      </c>
      <c r="AB65" s="45" t="s">
        <v>4</v>
      </c>
      <c r="AC65" s="45" t="s">
        <v>4</v>
      </c>
      <c r="AD65" s="45" t="s">
        <v>4</v>
      </c>
      <c r="AE65" s="45" t="s">
        <v>4</v>
      </c>
      <c r="AF65" s="45" t="s">
        <v>4</v>
      </c>
      <c r="AG65" s="791" t="s">
        <v>4</v>
      </c>
      <c r="AH65" s="791" t="s">
        <v>4</v>
      </c>
      <c r="AI65" s="791" t="s">
        <v>4</v>
      </c>
      <c r="AJ65" s="33" t="s">
        <v>4</v>
      </c>
    </row>
    <row r="66" spans="1:36" s="66" customFormat="1" ht="11.25" x14ac:dyDescent="0.2">
      <c r="A66" s="34" t="s">
        <v>74</v>
      </c>
      <c r="B66" s="90" t="s">
        <v>4</v>
      </c>
      <c r="C66" s="90" t="s">
        <v>4</v>
      </c>
      <c r="D66" s="90" t="s">
        <v>4</v>
      </c>
      <c r="E66" s="90" t="s">
        <v>4</v>
      </c>
      <c r="F66" s="90" t="s">
        <v>4</v>
      </c>
      <c r="G66" s="90" t="s">
        <v>4</v>
      </c>
      <c r="H66" s="90" t="s">
        <v>4</v>
      </c>
      <c r="I66" s="90" t="s">
        <v>4</v>
      </c>
      <c r="J66" s="375" t="s">
        <v>4</v>
      </c>
      <c r="K66" s="90" t="s">
        <v>4</v>
      </c>
      <c r="L66" s="90" t="s">
        <v>4</v>
      </c>
      <c r="M66" s="90" t="s">
        <v>4</v>
      </c>
      <c r="N66" s="90" t="s">
        <v>4</v>
      </c>
      <c r="O66" s="45" t="s">
        <v>4</v>
      </c>
      <c r="P66" s="45" t="s">
        <v>4</v>
      </c>
      <c r="Q66" s="45" t="s">
        <v>4</v>
      </c>
      <c r="R66" s="45" t="s">
        <v>4</v>
      </c>
      <c r="S66" s="45" t="s">
        <v>4</v>
      </c>
      <c r="T66" s="45" t="s">
        <v>4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35">
        <v>28284</v>
      </c>
      <c r="AD66" s="857">
        <v>42500</v>
      </c>
      <c r="AE66" s="857">
        <v>42500</v>
      </c>
      <c r="AF66" s="22">
        <v>42500</v>
      </c>
      <c r="AG66" s="35">
        <v>60000</v>
      </c>
      <c r="AH66" s="35">
        <v>70000</v>
      </c>
      <c r="AI66" s="35">
        <v>85000</v>
      </c>
      <c r="AJ66" s="35">
        <v>85000</v>
      </c>
    </row>
    <row r="67" spans="1:36" s="66" customFormat="1" ht="11.25" x14ac:dyDescent="0.2">
      <c r="A67" s="1211" t="s">
        <v>79</v>
      </c>
      <c r="B67" s="1203"/>
      <c r="C67" s="1203"/>
      <c r="D67" s="1203"/>
      <c r="E67" s="1203"/>
      <c r="F67" s="1203"/>
      <c r="G67" s="1203"/>
      <c r="H67" s="1203"/>
      <c r="I67" s="1203"/>
      <c r="J67" s="1226"/>
      <c r="K67" s="1622"/>
      <c r="L67" s="1231"/>
      <c r="M67" s="1231"/>
      <c r="N67" s="1231"/>
      <c r="O67" s="1231"/>
      <c r="P67" s="1231"/>
      <c r="Q67" s="1231"/>
      <c r="R67" s="1231"/>
      <c r="S67" s="1231"/>
      <c r="T67" s="1622"/>
      <c r="U67" s="1203"/>
      <c r="V67" s="1212"/>
      <c r="W67" s="1212"/>
      <c r="X67" s="1213"/>
      <c r="Y67" s="1213"/>
      <c r="Z67" s="1213"/>
      <c r="AA67" s="1213"/>
      <c r="AB67" s="1213"/>
      <c r="AC67" s="1213"/>
      <c r="AD67" s="1212"/>
      <c r="AE67" s="1212"/>
      <c r="AF67" s="1052"/>
      <c r="AG67" s="1213"/>
      <c r="AH67" s="1052"/>
      <c r="AI67" s="1052"/>
      <c r="AJ67" s="1046"/>
    </row>
    <row r="68" spans="1:36" s="66" customFormat="1" ht="11.25" x14ac:dyDescent="0.2">
      <c r="A68" s="372" t="s">
        <v>80</v>
      </c>
      <c r="B68" s="90"/>
      <c r="C68" s="90"/>
      <c r="D68" s="90"/>
      <c r="E68" s="90"/>
      <c r="F68" s="90"/>
      <c r="G68" s="90"/>
      <c r="H68" s="90"/>
      <c r="I68" s="90"/>
      <c r="J68" s="375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1010"/>
      <c r="X68" s="1010"/>
      <c r="Y68" s="1010"/>
      <c r="Z68" s="1010"/>
      <c r="AA68" s="1010"/>
      <c r="AB68" s="1010"/>
      <c r="AC68" s="1010"/>
      <c r="AD68" s="1010"/>
      <c r="AE68" s="1010"/>
      <c r="AF68" s="1010"/>
      <c r="AG68" s="1010"/>
      <c r="AH68" s="22"/>
      <c r="AI68" s="69"/>
      <c r="AJ68" s="69"/>
    </row>
    <row r="69" spans="1:36" s="23" customFormat="1" ht="11.25" x14ac:dyDescent="0.2">
      <c r="A69" s="855" t="s">
        <v>81</v>
      </c>
      <c r="B69" s="90" t="s">
        <v>4</v>
      </c>
      <c r="C69" s="90" t="s">
        <v>4</v>
      </c>
      <c r="D69" s="90" t="s">
        <v>4</v>
      </c>
      <c r="E69" s="90" t="s">
        <v>4</v>
      </c>
      <c r="F69" s="90" t="s">
        <v>4</v>
      </c>
      <c r="G69" s="90" t="s">
        <v>4</v>
      </c>
      <c r="H69" s="90" t="s">
        <v>4</v>
      </c>
      <c r="I69" s="90" t="s">
        <v>4</v>
      </c>
      <c r="J69" s="375" t="s">
        <v>4</v>
      </c>
      <c r="K69" s="90" t="s">
        <v>4</v>
      </c>
      <c r="L69" s="90" t="s">
        <v>4</v>
      </c>
      <c r="M69" s="90" t="s">
        <v>4</v>
      </c>
      <c r="N69" s="90" t="s">
        <v>4</v>
      </c>
      <c r="O69" s="45" t="s">
        <v>4</v>
      </c>
      <c r="P69" s="45" t="s">
        <v>4</v>
      </c>
      <c r="Q69" s="45" t="s">
        <v>4</v>
      </c>
      <c r="R69" s="45" t="s">
        <v>4</v>
      </c>
      <c r="S69" s="45" t="s">
        <v>4</v>
      </c>
      <c r="T69" s="45" t="s">
        <v>4</v>
      </c>
      <c r="U69" s="90">
        <v>1349</v>
      </c>
      <c r="V69" s="90">
        <v>1633</v>
      </c>
      <c r="W69" s="90">
        <v>1922</v>
      </c>
      <c r="X69" s="90">
        <v>1989</v>
      </c>
      <c r="Y69" s="90">
        <v>2257</v>
      </c>
      <c r="Z69" s="90">
        <v>12072</v>
      </c>
      <c r="AA69" s="90">
        <v>1202</v>
      </c>
      <c r="AB69" s="90">
        <v>2166</v>
      </c>
      <c r="AC69" s="857">
        <v>1274</v>
      </c>
      <c r="AD69" s="857">
        <v>7647</v>
      </c>
      <c r="AE69" s="857">
        <v>4437</v>
      </c>
      <c r="AF69" s="857">
        <v>4357</v>
      </c>
      <c r="AG69" s="35">
        <v>7429</v>
      </c>
      <c r="AH69" s="973">
        <v>8497</v>
      </c>
      <c r="AI69" s="789">
        <v>4162.9040000000005</v>
      </c>
      <c r="AJ69" s="861">
        <v>2132</v>
      </c>
    </row>
    <row r="70" spans="1:36" s="23" customFormat="1" ht="22.5" x14ac:dyDescent="0.2">
      <c r="A70" s="855" t="s">
        <v>289</v>
      </c>
      <c r="B70" s="90" t="s">
        <v>4</v>
      </c>
      <c r="C70" s="90" t="s">
        <v>4</v>
      </c>
      <c r="D70" s="90" t="s">
        <v>4</v>
      </c>
      <c r="E70" s="90" t="s">
        <v>4</v>
      </c>
      <c r="F70" s="90" t="s">
        <v>4</v>
      </c>
      <c r="G70" s="90" t="s">
        <v>4</v>
      </c>
      <c r="H70" s="90" t="s">
        <v>4</v>
      </c>
      <c r="I70" s="90" t="s">
        <v>4</v>
      </c>
      <c r="J70" s="375" t="s">
        <v>4</v>
      </c>
      <c r="K70" s="90" t="s">
        <v>4</v>
      </c>
      <c r="L70" s="90" t="s">
        <v>4</v>
      </c>
      <c r="M70" s="90" t="s">
        <v>4</v>
      </c>
      <c r="N70" s="90" t="s">
        <v>4</v>
      </c>
      <c r="O70" s="45" t="s">
        <v>4</v>
      </c>
      <c r="P70" s="45" t="s">
        <v>4</v>
      </c>
      <c r="Q70" s="45" t="s">
        <v>4</v>
      </c>
      <c r="R70" s="45" t="s">
        <v>4</v>
      </c>
      <c r="S70" s="45" t="s">
        <v>4</v>
      </c>
      <c r="T70" s="45" t="s">
        <v>4</v>
      </c>
      <c r="U70" s="90" t="s">
        <v>4</v>
      </c>
      <c r="V70" s="90">
        <v>112.7</v>
      </c>
      <c r="W70" s="90">
        <v>111.2</v>
      </c>
      <c r="X70" s="90">
        <v>99.1</v>
      </c>
      <c r="Y70" s="90">
        <v>108.3</v>
      </c>
      <c r="Z70" s="90">
        <v>516.79999999999995</v>
      </c>
      <c r="AA70" s="90">
        <v>9.6</v>
      </c>
      <c r="AB70" s="90">
        <v>165.8</v>
      </c>
      <c r="AC70" s="80">
        <v>141.69999999999999</v>
      </c>
      <c r="AD70" s="80" t="s">
        <v>776</v>
      </c>
      <c r="AE70" s="80">
        <v>56.6</v>
      </c>
      <c r="AF70" s="80">
        <v>93.9</v>
      </c>
      <c r="AG70" s="36">
        <v>160.9</v>
      </c>
      <c r="AH70" s="790">
        <v>110.7</v>
      </c>
      <c r="AI70" s="788">
        <v>47.3</v>
      </c>
      <c r="AJ70" s="67">
        <v>49.2</v>
      </c>
    </row>
    <row r="71" spans="1:36" s="23" customFormat="1" ht="12.75" customHeight="1" x14ac:dyDescent="0.2">
      <c r="A71" s="361" t="s">
        <v>86</v>
      </c>
      <c r="B71" s="80" t="s">
        <v>4</v>
      </c>
      <c r="C71" s="80" t="s">
        <v>4</v>
      </c>
      <c r="D71" s="80" t="s">
        <v>4</v>
      </c>
      <c r="E71" s="80" t="s">
        <v>4</v>
      </c>
      <c r="F71" s="80" t="s">
        <v>4</v>
      </c>
      <c r="G71" s="80" t="s">
        <v>4</v>
      </c>
      <c r="H71" s="80" t="s">
        <v>4</v>
      </c>
      <c r="I71" s="80" t="s">
        <v>4</v>
      </c>
      <c r="J71" s="107" t="s">
        <v>4</v>
      </c>
      <c r="K71" s="45" t="s">
        <v>4</v>
      </c>
      <c r="L71" s="45" t="s">
        <v>4</v>
      </c>
      <c r="M71" s="45" t="s">
        <v>4</v>
      </c>
      <c r="N71" s="45" t="s">
        <v>4</v>
      </c>
      <c r="O71" s="45" t="s">
        <v>4</v>
      </c>
      <c r="P71" s="45" t="s">
        <v>4</v>
      </c>
      <c r="Q71" s="45" t="s">
        <v>4</v>
      </c>
      <c r="R71" s="45" t="s">
        <v>4</v>
      </c>
      <c r="S71" s="45" t="s">
        <v>4</v>
      </c>
      <c r="T71" s="45" t="s">
        <v>4</v>
      </c>
      <c r="U71" s="45" t="s">
        <v>4</v>
      </c>
      <c r="V71" s="45" t="s">
        <v>4</v>
      </c>
      <c r="W71" s="45" t="s">
        <v>4</v>
      </c>
      <c r="X71" s="45" t="s">
        <v>4</v>
      </c>
      <c r="Y71" s="45" t="s">
        <v>4</v>
      </c>
      <c r="Z71" s="45" t="s">
        <v>4</v>
      </c>
      <c r="AA71" s="45" t="s">
        <v>4</v>
      </c>
      <c r="AB71" s="22" t="s">
        <v>4</v>
      </c>
      <c r="AC71" s="22" t="s">
        <v>4</v>
      </c>
      <c r="AD71" s="22" t="s">
        <v>4</v>
      </c>
      <c r="AE71" s="22" t="s">
        <v>4</v>
      </c>
      <c r="AF71" s="22" t="s">
        <v>4</v>
      </c>
      <c r="AG71" s="22" t="s">
        <v>4</v>
      </c>
      <c r="AH71" s="22" t="s">
        <v>4</v>
      </c>
      <c r="AI71" s="22" t="s">
        <v>4</v>
      </c>
      <c r="AJ71" s="973" t="s">
        <v>4</v>
      </c>
    </row>
    <row r="72" spans="1:36" s="23" customFormat="1" ht="11.25" x14ac:dyDescent="0.2">
      <c r="A72" s="361" t="s">
        <v>87</v>
      </c>
      <c r="B72" s="80" t="s">
        <v>4</v>
      </c>
      <c r="C72" s="80" t="s">
        <v>4</v>
      </c>
      <c r="D72" s="80" t="s">
        <v>4</v>
      </c>
      <c r="E72" s="80" t="s">
        <v>4</v>
      </c>
      <c r="F72" s="80" t="s">
        <v>4</v>
      </c>
      <c r="G72" s="80" t="s">
        <v>4</v>
      </c>
      <c r="H72" s="80" t="s">
        <v>4</v>
      </c>
      <c r="I72" s="80" t="s">
        <v>4</v>
      </c>
      <c r="J72" s="107" t="s">
        <v>4</v>
      </c>
      <c r="K72" s="80" t="s">
        <v>4</v>
      </c>
      <c r="L72" s="80" t="s">
        <v>4</v>
      </c>
      <c r="M72" s="80" t="s">
        <v>4</v>
      </c>
      <c r="N72" s="80" t="s">
        <v>4</v>
      </c>
      <c r="O72" s="80" t="s">
        <v>4</v>
      </c>
      <c r="P72" s="80" t="s">
        <v>4</v>
      </c>
      <c r="Q72" s="80" t="s">
        <v>4</v>
      </c>
      <c r="R72" s="80" t="s">
        <v>4</v>
      </c>
      <c r="S72" s="80" t="s">
        <v>4</v>
      </c>
      <c r="T72" s="80" t="s">
        <v>4</v>
      </c>
      <c r="U72" s="80" t="s">
        <v>4</v>
      </c>
      <c r="V72" s="80" t="s">
        <v>4</v>
      </c>
      <c r="W72" s="80" t="s">
        <v>4</v>
      </c>
      <c r="X72" s="80" t="s">
        <v>4</v>
      </c>
      <c r="Y72" s="80" t="s">
        <v>4</v>
      </c>
      <c r="Z72" s="80" t="s">
        <v>4</v>
      </c>
      <c r="AA72" s="80" t="s">
        <v>4</v>
      </c>
      <c r="AB72" s="80" t="s">
        <v>4</v>
      </c>
      <c r="AC72" s="80" t="s">
        <v>4</v>
      </c>
      <c r="AD72" s="80" t="s">
        <v>4</v>
      </c>
      <c r="AE72" s="80" t="s">
        <v>4</v>
      </c>
      <c r="AF72" s="80" t="s">
        <v>4</v>
      </c>
      <c r="AG72" s="80" t="s">
        <v>4</v>
      </c>
      <c r="AH72" s="80" t="s">
        <v>4</v>
      </c>
      <c r="AI72" s="80" t="s">
        <v>4</v>
      </c>
      <c r="AJ72" s="973" t="s">
        <v>4</v>
      </c>
    </row>
    <row r="73" spans="1:36" s="23" customFormat="1" ht="22.5" x14ac:dyDescent="0.2">
      <c r="A73" s="361" t="s">
        <v>777</v>
      </c>
      <c r="B73" s="80" t="s">
        <v>8</v>
      </c>
      <c r="C73" s="80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107" t="s">
        <v>8</v>
      </c>
      <c r="K73" s="80" t="s">
        <v>8</v>
      </c>
      <c r="L73" s="80" t="s">
        <v>8</v>
      </c>
      <c r="M73" s="80" t="s">
        <v>8</v>
      </c>
      <c r="N73" s="80" t="s">
        <v>8</v>
      </c>
      <c r="O73" s="80" t="s">
        <v>4</v>
      </c>
      <c r="P73" s="80" t="s">
        <v>4</v>
      </c>
      <c r="Q73" s="80" t="s">
        <v>4</v>
      </c>
      <c r="R73" s="80" t="s">
        <v>4</v>
      </c>
      <c r="S73" s="80" t="s">
        <v>4</v>
      </c>
      <c r="T73" s="80" t="s">
        <v>4</v>
      </c>
      <c r="U73" s="80" t="s">
        <v>4</v>
      </c>
      <c r="V73" s="80" t="s">
        <v>4</v>
      </c>
      <c r="W73" s="80" t="s">
        <v>4</v>
      </c>
      <c r="X73" s="80" t="s">
        <v>4</v>
      </c>
      <c r="Y73" s="80" t="s">
        <v>4</v>
      </c>
      <c r="Z73" s="80" t="s">
        <v>4</v>
      </c>
      <c r="AA73" s="80" t="s">
        <v>4</v>
      </c>
      <c r="AB73" s="80" t="s">
        <v>4</v>
      </c>
      <c r="AC73" s="80">
        <v>20.2</v>
      </c>
      <c r="AD73" s="80">
        <v>22.3</v>
      </c>
      <c r="AE73" s="80">
        <v>59.6</v>
      </c>
      <c r="AF73" s="80">
        <v>39.1</v>
      </c>
      <c r="AG73" s="80">
        <v>3.4</v>
      </c>
      <c r="AH73" s="22" t="s">
        <v>8</v>
      </c>
      <c r="AI73" s="22" t="s">
        <v>8</v>
      </c>
      <c r="AJ73" s="973" t="s">
        <v>4</v>
      </c>
    </row>
    <row r="74" spans="1:36" s="23" customFormat="1" ht="11.25" x14ac:dyDescent="0.2">
      <c r="A74" s="34" t="s">
        <v>90</v>
      </c>
      <c r="B74" s="90" t="s">
        <v>8</v>
      </c>
      <c r="C74" s="90" t="s">
        <v>8</v>
      </c>
      <c r="D74" s="90" t="s">
        <v>8</v>
      </c>
      <c r="E74" s="90" t="s">
        <v>8</v>
      </c>
      <c r="F74" s="90" t="s">
        <v>8</v>
      </c>
      <c r="G74" s="90" t="s">
        <v>8</v>
      </c>
      <c r="H74" s="90" t="s">
        <v>8</v>
      </c>
      <c r="I74" s="90" t="s">
        <v>8</v>
      </c>
      <c r="J74" s="375" t="s">
        <v>8</v>
      </c>
      <c r="K74" s="90" t="s">
        <v>8</v>
      </c>
      <c r="L74" s="90" t="s">
        <v>8</v>
      </c>
      <c r="M74" s="90" t="s">
        <v>8</v>
      </c>
      <c r="N74" s="90" t="s">
        <v>8</v>
      </c>
      <c r="O74" s="90" t="s">
        <v>4</v>
      </c>
      <c r="P74" s="90" t="s">
        <v>4</v>
      </c>
      <c r="Q74" s="90" t="s">
        <v>4</v>
      </c>
      <c r="R74" s="90" t="s">
        <v>4</v>
      </c>
      <c r="S74" s="90" t="s">
        <v>4</v>
      </c>
      <c r="T74" s="90" t="s">
        <v>4</v>
      </c>
      <c r="U74" s="90" t="s">
        <v>4</v>
      </c>
      <c r="V74" s="90" t="s">
        <v>4</v>
      </c>
      <c r="W74" s="1010" t="s">
        <v>4</v>
      </c>
      <c r="X74" s="1010" t="s">
        <v>4</v>
      </c>
      <c r="Y74" s="1010" t="s">
        <v>4</v>
      </c>
      <c r="Z74" s="1010" t="s">
        <v>4</v>
      </c>
      <c r="AA74" s="1010" t="s">
        <v>4</v>
      </c>
      <c r="AB74" s="1010" t="s">
        <v>4</v>
      </c>
      <c r="AC74" s="1010">
        <v>1</v>
      </c>
      <c r="AD74" s="1010">
        <v>1</v>
      </c>
      <c r="AE74" s="1010">
        <v>1</v>
      </c>
      <c r="AF74" s="1010">
        <v>1</v>
      </c>
      <c r="AG74" s="1010">
        <v>1</v>
      </c>
      <c r="AH74" s="22" t="s">
        <v>8</v>
      </c>
      <c r="AI74" s="22" t="s">
        <v>8</v>
      </c>
      <c r="AJ74" s="973" t="s">
        <v>4</v>
      </c>
    </row>
    <row r="75" spans="1:36" s="23" customFormat="1" ht="11.25" x14ac:dyDescent="0.2">
      <c r="A75" s="34" t="s">
        <v>91</v>
      </c>
      <c r="B75" s="90"/>
      <c r="C75" s="90"/>
      <c r="D75" s="90"/>
      <c r="E75" s="90"/>
      <c r="F75" s="90"/>
      <c r="G75" s="90"/>
      <c r="H75" s="90"/>
      <c r="I75" s="90"/>
      <c r="J75" s="375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1010"/>
      <c r="X75" s="1010"/>
      <c r="Y75" s="1010"/>
      <c r="Z75" s="1010"/>
      <c r="AA75" s="1010"/>
      <c r="AB75" s="1010"/>
      <c r="AC75" s="1010"/>
      <c r="AD75" s="1010"/>
      <c r="AE75" s="1010"/>
      <c r="AF75" s="1010"/>
      <c r="AG75" s="1010"/>
      <c r="AH75" s="22"/>
      <c r="AI75" s="22"/>
      <c r="AJ75" s="67"/>
    </row>
    <row r="76" spans="1:36" s="23" customFormat="1" ht="11.25" x14ac:dyDescent="0.2">
      <c r="A76" s="34" t="s">
        <v>92</v>
      </c>
      <c r="B76" s="22" t="s">
        <v>370</v>
      </c>
      <c r="C76" s="22" t="s">
        <v>370</v>
      </c>
      <c r="D76" s="22" t="s">
        <v>370</v>
      </c>
      <c r="E76" s="22" t="s">
        <v>370</v>
      </c>
      <c r="F76" s="22" t="s">
        <v>370</v>
      </c>
      <c r="G76" s="22" t="s">
        <v>370</v>
      </c>
      <c r="H76" s="22" t="s">
        <v>370</v>
      </c>
      <c r="I76" s="22" t="s">
        <v>370</v>
      </c>
      <c r="J76" s="101" t="s">
        <v>370</v>
      </c>
      <c r="K76" s="22" t="s">
        <v>370</v>
      </c>
      <c r="L76" s="22" t="s">
        <v>370</v>
      </c>
      <c r="M76" s="22" t="s">
        <v>370</v>
      </c>
      <c r="N76" s="22" t="s">
        <v>370</v>
      </c>
      <c r="O76" s="22" t="s">
        <v>370</v>
      </c>
      <c r="P76" s="22" t="s">
        <v>370</v>
      </c>
      <c r="Q76" s="22" t="s">
        <v>370</v>
      </c>
      <c r="R76" s="22" t="s">
        <v>370</v>
      </c>
      <c r="S76" s="22" t="s">
        <v>370</v>
      </c>
      <c r="T76" s="22" t="s">
        <v>370</v>
      </c>
      <c r="U76" s="22" t="s">
        <v>370</v>
      </c>
      <c r="V76" s="22" t="s">
        <v>370</v>
      </c>
      <c r="W76" s="22" t="s">
        <v>370</v>
      </c>
      <c r="X76" s="22" t="s">
        <v>370</v>
      </c>
      <c r="Y76" s="22" t="s">
        <v>370</v>
      </c>
      <c r="Z76" s="22" t="s">
        <v>370</v>
      </c>
      <c r="AA76" s="22" t="s">
        <v>370</v>
      </c>
      <c r="AB76" s="22" t="s">
        <v>370</v>
      </c>
      <c r="AC76" s="22" t="s">
        <v>370</v>
      </c>
      <c r="AD76" s="22" t="s">
        <v>370</v>
      </c>
      <c r="AE76" s="22" t="s">
        <v>370</v>
      </c>
      <c r="AF76" s="22" t="s">
        <v>370</v>
      </c>
      <c r="AG76" s="22" t="s">
        <v>370</v>
      </c>
      <c r="AH76" s="22" t="s">
        <v>370</v>
      </c>
      <c r="AI76" s="22" t="s">
        <v>370</v>
      </c>
      <c r="AJ76" s="973" t="s">
        <v>4</v>
      </c>
    </row>
    <row r="77" spans="1:36" s="23" customFormat="1" ht="11.25" x14ac:dyDescent="0.2">
      <c r="A77" s="34" t="s">
        <v>93</v>
      </c>
      <c r="B77" s="90" t="s">
        <v>370</v>
      </c>
      <c r="C77" s="90" t="s">
        <v>456</v>
      </c>
      <c r="D77" s="90" t="s">
        <v>370</v>
      </c>
      <c r="E77" s="90" t="s">
        <v>456</v>
      </c>
      <c r="F77" s="90" t="s">
        <v>370</v>
      </c>
      <c r="G77" s="90" t="s">
        <v>456</v>
      </c>
      <c r="H77" s="90" t="s">
        <v>370</v>
      </c>
      <c r="I77" s="90" t="s">
        <v>370</v>
      </c>
      <c r="J77" s="375" t="s">
        <v>456</v>
      </c>
      <c r="K77" s="90" t="s">
        <v>370</v>
      </c>
      <c r="L77" s="90" t="s">
        <v>456</v>
      </c>
      <c r="M77" s="90" t="s">
        <v>370</v>
      </c>
      <c r="N77" s="90" t="s">
        <v>456</v>
      </c>
      <c r="O77" s="90" t="s">
        <v>370</v>
      </c>
      <c r="P77" s="90" t="s">
        <v>456</v>
      </c>
      <c r="Q77" s="90" t="s">
        <v>370</v>
      </c>
      <c r="R77" s="90" t="s">
        <v>370</v>
      </c>
      <c r="S77" s="90" t="s">
        <v>456</v>
      </c>
      <c r="T77" s="90" t="s">
        <v>370</v>
      </c>
      <c r="U77" s="90" t="s">
        <v>456</v>
      </c>
      <c r="V77" s="90" t="s">
        <v>370</v>
      </c>
      <c r="W77" s="1010" t="s">
        <v>456</v>
      </c>
      <c r="X77" s="1010" t="s">
        <v>370</v>
      </c>
      <c r="Y77" s="1010" t="s">
        <v>456</v>
      </c>
      <c r="Z77" s="1010" t="s">
        <v>370</v>
      </c>
      <c r="AA77" s="1010" t="s">
        <v>370</v>
      </c>
      <c r="AB77" s="1010" t="s">
        <v>456</v>
      </c>
      <c r="AC77" s="1010" t="s">
        <v>370</v>
      </c>
      <c r="AD77" s="1010" t="s">
        <v>370</v>
      </c>
      <c r="AE77" s="1010" t="s">
        <v>8</v>
      </c>
      <c r="AF77" s="1010" t="s">
        <v>8</v>
      </c>
      <c r="AG77" s="1010">
        <v>1</v>
      </c>
      <c r="AH77" s="22" t="s">
        <v>370</v>
      </c>
      <c r="AI77" s="22" t="s">
        <v>370</v>
      </c>
      <c r="AJ77" s="973" t="s">
        <v>4</v>
      </c>
    </row>
    <row r="78" spans="1:36" s="23" customFormat="1" ht="11.25" x14ac:dyDescent="0.2">
      <c r="A78" s="34" t="s">
        <v>94</v>
      </c>
      <c r="B78" s="90" t="s">
        <v>370</v>
      </c>
      <c r="C78" s="90" t="s">
        <v>456</v>
      </c>
      <c r="D78" s="90" t="s">
        <v>370</v>
      </c>
      <c r="E78" s="90" t="s">
        <v>456</v>
      </c>
      <c r="F78" s="90" t="s">
        <v>370</v>
      </c>
      <c r="G78" s="90" t="s">
        <v>456</v>
      </c>
      <c r="H78" s="90" t="s">
        <v>370</v>
      </c>
      <c r="I78" s="90" t="s">
        <v>370</v>
      </c>
      <c r="J78" s="375" t="s">
        <v>456</v>
      </c>
      <c r="K78" s="90" t="s">
        <v>370</v>
      </c>
      <c r="L78" s="90" t="s">
        <v>456</v>
      </c>
      <c r="M78" s="90" t="s">
        <v>370</v>
      </c>
      <c r="N78" s="90" t="s">
        <v>456</v>
      </c>
      <c r="O78" s="90" t="s">
        <v>370</v>
      </c>
      <c r="P78" s="90" t="s">
        <v>456</v>
      </c>
      <c r="Q78" s="90" t="s">
        <v>370</v>
      </c>
      <c r="R78" s="90" t="s">
        <v>370</v>
      </c>
      <c r="S78" s="90" t="s">
        <v>456</v>
      </c>
      <c r="T78" s="90" t="s">
        <v>370</v>
      </c>
      <c r="U78" s="90" t="s">
        <v>456</v>
      </c>
      <c r="V78" s="90" t="s">
        <v>370</v>
      </c>
      <c r="W78" s="1010" t="s">
        <v>456</v>
      </c>
      <c r="X78" s="1010" t="s">
        <v>370</v>
      </c>
      <c r="Y78" s="1010" t="s">
        <v>456</v>
      </c>
      <c r="Z78" s="1010" t="s">
        <v>370</v>
      </c>
      <c r="AA78" s="1010" t="s">
        <v>370</v>
      </c>
      <c r="AB78" s="1010" t="s">
        <v>456</v>
      </c>
      <c r="AC78" s="1010" t="s">
        <v>370</v>
      </c>
      <c r="AD78" s="1010" t="s">
        <v>370</v>
      </c>
      <c r="AE78" s="1010" t="s">
        <v>8</v>
      </c>
      <c r="AF78" s="1010" t="s">
        <v>8</v>
      </c>
      <c r="AG78" s="1010" t="s">
        <v>8</v>
      </c>
      <c r="AH78" s="22" t="s">
        <v>370</v>
      </c>
      <c r="AI78" s="22" t="s">
        <v>370</v>
      </c>
      <c r="AJ78" s="973" t="s">
        <v>4</v>
      </c>
    </row>
    <row r="79" spans="1:36" s="23" customFormat="1" ht="11.25" x14ac:dyDescent="0.2">
      <c r="A79" s="34" t="s">
        <v>95</v>
      </c>
      <c r="B79" s="22" t="s">
        <v>370</v>
      </c>
      <c r="C79" s="22" t="s">
        <v>370</v>
      </c>
      <c r="D79" s="22" t="s">
        <v>370</v>
      </c>
      <c r="E79" s="22" t="s">
        <v>370</v>
      </c>
      <c r="F79" s="22" t="s">
        <v>370</v>
      </c>
      <c r="G79" s="22" t="s">
        <v>370</v>
      </c>
      <c r="H79" s="22" t="s">
        <v>370</v>
      </c>
      <c r="I79" s="22" t="s">
        <v>370</v>
      </c>
      <c r="J79" s="101" t="s">
        <v>370</v>
      </c>
      <c r="K79" s="22" t="s">
        <v>370</v>
      </c>
      <c r="L79" s="22" t="s">
        <v>370</v>
      </c>
      <c r="M79" s="22" t="s">
        <v>370</v>
      </c>
      <c r="N79" s="22" t="s">
        <v>370</v>
      </c>
      <c r="O79" s="22" t="s">
        <v>370</v>
      </c>
      <c r="P79" s="22" t="s">
        <v>370</v>
      </c>
      <c r="Q79" s="22" t="s">
        <v>370</v>
      </c>
      <c r="R79" s="22" t="s">
        <v>370</v>
      </c>
      <c r="S79" s="22" t="s">
        <v>370</v>
      </c>
      <c r="T79" s="22" t="s">
        <v>370</v>
      </c>
      <c r="U79" s="22" t="s">
        <v>370</v>
      </c>
      <c r="V79" s="22" t="s">
        <v>370</v>
      </c>
      <c r="W79" s="22" t="s">
        <v>370</v>
      </c>
      <c r="X79" s="22" t="s">
        <v>370</v>
      </c>
      <c r="Y79" s="22" t="s">
        <v>370</v>
      </c>
      <c r="Z79" s="22" t="s">
        <v>370</v>
      </c>
      <c r="AA79" s="22" t="s">
        <v>370</v>
      </c>
      <c r="AB79" s="22" t="s">
        <v>370</v>
      </c>
      <c r="AC79" s="22" t="s">
        <v>370</v>
      </c>
      <c r="AD79" s="22" t="s">
        <v>370</v>
      </c>
      <c r="AE79" s="22" t="s">
        <v>370</v>
      </c>
      <c r="AF79" s="22" t="s">
        <v>370</v>
      </c>
      <c r="AG79" s="22" t="s">
        <v>370</v>
      </c>
      <c r="AH79" s="22" t="s">
        <v>370</v>
      </c>
      <c r="AI79" s="22" t="s">
        <v>370</v>
      </c>
      <c r="AJ79" s="973" t="s">
        <v>4</v>
      </c>
    </row>
    <row r="80" spans="1:36" s="23" customFormat="1" ht="11.25" x14ac:dyDescent="0.2">
      <c r="A80" s="855" t="s">
        <v>96</v>
      </c>
      <c r="B80" s="48" t="s">
        <v>8</v>
      </c>
      <c r="C80" s="48" t="s">
        <v>8</v>
      </c>
      <c r="D80" s="48" t="s">
        <v>8</v>
      </c>
      <c r="E80" s="48" t="s">
        <v>8</v>
      </c>
      <c r="F80" s="48" t="s">
        <v>8</v>
      </c>
      <c r="G80" s="48" t="s">
        <v>8</v>
      </c>
      <c r="H80" s="48" t="s">
        <v>8</v>
      </c>
      <c r="I80" s="48" t="s">
        <v>8</v>
      </c>
      <c r="J80" s="106" t="s">
        <v>8</v>
      </c>
      <c r="K80" s="45" t="s">
        <v>8</v>
      </c>
      <c r="L80" s="45" t="s">
        <v>8</v>
      </c>
      <c r="M80" s="45" t="s">
        <v>8</v>
      </c>
      <c r="N80" s="45" t="s">
        <v>8</v>
      </c>
      <c r="O80" s="45" t="s">
        <v>4</v>
      </c>
      <c r="P80" s="45" t="s">
        <v>4</v>
      </c>
      <c r="Q80" s="45" t="s">
        <v>4</v>
      </c>
      <c r="R80" s="45" t="s">
        <v>4</v>
      </c>
      <c r="S80" s="45" t="s">
        <v>4</v>
      </c>
      <c r="T80" s="45" t="s">
        <v>4</v>
      </c>
      <c r="U80" s="45" t="s">
        <v>4</v>
      </c>
      <c r="V80" s="45" t="s">
        <v>4</v>
      </c>
      <c r="W80" s="45" t="s">
        <v>4</v>
      </c>
      <c r="X80" s="45" t="s">
        <v>4</v>
      </c>
      <c r="Y80" s="45" t="s">
        <v>4</v>
      </c>
      <c r="Z80" s="45" t="s">
        <v>4</v>
      </c>
      <c r="AA80" s="45" t="s">
        <v>4</v>
      </c>
      <c r="AB80" s="45" t="s">
        <v>4</v>
      </c>
      <c r="AC80" s="35">
        <v>4</v>
      </c>
      <c r="AD80" s="35">
        <v>4</v>
      </c>
      <c r="AE80" s="35">
        <v>7</v>
      </c>
      <c r="AF80" s="35">
        <v>1</v>
      </c>
      <c r="AG80" s="22">
        <v>1</v>
      </c>
      <c r="AH80" s="22" t="s">
        <v>370</v>
      </c>
      <c r="AI80" s="22" t="s">
        <v>370</v>
      </c>
      <c r="AJ80" s="973" t="s">
        <v>4</v>
      </c>
    </row>
    <row r="81" spans="1:194" s="23" customFormat="1" ht="11.25" x14ac:dyDescent="0.2">
      <c r="A81" s="855" t="s">
        <v>97</v>
      </c>
      <c r="B81" s="48" t="s">
        <v>8</v>
      </c>
      <c r="C81" s="48" t="s">
        <v>8</v>
      </c>
      <c r="D81" s="48" t="s">
        <v>8</v>
      </c>
      <c r="E81" s="48" t="s">
        <v>8</v>
      </c>
      <c r="F81" s="48" t="s">
        <v>8</v>
      </c>
      <c r="G81" s="48" t="s">
        <v>8</v>
      </c>
      <c r="H81" s="48" t="s">
        <v>8</v>
      </c>
      <c r="I81" s="48" t="s">
        <v>8</v>
      </c>
      <c r="J81" s="106" t="s">
        <v>8</v>
      </c>
      <c r="K81" s="45" t="s">
        <v>8</v>
      </c>
      <c r="L81" s="45" t="s">
        <v>8</v>
      </c>
      <c r="M81" s="45" t="s">
        <v>8</v>
      </c>
      <c r="N81" s="45" t="s">
        <v>8</v>
      </c>
      <c r="O81" s="45" t="s">
        <v>4</v>
      </c>
      <c r="P81" s="45" t="s">
        <v>4</v>
      </c>
      <c r="Q81" s="45" t="s">
        <v>4</v>
      </c>
      <c r="R81" s="45" t="s">
        <v>4</v>
      </c>
      <c r="S81" s="45" t="s">
        <v>4</v>
      </c>
      <c r="T81" s="45" t="s">
        <v>4</v>
      </c>
      <c r="U81" s="45" t="s">
        <v>4</v>
      </c>
      <c r="V81" s="45" t="s">
        <v>4</v>
      </c>
      <c r="W81" s="45" t="s">
        <v>4</v>
      </c>
      <c r="X81" s="45" t="s">
        <v>4</v>
      </c>
      <c r="Y81" s="45" t="s">
        <v>4</v>
      </c>
      <c r="Z81" s="45" t="s">
        <v>4</v>
      </c>
      <c r="AA81" s="45" t="s">
        <v>4</v>
      </c>
      <c r="AB81" s="45" t="s">
        <v>4</v>
      </c>
      <c r="AC81" s="35">
        <v>4</v>
      </c>
      <c r="AD81" s="35">
        <v>4</v>
      </c>
      <c r="AE81" s="35">
        <v>7</v>
      </c>
      <c r="AF81" s="35">
        <v>1</v>
      </c>
      <c r="AG81" s="22">
        <v>1</v>
      </c>
      <c r="AH81" s="22" t="s">
        <v>370</v>
      </c>
      <c r="AI81" s="22" t="s">
        <v>370</v>
      </c>
      <c r="AJ81" s="973" t="s">
        <v>4</v>
      </c>
    </row>
    <row r="82" spans="1:194" s="23" customFormat="1" ht="11.25" x14ac:dyDescent="0.2">
      <c r="A82" s="34" t="s">
        <v>98</v>
      </c>
      <c r="B82" s="48"/>
      <c r="C82" s="48"/>
      <c r="D82" s="48"/>
      <c r="E82" s="48"/>
      <c r="F82" s="48"/>
      <c r="G82" s="48"/>
      <c r="H82" s="48"/>
      <c r="I82" s="48"/>
      <c r="J82" s="106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35"/>
      <c r="AD82" s="35"/>
      <c r="AE82" s="35"/>
      <c r="AF82" s="99"/>
      <c r="AG82" s="22"/>
      <c r="AH82" s="22"/>
      <c r="AI82" s="22"/>
      <c r="AJ82" s="973" t="s">
        <v>4</v>
      </c>
    </row>
    <row r="83" spans="1:194" s="66" customFormat="1" ht="11.25" x14ac:dyDescent="0.2">
      <c r="A83" s="122" t="s">
        <v>99</v>
      </c>
      <c r="B83" s="48" t="s">
        <v>8</v>
      </c>
      <c r="C83" s="48" t="s">
        <v>8</v>
      </c>
      <c r="D83" s="48" t="s">
        <v>8</v>
      </c>
      <c r="E83" s="48" t="s">
        <v>8</v>
      </c>
      <c r="F83" s="48" t="s">
        <v>8</v>
      </c>
      <c r="G83" s="48" t="s">
        <v>8</v>
      </c>
      <c r="H83" s="48" t="s">
        <v>8</v>
      </c>
      <c r="I83" s="48" t="s">
        <v>8</v>
      </c>
      <c r="J83" s="106" t="s">
        <v>8</v>
      </c>
      <c r="K83" s="45" t="s">
        <v>8</v>
      </c>
      <c r="L83" s="45" t="s">
        <v>8</v>
      </c>
      <c r="M83" s="45" t="s">
        <v>8</v>
      </c>
      <c r="N83" s="45"/>
      <c r="O83" s="45" t="s">
        <v>4</v>
      </c>
      <c r="P83" s="45" t="s">
        <v>4</v>
      </c>
      <c r="Q83" s="45" t="s">
        <v>4</v>
      </c>
      <c r="R83" s="45" t="s">
        <v>4</v>
      </c>
      <c r="S83" s="45" t="s">
        <v>4</v>
      </c>
      <c r="T83" s="45" t="s">
        <v>4</v>
      </c>
      <c r="U83" s="45" t="s">
        <v>4</v>
      </c>
      <c r="V83" s="45" t="s">
        <v>4</v>
      </c>
      <c r="W83" s="45" t="s">
        <v>4</v>
      </c>
      <c r="X83" s="45" t="s">
        <v>4</v>
      </c>
      <c r="Y83" s="45" t="s">
        <v>4</v>
      </c>
      <c r="Z83" s="45" t="s">
        <v>4</v>
      </c>
      <c r="AA83" s="45" t="s">
        <v>4</v>
      </c>
      <c r="AB83" s="45" t="s">
        <v>4</v>
      </c>
      <c r="AC83" s="35" t="s">
        <v>8</v>
      </c>
      <c r="AD83" s="35" t="s">
        <v>8</v>
      </c>
      <c r="AE83" s="35" t="s">
        <v>8</v>
      </c>
      <c r="AF83" s="35" t="s">
        <v>8</v>
      </c>
      <c r="AG83" s="22" t="s">
        <v>8</v>
      </c>
      <c r="AH83" s="22" t="s">
        <v>370</v>
      </c>
      <c r="AI83" s="22" t="s">
        <v>370</v>
      </c>
      <c r="AJ83" s="973" t="s">
        <v>4</v>
      </c>
    </row>
    <row r="84" spans="1:194" s="66" customFormat="1" ht="11.25" x14ac:dyDescent="0.2">
      <c r="A84" s="122" t="s">
        <v>101</v>
      </c>
      <c r="B84" s="48" t="s">
        <v>370</v>
      </c>
      <c r="C84" s="48" t="s">
        <v>456</v>
      </c>
      <c r="D84" s="48" t="s">
        <v>370</v>
      </c>
      <c r="E84" s="48" t="s">
        <v>456</v>
      </c>
      <c r="F84" s="48" t="s">
        <v>370</v>
      </c>
      <c r="G84" s="48" t="s">
        <v>456</v>
      </c>
      <c r="H84" s="48" t="s">
        <v>370</v>
      </c>
      <c r="I84" s="48" t="s">
        <v>370</v>
      </c>
      <c r="J84" s="106" t="s">
        <v>456</v>
      </c>
      <c r="K84" s="45" t="s">
        <v>370</v>
      </c>
      <c r="L84" s="45" t="s">
        <v>456</v>
      </c>
      <c r="M84" s="45" t="s">
        <v>370</v>
      </c>
      <c r="N84" s="45" t="s">
        <v>456</v>
      </c>
      <c r="O84" s="45" t="s">
        <v>4</v>
      </c>
      <c r="P84" s="45" t="s">
        <v>4</v>
      </c>
      <c r="Q84" s="45" t="s">
        <v>4</v>
      </c>
      <c r="R84" s="45" t="s">
        <v>4</v>
      </c>
      <c r="S84" s="45" t="s">
        <v>4</v>
      </c>
      <c r="T84" s="45" t="s">
        <v>4</v>
      </c>
      <c r="U84" s="45" t="s">
        <v>4</v>
      </c>
      <c r="V84" s="45" t="s">
        <v>4</v>
      </c>
      <c r="W84" s="45" t="s">
        <v>4</v>
      </c>
      <c r="X84" s="45" t="s">
        <v>4</v>
      </c>
      <c r="Y84" s="45" t="s">
        <v>4</v>
      </c>
      <c r="Z84" s="45" t="s">
        <v>4</v>
      </c>
      <c r="AA84" s="45" t="s">
        <v>4</v>
      </c>
      <c r="AB84" s="45" t="s">
        <v>4</v>
      </c>
      <c r="AC84" s="35" t="s">
        <v>370</v>
      </c>
      <c r="AD84" s="35" t="s">
        <v>370</v>
      </c>
      <c r="AE84" s="35" t="s">
        <v>8</v>
      </c>
      <c r="AF84" s="35" t="s">
        <v>8</v>
      </c>
      <c r="AG84" s="22" t="s">
        <v>8</v>
      </c>
      <c r="AH84" s="22" t="s">
        <v>370</v>
      </c>
      <c r="AI84" s="22" t="s">
        <v>370</v>
      </c>
      <c r="AJ84" s="973" t="s">
        <v>4</v>
      </c>
    </row>
    <row r="85" spans="1:194" s="66" customFormat="1" ht="11.25" x14ac:dyDescent="0.2">
      <c r="A85" s="129" t="s">
        <v>102</v>
      </c>
      <c r="B85" s="48" t="s">
        <v>8</v>
      </c>
      <c r="C85" s="48" t="s">
        <v>8</v>
      </c>
      <c r="D85" s="48" t="s">
        <v>8</v>
      </c>
      <c r="E85" s="48" t="s">
        <v>8</v>
      </c>
      <c r="F85" s="48" t="s">
        <v>8</v>
      </c>
      <c r="G85" s="48" t="s">
        <v>8</v>
      </c>
      <c r="H85" s="48" t="s">
        <v>8</v>
      </c>
      <c r="I85" s="48" t="s">
        <v>8</v>
      </c>
      <c r="J85" s="106" t="s">
        <v>8</v>
      </c>
      <c r="K85" s="45" t="s">
        <v>8</v>
      </c>
      <c r="L85" s="45" t="s">
        <v>8</v>
      </c>
      <c r="M85" s="45" t="s">
        <v>8</v>
      </c>
      <c r="N85" s="45" t="s">
        <v>8</v>
      </c>
      <c r="O85" s="45" t="s">
        <v>4</v>
      </c>
      <c r="P85" s="45" t="s">
        <v>4</v>
      </c>
      <c r="Q85" s="45" t="s">
        <v>4</v>
      </c>
      <c r="R85" s="45" t="s">
        <v>4</v>
      </c>
      <c r="S85" s="45" t="s">
        <v>4</v>
      </c>
      <c r="T85" s="45" t="s">
        <v>4</v>
      </c>
      <c r="U85" s="45" t="s">
        <v>4</v>
      </c>
      <c r="V85" s="45" t="s">
        <v>4</v>
      </c>
      <c r="W85" s="45" t="s">
        <v>4</v>
      </c>
      <c r="X85" s="45" t="s">
        <v>4</v>
      </c>
      <c r="Y85" s="45" t="s">
        <v>4</v>
      </c>
      <c r="Z85" s="45" t="s">
        <v>4</v>
      </c>
      <c r="AA85" s="45" t="s">
        <v>4</v>
      </c>
      <c r="AB85" s="45" t="s">
        <v>4</v>
      </c>
      <c r="AC85" s="35" t="s">
        <v>8</v>
      </c>
      <c r="AD85" s="35" t="s">
        <v>8</v>
      </c>
      <c r="AE85" s="35" t="s">
        <v>8</v>
      </c>
      <c r="AF85" s="35" t="s">
        <v>8</v>
      </c>
      <c r="AG85" s="22" t="s">
        <v>8</v>
      </c>
      <c r="AH85" s="22" t="s">
        <v>370</v>
      </c>
      <c r="AI85" s="22" t="s">
        <v>370</v>
      </c>
      <c r="AJ85" s="973" t="s">
        <v>4</v>
      </c>
    </row>
    <row r="86" spans="1:194" s="66" customFormat="1" ht="11.25" x14ac:dyDescent="0.2">
      <c r="A86" s="129" t="s">
        <v>103</v>
      </c>
      <c r="B86" s="48" t="s">
        <v>8</v>
      </c>
      <c r="C86" s="48" t="s">
        <v>8</v>
      </c>
      <c r="D86" s="48" t="s">
        <v>8</v>
      </c>
      <c r="E86" s="48" t="s">
        <v>8</v>
      </c>
      <c r="F86" s="48" t="s">
        <v>8</v>
      </c>
      <c r="G86" s="48" t="s">
        <v>8</v>
      </c>
      <c r="H86" s="48" t="s">
        <v>8</v>
      </c>
      <c r="I86" s="48" t="s">
        <v>8</v>
      </c>
      <c r="J86" s="106" t="s">
        <v>8</v>
      </c>
      <c r="K86" s="45" t="s">
        <v>8</v>
      </c>
      <c r="L86" s="45" t="s">
        <v>8</v>
      </c>
      <c r="M86" s="45" t="s">
        <v>8</v>
      </c>
      <c r="N86" s="45" t="s">
        <v>8</v>
      </c>
      <c r="O86" s="45" t="s">
        <v>4</v>
      </c>
      <c r="P86" s="45" t="s">
        <v>4</v>
      </c>
      <c r="Q86" s="45" t="s">
        <v>4</v>
      </c>
      <c r="R86" s="45" t="s">
        <v>4</v>
      </c>
      <c r="S86" s="45" t="s">
        <v>4</v>
      </c>
      <c r="T86" s="45" t="s">
        <v>4</v>
      </c>
      <c r="U86" s="45" t="s">
        <v>4</v>
      </c>
      <c r="V86" s="45" t="s">
        <v>4</v>
      </c>
      <c r="W86" s="45" t="s">
        <v>4</v>
      </c>
      <c r="X86" s="45" t="s">
        <v>4</v>
      </c>
      <c r="Y86" s="45" t="s">
        <v>4</v>
      </c>
      <c r="Z86" s="45" t="s">
        <v>4</v>
      </c>
      <c r="AA86" s="45" t="s">
        <v>4</v>
      </c>
      <c r="AB86" s="45" t="s">
        <v>4</v>
      </c>
      <c r="AC86" s="35">
        <v>4</v>
      </c>
      <c r="AD86" s="35">
        <v>4</v>
      </c>
      <c r="AE86" s="35">
        <v>4</v>
      </c>
      <c r="AF86" s="35">
        <v>1</v>
      </c>
      <c r="AG86" s="22">
        <v>1</v>
      </c>
      <c r="AH86" s="22" t="s">
        <v>370</v>
      </c>
      <c r="AI86" s="22" t="s">
        <v>370</v>
      </c>
      <c r="AJ86" s="973" t="s">
        <v>4</v>
      </c>
    </row>
    <row r="87" spans="1:194" s="66" customFormat="1" ht="11.25" x14ac:dyDescent="0.2">
      <c r="A87" s="1214" t="s">
        <v>104</v>
      </c>
      <c r="B87" s="1232"/>
      <c r="C87" s="1232"/>
      <c r="D87" s="1232"/>
      <c r="E87" s="1232"/>
      <c r="F87" s="1232"/>
      <c r="G87" s="1232"/>
      <c r="H87" s="1232"/>
      <c r="I87" s="1232"/>
      <c r="J87" s="1233"/>
      <c r="K87" s="1622"/>
      <c r="L87" s="1622"/>
      <c r="M87" s="1622"/>
      <c r="N87" s="1622"/>
      <c r="O87" s="1622"/>
      <c r="P87" s="1622"/>
      <c r="Q87" s="1622"/>
      <c r="R87" s="1622"/>
      <c r="S87" s="1622"/>
      <c r="T87" s="1622"/>
      <c r="U87" s="1622"/>
      <c r="V87" s="1622"/>
      <c r="W87" s="1622"/>
      <c r="X87" s="1622"/>
      <c r="Y87" s="1622"/>
      <c r="Z87" s="1622"/>
      <c r="AA87" s="1622"/>
      <c r="AB87" s="1622"/>
      <c r="AC87" s="1622"/>
      <c r="AD87" s="1622"/>
      <c r="AE87" s="1622"/>
      <c r="AF87" s="1234"/>
      <c r="AG87" s="1052"/>
      <c r="AH87" s="1052"/>
      <c r="AI87" s="1052"/>
      <c r="AJ87" s="1046"/>
    </row>
    <row r="88" spans="1:194" s="66" customFormat="1" ht="12.75" customHeight="1" x14ac:dyDescent="0.2">
      <c r="A88" s="856" t="s">
        <v>105</v>
      </c>
      <c r="B88" s="80"/>
      <c r="C88" s="80"/>
      <c r="D88" s="80"/>
      <c r="E88" s="80"/>
      <c r="F88" s="80"/>
      <c r="G88" s="80"/>
      <c r="H88" s="80"/>
      <c r="I88" s="80"/>
      <c r="J88" s="107"/>
      <c r="K88" s="99"/>
      <c r="L88" s="99"/>
      <c r="M88" s="99"/>
      <c r="N88" s="99"/>
      <c r="O88" s="99"/>
      <c r="P88" s="99"/>
      <c r="Q88" s="99"/>
      <c r="R88" s="99"/>
      <c r="S88" s="99"/>
      <c r="T88" s="857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5"/>
      <c r="AH88" s="22"/>
      <c r="AI88" s="69"/>
      <c r="AJ88" s="69"/>
    </row>
    <row r="89" spans="1:194" s="23" customFormat="1" ht="11.25" x14ac:dyDescent="0.2">
      <c r="A89" s="855" t="s">
        <v>81</v>
      </c>
      <c r="B89" s="45" t="s">
        <v>4</v>
      </c>
      <c r="C89" s="45" t="s">
        <v>4</v>
      </c>
      <c r="D89" s="45" t="s">
        <v>4</v>
      </c>
      <c r="E89" s="45" t="s">
        <v>4</v>
      </c>
      <c r="F89" s="45" t="s">
        <v>4</v>
      </c>
      <c r="G89" s="45" t="s">
        <v>4</v>
      </c>
      <c r="H89" s="45" t="s">
        <v>4</v>
      </c>
      <c r="I89" s="45" t="s">
        <v>4</v>
      </c>
      <c r="J89" s="73" t="s">
        <v>4</v>
      </c>
      <c r="K89" s="45" t="s">
        <v>4</v>
      </c>
      <c r="L89" s="45" t="s">
        <v>4</v>
      </c>
      <c r="M89" s="45" t="s">
        <v>4</v>
      </c>
      <c r="N89" s="45" t="s">
        <v>4</v>
      </c>
      <c r="O89" s="45" t="s">
        <v>4</v>
      </c>
      <c r="P89" s="45" t="s">
        <v>4</v>
      </c>
      <c r="Q89" s="45" t="s">
        <v>4</v>
      </c>
      <c r="R89" s="45" t="s">
        <v>4</v>
      </c>
      <c r="S89" s="45" t="s">
        <v>4</v>
      </c>
      <c r="T89" s="45" t="s">
        <v>4</v>
      </c>
      <c r="U89" s="29">
        <v>9171.8209999999999</v>
      </c>
      <c r="V89" s="29">
        <v>11602.815000000001</v>
      </c>
      <c r="W89" s="29">
        <v>12734.115</v>
      </c>
      <c r="X89" s="29">
        <v>16124.242</v>
      </c>
      <c r="Y89" s="29">
        <v>14933.373</v>
      </c>
      <c r="Z89" s="29">
        <v>13674.464</v>
      </c>
      <c r="AA89" s="29">
        <v>17623.7</v>
      </c>
      <c r="AB89" s="29">
        <v>20569.915000000001</v>
      </c>
      <c r="AC89" s="29">
        <v>22146.901999999998</v>
      </c>
      <c r="AD89" s="29">
        <v>25159.550999999999</v>
      </c>
      <c r="AE89" s="29">
        <v>19913.843000000001</v>
      </c>
      <c r="AF89" s="29">
        <v>25405.371999999999</v>
      </c>
      <c r="AG89" s="72">
        <v>25420.454000000002</v>
      </c>
      <c r="AH89" s="985">
        <v>31615.978999999999</v>
      </c>
      <c r="AI89" s="1191">
        <v>31176.768</v>
      </c>
      <c r="AJ89" s="1644">
        <v>31008.638999999999</v>
      </c>
      <c r="AK89" s="360"/>
      <c r="AL89" s="360"/>
      <c r="AM89" s="360"/>
      <c r="AN89" s="360"/>
      <c r="AO89" s="360"/>
      <c r="AP89" s="360"/>
      <c r="AQ89" s="360"/>
      <c r="AR89" s="360"/>
      <c r="AS89" s="360"/>
      <c r="AT89" s="360"/>
      <c r="AU89" s="360"/>
      <c r="AV89" s="360"/>
      <c r="AW89" s="360"/>
      <c r="AX89" s="360"/>
      <c r="AY89" s="360"/>
      <c r="AZ89" s="360"/>
      <c r="BA89" s="360"/>
      <c r="BB89" s="360"/>
      <c r="BC89" s="360"/>
      <c r="BD89" s="360"/>
      <c r="BE89" s="360"/>
      <c r="BF89" s="360"/>
      <c r="BG89" s="360"/>
      <c r="BH89" s="360"/>
      <c r="BI89" s="360"/>
      <c r="BJ89" s="360"/>
      <c r="BK89" s="360"/>
      <c r="BL89" s="360"/>
      <c r="BM89" s="360"/>
      <c r="BN89" s="360"/>
      <c r="BO89" s="360"/>
      <c r="BP89" s="360"/>
      <c r="BQ89" s="360"/>
      <c r="BR89" s="360"/>
      <c r="BS89" s="360"/>
      <c r="BT89" s="360"/>
      <c r="BU89" s="360"/>
      <c r="BV89" s="360"/>
      <c r="BW89" s="360"/>
      <c r="BX89" s="360"/>
      <c r="BY89" s="360"/>
      <c r="BZ89" s="360"/>
      <c r="CA89" s="360"/>
      <c r="CB89" s="360"/>
      <c r="CC89" s="360"/>
      <c r="CD89" s="360"/>
      <c r="CE89" s="360"/>
      <c r="CF89" s="360"/>
      <c r="CG89" s="360"/>
      <c r="CH89" s="360"/>
      <c r="CI89" s="360"/>
      <c r="CJ89" s="360"/>
      <c r="CK89" s="360"/>
      <c r="CL89" s="360"/>
      <c r="CM89" s="360"/>
      <c r="CN89" s="360"/>
      <c r="CO89" s="360"/>
      <c r="CP89" s="360"/>
      <c r="CQ89" s="360"/>
      <c r="CR89" s="360"/>
      <c r="CS89" s="360"/>
      <c r="CT89" s="360"/>
      <c r="CU89" s="360"/>
      <c r="CV89" s="360"/>
      <c r="CW89" s="360"/>
      <c r="CX89" s="360"/>
      <c r="CY89" s="360"/>
      <c r="CZ89" s="360"/>
      <c r="DA89" s="360"/>
      <c r="DB89" s="360"/>
      <c r="DC89" s="360"/>
      <c r="DD89" s="360"/>
      <c r="DE89" s="360"/>
      <c r="DF89" s="360"/>
      <c r="DG89" s="360"/>
      <c r="DH89" s="360"/>
      <c r="DI89" s="360"/>
      <c r="DJ89" s="360"/>
      <c r="DK89" s="360"/>
      <c r="DL89" s="360"/>
      <c r="DM89" s="360"/>
      <c r="DN89" s="360"/>
      <c r="DO89" s="360"/>
      <c r="DP89" s="360"/>
      <c r="DQ89" s="360"/>
      <c r="DR89" s="360"/>
      <c r="DS89" s="360"/>
      <c r="DT89" s="360"/>
      <c r="DU89" s="360"/>
      <c r="DV89" s="360"/>
      <c r="DW89" s="360"/>
      <c r="DX89" s="360"/>
      <c r="DY89" s="360"/>
      <c r="DZ89" s="360"/>
      <c r="EA89" s="360"/>
      <c r="EB89" s="360"/>
      <c r="EC89" s="360"/>
      <c r="ED89" s="360"/>
      <c r="EE89" s="360"/>
      <c r="EF89" s="360"/>
      <c r="EG89" s="360"/>
      <c r="EH89" s="360"/>
      <c r="EI89" s="360"/>
      <c r="EJ89" s="360"/>
      <c r="EK89" s="360"/>
      <c r="EL89" s="360"/>
      <c r="EM89" s="360"/>
      <c r="EN89" s="360"/>
      <c r="EO89" s="360"/>
      <c r="EP89" s="360"/>
      <c r="EQ89" s="360"/>
      <c r="ER89" s="360"/>
      <c r="ES89" s="360"/>
      <c r="ET89" s="360"/>
      <c r="EU89" s="360"/>
      <c r="EV89" s="360"/>
      <c r="EW89" s="360"/>
      <c r="EX89" s="360"/>
      <c r="EY89" s="360"/>
      <c r="EZ89" s="360"/>
      <c r="FA89" s="360"/>
      <c r="FB89" s="360"/>
      <c r="FC89" s="360"/>
      <c r="FD89" s="360"/>
      <c r="FE89" s="360"/>
      <c r="FF89" s="360"/>
      <c r="FG89" s="360"/>
      <c r="FH89" s="360"/>
      <c r="FI89" s="360"/>
      <c r="FJ89" s="360"/>
      <c r="FK89" s="360"/>
      <c r="FL89" s="360"/>
      <c r="FM89" s="360"/>
      <c r="FN89" s="360"/>
      <c r="FO89" s="360"/>
      <c r="FP89" s="360"/>
      <c r="FQ89" s="360"/>
      <c r="FR89" s="360"/>
      <c r="FS89" s="360"/>
      <c r="FT89" s="360"/>
      <c r="FU89" s="360"/>
      <c r="FV89" s="360"/>
      <c r="FW89" s="360"/>
      <c r="FX89" s="360"/>
      <c r="FY89" s="360"/>
      <c r="FZ89" s="360"/>
      <c r="GA89" s="360"/>
      <c r="GB89" s="360"/>
      <c r="GC89" s="360"/>
      <c r="GD89" s="360"/>
      <c r="GE89" s="360"/>
      <c r="GF89" s="360"/>
      <c r="GG89" s="360"/>
      <c r="GH89" s="360"/>
      <c r="GI89" s="360"/>
      <c r="GJ89" s="360"/>
      <c r="GK89" s="360"/>
      <c r="GL89" s="360"/>
    </row>
    <row r="90" spans="1:194" s="23" customFormat="1" ht="22.5" x14ac:dyDescent="0.2">
      <c r="A90" s="854" t="s">
        <v>106</v>
      </c>
      <c r="B90" s="80"/>
      <c r="C90" s="80"/>
      <c r="D90" s="80"/>
      <c r="E90" s="80"/>
      <c r="F90" s="80"/>
      <c r="G90" s="80"/>
      <c r="H90" s="80"/>
      <c r="I90" s="80"/>
      <c r="J90" s="107"/>
      <c r="K90" s="328"/>
      <c r="L90" s="328"/>
      <c r="M90" s="328"/>
      <c r="N90" s="328"/>
      <c r="O90" s="328"/>
      <c r="P90" s="328"/>
      <c r="Q90" s="328"/>
      <c r="R90" s="328"/>
      <c r="S90" s="328"/>
      <c r="T90" s="10"/>
      <c r="U90" s="803">
        <v>2</v>
      </c>
      <c r="V90" s="803">
        <v>2.1</v>
      </c>
      <c r="W90" s="803">
        <v>2.5</v>
      </c>
      <c r="X90" s="803">
        <v>3</v>
      </c>
      <c r="Y90" s="803">
        <v>2.8</v>
      </c>
      <c r="Z90" s="803">
        <v>3</v>
      </c>
      <c r="AA90" s="803">
        <v>2.9</v>
      </c>
      <c r="AB90" s="803">
        <v>2.7</v>
      </c>
      <c r="AC90" s="803">
        <v>2.5</v>
      </c>
      <c r="AD90" s="803">
        <v>2.1</v>
      </c>
      <c r="AE90" s="803">
        <v>1.3</v>
      </c>
      <c r="AF90" s="803">
        <v>1.1000000000000001</v>
      </c>
      <c r="AG90" s="803">
        <v>1</v>
      </c>
      <c r="AH90" s="803">
        <v>1.2</v>
      </c>
      <c r="AI90" s="791">
        <v>1.1000000000000001</v>
      </c>
      <c r="AJ90" s="1645">
        <v>0.9</v>
      </c>
      <c r="AK90" s="360"/>
      <c r="AL90" s="360"/>
      <c r="AM90" s="360"/>
      <c r="AN90" s="360"/>
      <c r="AO90" s="360"/>
      <c r="AP90" s="360"/>
      <c r="AQ90" s="360"/>
      <c r="AR90" s="360"/>
      <c r="AS90" s="360"/>
      <c r="AT90" s="360"/>
      <c r="AU90" s="360"/>
      <c r="AV90" s="360"/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  <c r="BJ90" s="360"/>
      <c r="BK90" s="360"/>
      <c r="BL90" s="360"/>
      <c r="BM90" s="360"/>
      <c r="BN90" s="360"/>
      <c r="BO90" s="360"/>
      <c r="BP90" s="360"/>
      <c r="BQ90" s="360"/>
      <c r="BR90" s="360"/>
      <c r="BS90" s="360"/>
      <c r="BT90" s="360"/>
      <c r="BU90" s="360"/>
      <c r="BV90" s="360"/>
      <c r="BW90" s="360"/>
      <c r="BX90" s="360"/>
      <c r="BY90" s="360"/>
      <c r="BZ90" s="360"/>
      <c r="CA90" s="360"/>
      <c r="CB90" s="360"/>
      <c r="CC90" s="360"/>
      <c r="CD90" s="360"/>
      <c r="CE90" s="360"/>
      <c r="CF90" s="360"/>
      <c r="CG90" s="360"/>
      <c r="CH90" s="360"/>
      <c r="CI90" s="360"/>
      <c r="CJ90" s="360"/>
      <c r="CK90" s="360"/>
      <c r="CL90" s="360"/>
      <c r="CM90" s="360"/>
      <c r="CN90" s="360"/>
      <c r="CO90" s="360"/>
      <c r="CP90" s="360"/>
      <c r="CQ90" s="360"/>
      <c r="CR90" s="360"/>
      <c r="CS90" s="360"/>
      <c r="CT90" s="360"/>
      <c r="CU90" s="360"/>
      <c r="CV90" s="360"/>
      <c r="CW90" s="360"/>
      <c r="CX90" s="360"/>
      <c r="CY90" s="360"/>
      <c r="CZ90" s="360"/>
      <c r="DA90" s="360"/>
      <c r="DB90" s="360"/>
      <c r="DC90" s="360"/>
      <c r="DD90" s="360"/>
      <c r="DE90" s="360"/>
      <c r="DF90" s="360"/>
      <c r="DG90" s="360"/>
      <c r="DH90" s="360"/>
      <c r="DI90" s="360"/>
      <c r="DJ90" s="360"/>
      <c r="DK90" s="360"/>
      <c r="DL90" s="360"/>
      <c r="DM90" s="360"/>
      <c r="DN90" s="360"/>
      <c r="DO90" s="360"/>
      <c r="DP90" s="360"/>
      <c r="DQ90" s="360"/>
      <c r="DR90" s="360"/>
      <c r="DS90" s="360"/>
      <c r="DT90" s="360"/>
      <c r="DU90" s="360"/>
      <c r="DV90" s="360"/>
      <c r="DW90" s="360"/>
      <c r="DX90" s="360"/>
      <c r="DY90" s="360"/>
      <c r="DZ90" s="360"/>
      <c r="EA90" s="360"/>
      <c r="EB90" s="360"/>
      <c r="EC90" s="360"/>
      <c r="ED90" s="360"/>
      <c r="EE90" s="360"/>
      <c r="EF90" s="360"/>
      <c r="EG90" s="360"/>
      <c r="EH90" s="360"/>
      <c r="EI90" s="360"/>
      <c r="EJ90" s="360"/>
      <c r="EK90" s="360"/>
      <c r="EL90" s="360"/>
      <c r="EM90" s="360"/>
      <c r="EN90" s="360"/>
      <c r="EO90" s="360"/>
      <c r="EP90" s="360"/>
      <c r="EQ90" s="360"/>
      <c r="ER90" s="360"/>
      <c r="ES90" s="360"/>
      <c r="ET90" s="360"/>
      <c r="EU90" s="360"/>
      <c r="EV90" s="360"/>
      <c r="EW90" s="360"/>
      <c r="EX90" s="360"/>
      <c r="EY90" s="360"/>
      <c r="EZ90" s="360"/>
      <c r="FA90" s="360"/>
      <c r="FB90" s="360"/>
      <c r="FC90" s="360"/>
      <c r="FD90" s="360"/>
      <c r="FE90" s="360"/>
      <c r="FF90" s="360"/>
      <c r="FG90" s="360"/>
      <c r="FH90" s="360"/>
      <c r="FI90" s="360"/>
      <c r="FJ90" s="360"/>
      <c r="FK90" s="360"/>
      <c r="FL90" s="360"/>
      <c r="FM90" s="360"/>
      <c r="FN90" s="360"/>
      <c r="FO90" s="360"/>
      <c r="FP90" s="360"/>
      <c r="FQ90" s="360"/>
      <c r="FR90" s="360"/>
      <c r="FS90" s="360"/>
      <c r="FT90" s="360"/>
      <c r="FU90" s="360"/>
      <c r="FV90" s="360"/>
      <c r="FW90" s="360"/>
      <c r="FX90" s="360"/>
      <c r="FY90" s="360"/>
      <c r="FZ90" s="360"/>
      <c r="GA90" s="360"/>
      <c r="GB90" s="360"/>
      <c r="GC90" s="360"/>
      <c r="GD90" s="360"/>
      <c r="GE90" s="360"/>
      <c r="GF90" s="360"/>
      <c r="GG90" s="360"/>
      <c r="GH90" s="360"/>
      <c r="GI90" s="360"/>
      <c r="GJ90" s="360"/>
      <c r="GK90" s="360"/>
      <c r="GL90" s="360"/>
    </row>
    <row r="91" spans="1:194" s="23" customFormat="1" ht="11.25" x14ac:dyDescent="0.2">
      <c r="A91" s="854" t="s">
        <v>234</v>
      </c>
      <c r="B91" s="80"/>
      <c r="C91" s="80"/>
      <c r="D91" s="80"/>
      <c r="E91" s="80"/>
      <c r="F91" s="80"/>
      <c r="G91" s="80"/>
      <c r="H91" s="80"/>
      <c r="I91" s="80"/>
      <c r="J91" s="107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22" t="s">
        <v>370</v>
      </c>
      <c r="V91" s="22" t="s">
        <v>370</v>
      </c>
      <c r="W91" s="22" t="s">
        <v>370</v>
      </c>
      <c r="X91" s="22" t="s">
        <v>370</v>
      </c>
      <c r="Y91" s="22" t="s">
        <v>370</v>
      </c>
      <c r="Z91" s="22" t="s">
        <v>370</v>
      </c>
      <c r="AA91" s="22" t="s">
        <v>370</v>
      </c>
      <c r="AB91" s="22" t="s">
        <v>370</v>
      </c>
      <c r="AC91" s="22" t="s">
        <v>370</v>
      </c>
      <c r="AD91" s="22" t="s">
        <v>370</v>
      </c>
      <c r="AE91" s="22" t="s">
        <v>370</v>
      </c>
      <c r="AF91" s="22" t="s">
        <v>370</v>
      </c>
      <c r="AG91" s="22" t="s">
        <v>370</v>
      </c>
      <c r="AH91" s="22" t="s">
        <v>370</v>
      </c>
      <c r="AI91" s="22" t="s">
        <v>370</v>
      </c>
      <c r="AJ91" s="1644" t="s">
        <v>8</v>
      </c>
      <c r="AK91" s="360"/>
      <c r="AL91" s="360"/>
      <c r="AM91" s="360"/>
      <c r="AN91" s="360"/>
      <c r="AO91" s="360"/>
      <c r="AP91" s="360"/>
      <c r="AQ91" s="360"/>
      <c r="AR91" s="360"/>
      <c r="AS91" s="360"/>
      <c r="AT91" s="360"/>
      <c r="AU91" s="360"/>
      <c r="AV91" s="360"/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  <c r="BM91" s="360"/>
      <c r="BN91" s="360"/>
      <c r="BO91" s="360"/>
      <c r="BP91" s="360"/>
      <c r="BQ91" s="360"/>
      <c r="BR91" s="360"/>
      <c r="BS91" s="360"/>
      <c r="BT91" s="360"/>
      <c r="BU91" s="360"/>
      <c r="BV91" s="360"/>
      <c r="BW91" s="360"/>
      <c r="BX91" s="360"/>
      <c r="BY91" s="360"/>
      <c r="BZ91" s="360"/>
      <c r="CA91" s="360"/>
      <c r="CB91" s="360"/>
      <c r="CC91" s="360"/>
      <c r="CD91" s="360"/>
      <c r="CE91" s="360"/>
      <c r="CF91" s="360"/>
      <c r="CG91" s="360"/>
      <c r="CH91" s="360"/>
      <c r="CI91" s="360"/>
      <c r="CJ91" s="360"/>
      <c r="CK91" s="360"/>
      <c r="CL91" s="360"/>
      <c r="CM91" s="360"/>
      <c r="CN91" s="360"/>
      <c r="CO91" s="360"/>
      <c r="CP91" s="360"/>
      <c r="CQ91" s="360"/>
      <c r="CR91" s="360"/>
      <c r="CS91" s="360"/>
      <c r="CT91" s="360"/>
      <c r="CU91" s="360"/>
      <c r="CV91" s="360"/>
      <c r="CW91" s="360"/>
      <c r="CX91" s="360"/>
      <c r="CY91" s="360"/>
      <c r="CZ91" s="360"/>
      <c r="DA91" s="360"/>
      <c r="DB91" s="360"/>
      <c r="DC91" s="360"/>
      <c r="DD91" s="360"/>
      <c r="DE91" s="360"/>
      <c r="DF91" s="360"/>
      <c r="DG91" s="360"/>
      <c r="DH91" s="360"/>
      <c r="DI91" s="360"/>
      <c r="DJ91" s="360"/>
      <c r="DK91" s="360"/>
      <c r="DL91" s="360"/>
      <c r="DM91" s="360"/>
      <c r="DN91" s="360"/>
      <c r="DO91" s="360"/>
      <c r="DP91" s="360"/>
      <c r="DQ91" s="360"/>
      <c r="DR91" s="360"/>
      <c r="DS91" s="360"/>
      <c r="DT91" s="360"/>
      <c r="DU91" s="360"/>
      <c r="DV91" s="360"/>
      <c r="DW91" s="360"/>
      <c r="DX91" s="360"/>
      <c r="DY91" s="360"/>
      <c r="DZ91" s="360"/>
      <c r="EA91" s="360"/>
      <c r="EB91" s="360"/>
      <c r="EC91" s="360"/>
      <c r="ED91" s="360"/>
      <c r="EE91" s="360"/>
      <c r="EF91" s="360"/>
      <c r="EG91" s="360"/>
      <c r="EH91" s="360"/>
      <c r="EI91" s="360"/>
      <c r="EJ91" s="360"/>
      <c r="EK91" s="360"/>
      <c r="EL91" s="360"/>
      <c r="EM91" s="360"/>
      <c r="EN91" s="360"/>
      <c r="EO91" s="360"/>
      <c r="EP91" s="360"/>
      <c r="EQ91" s="360"/>
      <c r="ER91" s="360"/>
      <c r="ES91" s="360"/>
      <c r="ET91" s="360"/>
      <c r="EU91" s="360"/>
      <c r="EV91" s="360"/>
      <c r="EW91" s="360"/>
      <c r="EX91" s="360"/>
      <c r="EY91" s="360"/>
      <c r="EZ91" s="360"/>
      <c r="FA91" s="360"/>
      <c r="FB91" s="360"/>
      <c r="FC91" s="360"/>
      <c r="FD91" s="360"/>
      <c r="FE91" s="360"/>
      <c r="FF91" s="360"/>
      <c r="FG91" s="360"/>
      <c r="FH91" s="360"/>
      <c r="FI91" s="360"/>
      <c r="FJ91" s="360"/>
      <c r="FK91" s="360"/>
      <c r="FL91" s="360"/>
      <c r="FM91" s="360"/>
      <c r="FN91" s="360"/>
      <c r="FO91" s="360"/>
      <c r="FP91" s="360"/>
      <c r="FQ91" s="360"/>
      <c r="FR91" s="360"/>
      <c r="FS91" s="360"/>
      <c r="FT91" s="360"/>
      <c r="FU91" s="360"/>
      <c r="FV91" s="360"/>
      <c r="FW91" s="360"/>
      <c r="FX91" s="360"/>
      <c r="FY91" s="360"/>
      <c r="FZ91" s="360"/>
      <c r="GA91" s="360"/>
      <c r="GB91" s="360"/>
      <c r="GC91" s="360"/>
      <c r="GD91" s="360"/>
      <c r="GE91" s="360"/>
      <c r="GF91" s="360"/>
      <c r="GG91" s="360"/>
      <c r="GH91" s="360"/>
      <c r="GI91" s="360"/>
      <c r="GJ91" s="360"/>
      <c r="GK91" s="360"/>
      <c r="GL91" s="360"/>
    </row>
    <row r="92" spans="1:194" s="23" customFormat="1" ht="11.25" x14ac:dyDescent="0.2">
      <c r="A92" s="854" t="s">
        <v>113</v>
      </c>
      <c r="B92" s="80"/>
      <c r="C92" s="80"/>
      <c r="D92" s="80"/>
      <c r="E92" s="80"/>
      <c r="F92" s="80"/>
      <c r="G92" s="80"/>
      <c r="H92" s="80"/>
      <c r="I92" s="80"/>
      <c r="J92" s="107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72"/>
      <c r="AE92" s="388"/>
      <c r="AF92" s="22"/>
      <c r="AG92" s="22"/>
      <c r="AH92" s="22"/>
      <c r="AI92" s="69"/>
      <c r="AJ92" s="1638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66"/>
      <c r="GG92" s="66"/>
      <c r="GH92" s="66"/>
      <c r="GI92" s="66"/>
      <c r="GJ92" s="66"/>
      <c r="GK92" s="66"/>
      <c r="GL92" s="66"/>
    </row>
    <row r="93" spans="1:194" s="23" customFormat="1" ht="11.25" x14ac:dyDescent="0.2">
      <c r="A93" s="855" t="s">
        <v>81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73" t="s">
        <v>4</v>
      </c>
      <c r="K93" s="45" t="s">
        <v>4</v>
      </c>
      <c r="L93" s="45" t="s">
        <v>4</v>
      </c>
      <c r="M93" s="45" t="s">
        <v>4</v>
      </c>
      <c r="N93" s="45" t="s">
        <v>4</v>
      </c>
      <c r="O93" s="45" t="s">
        <v>4</v>
      </c>
      <c r="P93" s="45" t="s">
        <v>4</v>
      </c>
      <c r="Q93" s="45" t="s">
        <v>4</v>
      </c>
      <c r="R93" s="45" t="s">
        <v>4</v>
      </c>
      <c r="S93" s="45" t="s">
        <v>4</v>
      </c>
      <c r="T93" s="45" t="s">
        <v>4</v>
      </c>
      <c r="U93" s="29">
        <v>4115.8119999999999</v>
      </c>
      <c r="V93" s="29">
        <v>6244.152</v>
      </c>
      <c r="W93" s="29">
        <v>8758.8430000000008</v>
      </c>
      <c r="X93" s="29">
        <v>11129.621999999999</v>
      </c>
      <c r="Y93" s="29">
        <v>9810.2759999999998</v>
      </c>
      <c r="Z93" s="29">
        <v>8250.2999999999993</v>
      </c>
      <c r="AA93" s="29">
        <v>11090.934999999999</v>
      </c>
      <c r="AB93" s="29">
        <v>13247.003000000001</v>
      </c>
      <c r="AC93" s="29">
        <v>14220.57</v>
      </c>
      <c r="AD93" s="29">
        <v>15237.642</v>
      </c>
      <c r="AE93" s="29">
        <v>7391.0959999999995</v>
      </c>
      <c r="AF93" s="29">
        <v>7912.5010000000002</v>
      </c>
      <c r="AG93" s="35">
        <v>6786.8950000000004</v>
      </c>
      <c r="AH93" s="980">
        <v>11253.646000000001</v>
      </c>
      <c r="AI93" s="789">
        <v>11765.124</v>
      </c>
      <c r="AJ93" s="1638">
        <v>11393.053</v>
      </c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</row>
    <row r="94" spans="1:194" s="23" customFormat="1" ht="22.5" x14ac:dyDescent="0.2">
      <c r="A94" s="361" t="s">
        <v>112</v>
      </c>
      <c r="B94" s="35" t="s">
        <v>8</v>
      </c>
      <c r="C94" s="35" t="s">
        <v>8</v>
      </c>
      <c r="D94" s="35" t="s">
        <v>8</v>
      </c>
      <c r="E94" s="35" t="s">
        <v>8</v>
      </c>
      <c r="F94" s="35" t="s">
        <v>8</v>
      </c>
      <c r="G94" s="35" t="s">
        <v>8</v>
      </c>
      <c r="H94" s="35" t="s">
        <v>8</v>
      </c>
      <c r="I94" s="35" t="s">
        <v>8</v>
      </c>
      <c r="J94" s="71" t="s">
        <v>8</v>
      </c>
      <c r="K94" s="35" t="s">
        <v>8</v>
      </c>
      <c r="L94" s="35" t="s">
        <v>8</v>
      </c>
      <c r="M94" s="35" t="s">
        <v>8</v>
      </c>
      <c r="N94" s="35" t="s">
        <v>8</v>
      </c>
      <c r="O94" s="35" t="s">
        <v>8</v>
      </c>
      <c r="P94" s="35" t="s">
        <v>8</v>
      </c>
      <c r="Q94" s="35" t="s">
        <v>8</v>
      </c>
      <c r="R94" s="35" t="s">
        <v>8</v>
      </c>
      <c r="S94" s="35" t="s">
        <v>8</v>
      </c>
      <c r="T94" s="35" t="s">
        <v>8</v>
      </c>
      <c r="U94" s="22" t="s">
        <v>370</v>
      </c>
      <c r="V94" s="22" t="s">
        <v>370</v>
      </c>
      <c r="W94" s="22" t="s">
        <v>370</v>
      </c>
      <c r="X94" s="22" t="s">
        <v>370</v>
      </c>
      <c r="Y94" s="22" t="s">
        <v>370</v>
      </c>
      <c r="Z94" s="22" t="s">
        <v>370</v>
      </c>
      <c r="AA94" s="22" t="s">
        <v>370</v>
      </c>
      <c r="AB94" s="22" t="s">
        <v>370</v>
      </c>
      <c r="AC94" s="22" t="s">
        <v>370</v>
      </c>
      <c r="AD94" s="22" t="s">
        <v>370</v>
      </c>
      <c r="AE94" s="22" t="s">
        <v>370</v>
      </c>
      <c r="AF94" s="22" t="s">
        <v>370</v>
      </c>
      <c r="AG94" s="22" t="s">
        <v>370</v>
      </c>
      <c r="AH94" s="790" t="s">
        <v>370</v>
      </c>
      <c r="AI94" s="1197"/>
      <c r="AJ94" s="1638" t="s">
        <v>8</v>
      </c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</row>
    <row r="95" spans="1:194" s="23" customFormat="1" ht="11.25" x14ac:dyDescent="0.2">
      <c r="A95" s="854" t="s">
        <v>116</v>
      </c>
      <c r="B95" s="80"/>
      <c r="C95" s="80"/>
      <c r="D95" s="80"/>
      <c r="E95" s="80"/>
      <c r="F95" s="80"/>
      <c r="G95" s="80"/>
      <c r="H95" s="80"/>
      <c r="I95" s="80"/>
      <c r="J95" s="107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35"/>
      <c r="AE95" s="388"/>
      <c r="AF95" s="22"/>
      <c r="AG95" s="22"/>
      <c r="AH95" s="973"/>
      <c r="AI95" s="1197"/>
      <c r="AJ95" s="1638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</row>
    <row r="96" spans="1:194" s="23" customFormat="1" ht="11.25" x14ac:dyDescent="0.2">
      <c r="A96" s="855" t="s">
        <v>81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73" t="s">
        <v>4</v>
      </c>
      <c r="K96" s="45" t="s">
        <v>4</v>
      </c>
      <c r="L96" s="45" t="s">
        <v>4</v>
      </c>
      <c r="M96" s="45" t="s">
        <v>4</v>
      </c>
      <c r="N96" s="45" t="s">
        <v>4</v>
      </c>
      <c r="O96" s="45" t="s">
        <v>4</v>
      </c>
      <c r="P96" s="45" t="s">
        <v>4</v>
      </c>
      <c r="Q96" s="45" t="s">
        <v>4</v>
      </c>
      <c r="R96" s="45" t="s">
        <v>4</v>
      </c>
      <c r="S96" s="45" t="s">
        <v>4</v>
      </c>
      <c r="T96" s="45" t="s">
        <v>4</v>
      </c>
      <c r="U96" s="29">
        <v>3317.145</v>
      </c>
      <c r="V96" s="29">
        <v>3707.9189999999999</v>
      </c>
      <c r="W96" s="29">
        <v>3296.5010000000002</v>
      </c>
      <c r="X96" s="29">
        <v>3086.069</v>
      </c>
      <c r="Y96" s="29">
        <v>3287.6849999999999</v>
      </c>
      <c r="Z96" s="29">
        <v>3510.6909999999998</v>
      </c>
      <c r="AA96" s="29">
        <v>4498.009</v>
      </c>
      <c r="AB96" s="29">
        <v>5169.9219999999996</v>
      </c>
      <c r="AC96" s="29">
        <v>5518.6580000000004</v>
      </c>
      <c r="AD96" s="29">
        <v>7680.8950000000004</v>
      </c>
      <c r="AE96" s="29">
        <v>10219.638000000001</v>
      </c>
      <c r="AF96" s="29">
        <v>15119.736999999999</v>
      </c>
      <c r="AG96" s="35">
        <v>16266.483</v>
      </c>
      <c r="AH96" s="973">
        <v>17734.16</v>
      </c>
      <c r="AI96" s="1191">
        <v>16452.286</v>
      </c>
      <c r="AJ96" s="1638">
        <v>15772.938</v>
      </c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</row>
    <row r="97" spans="1:194" s="23" customFormat="1" ht="22.5" x14ac:dyDescent="0.2">
      <c r="A97" s="361" t="s">
        <v>112</v>
      </c>
      <c r="B97" s="35" t="s">
        <v>8</v>
      </c>
      <c r="C97" s="35" t="s">
        <v>8</v>
      </c>
      <c r="D97" s="35" t="s">
        <v>8</v>
      </c>
      <c r="E97" s="35" t="s">
        <v>8</v>
      </c>
      <c r="F97" s="35" t="s">
        <v>8</v>
      </c>
      <c r="G97" s="35" t="s">
        <v>8</v>
      </c>
      <c r="H97" s="35" t="s">
        <v>8</v>
      </c>
      <c r="I97" s="35" t="s">
        <v>8</v>
      </c>
      <c r="J97" s="71" t="s">
        <v>8</v>
      </c>
      <c r="K97" s="35" t="s">
        <v>8</v>
      </c>
      <c r="L97" s="35" t="s">
        <v>8</v>
      </c>
      <c r="M97" s="35" t="s">
        <v>8</v>
      </c>
      <c r="N97" s="35" t="s">
        <v>8</v>
      </c>
      <c r="O97" s="35" t="s">
        <v>8</v>
      </c>
      <c r="P97" s="35" t="s">
        <v>8</v>
      </c>
      <c r="Q97" s="35" t="s">
        <v>8</v>
      </c>
      <c r="R97" s="35" t="s">
        <v>8</v>
      </c>
      <c r="S97" s="35" t="s">
        <v>8</v>
      </c>
      <c r="T97" s="35" t="s">
        <v>8</v>
      </c>
      <c r="U97" s="22" t="s">
        <v>370</v>
      </c>
      <c r="V97" s="22" t="s">
        <v>370</v>
      </c>
      <c r="W97" s="22" t="s">
        <v>370</v>
      </c>
      <c r="X97" s="22" t="s">
        <v>370</v>
      </c>
      <c r="Y97" s="22" t="s">
        <v>370</v>
      </c>
      <c r="Z97" s="22" t="s">
        <v>370</v>
      </c>
      <c r="AA97" s="22" t="s">
        <v>370</v>
      </c>
      <c r="AB97" s="22" t="s">
        <v>370</v>
      </c>
      <c r="AC97" s="22" t="s">
        <v>370</v>
      </c>
      <c r="AD97" s="22" t="s">
        <v>370</v>
      </c>
      <c r="AE97" s="22" t="s">
        <v>370</v>
      </c>
      <c r="AF97" s="22" t="s">
        <v>370</v>
      </c>
      <c r="AG97" s="22" t="s">
        <v>370</v>
      </c>
      <c r="AH97" s="790" t="s">
        <v>370</v>
      </c>
      <c r="AI97" s="790" t="s">
        <v>370</v>
      </c>
      <c r="AJ97" s="1638" t="s">
        <v>8</v>
      </c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66"/>
      <c r="FT97" s="66"/>
      <c r="FU97" s="66"/>
      <c r="FV97" s="66"/>
      <c r="FW97" s="66"/>
      <c r="FX97" s="66"/>
      <c r="FY97" s="66"/>
      <c r="FZ97" s="66"/>
      <c r="GA97" s="66"/>
      <c r="GB97" s="66"/>
      <c r="GC97" s="66"/>
      <c r="GD97" s="66"/>
      <c r="GE97" s="66"/>
      <c r="GF97" s="66"/>
      <c r="GG97" s="66"/>
      <c r="GH97" s="66"/>
      <c r="GI97" s="66"/>
      <c r="GJ97" s="66"/>
      <c r="GK97" s="66"/>
      <c r="GL97" s="66"/>
    </row>
    <row r="98" spans="1:194" s="23" customFormat="1" ht="11.25" x14ac:dyDescent="0.2">
      <c r="A98" s="389" t="s">
        <v>236</v>
      </c>
      <c r="B98" s="45" t="s">
        <v>4</v>
      </c>
      <c r="C98" s="45" t="s">
        <v>4</v>
      </c>
      <c r="D98" s="45" t="s">
        <v>4</v>
      </c>
      <c r="E98" s="45" t="s">
        <v>4</v>
      </c>
      <c r="F98" s="45" t="s">
        <v>4</v>
      </c>
      <c r="G98" s="45" t="s">
        <v>4</v>
      </c>
      <c r="H98" s="45" t="s">
        <v>4</v>
      </c>
      <c r="I98" s="45" t="s">
        <v>4</v>
      </c>
      <c r="J98" s="73" t="s">
        <v>4</v>
      </c>
      <c r="K98" s="45" t="s">
        <v>4</v>
      </c>
      <c r="L98" s="45" t="s">
        <v>4</v>
      </c>
      <c r="M98" s="45" t="s">
        <v>4</v>
      </c>
      <c r="N98" s="45" t="s">
        <v>4</v>
      </c>
      <c r="O98" s="45" t="s">
        <v>4</v>
      </c>
      <c r="P98" s="45" t="s">
        <v>4</v>
      </c>
      <c r="Q98" s="45" t="s">
        <v>4</v>
      </c>
      <c r="R98" s="45" t="s">
        <v>4</v>
      </c>
      <c r="S98" s="45" t="s">
        <v>4</v>
      </c>
      <c r="T98" s="45" t="s">
        <v>4</v>
      </c>
      <c r="U98" s="29">
        <v>1909.3889999999999</v>
      </c>
      <c r="V98" s="29">
        <v>1803.2190000000001</v>
      </c>
      <c r="W98" s="29">
        <v>1055.327</v>
      </c>
      <c r="X98" s="29">
        <v>803.80399999999997</v>
      </c>
      <c r="Y98" s="29">
        <v>865.10400000000004</v>
      </c>
      <c r="Z98" s="29">
        <v>566.64</v>
      </c>
      <c r="AA98" s="29">
        <v>824.98199999999997</v>
      </c>
      <c r="AB98" s="29">
        <v>795.16899999999998</v>
      </c>
      <c r="AC98" s="29">
        <v>1009.035</v>
      </c>
      <c r="AD98" s="29">
        <v>1611.8920000000001</v>
      </c>
      <c r="AE98" s="29">
        <v>2489.6840000000002</v>
      </c>
      <c r="AF98" s="29">
        <v>2918.1280000000002</v>
      </c>
      <c r="AG98" s="35">
        <v>8.1780000000000008</v>
      </c>
      <c r="AH98" s="973">
        <v>561.74099999999999</v>
      </c>
      <c r="AI98" s="1198" t="s">
        <v>8</v>
      </c>
      <c r="AJ98" s="1638" t="s">
        <v>8</v>
      </c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66"/>
      <c r="FS98" s="66"/>
      <c r="FT98" s="66"/>
      <c r="FU98" s="66"/>
      <c r="FV98" s="66"/>
      <c r="FW98" s="66"/>
      <c r="FX98" s="66"/>
      <c r="FY98" s="66"/>
      <c r="FZ98" s="66"/>
      <c r="GA98" s="66"/>
      <c r="GB98" s="66"/>
      <c r="GC98" s="66"/>
      <c r="GD98" s="66"/>
      <c r="GE98" s="66"/>
      <c r="GF98" s="66"/>
      <c r="GG98" s="66"/>
      <c r="GH98" s="66"/>
      <c r="GI98" s="66"/>
      <c r="GJ98" s="66"/>
      <c r="GK98" s="66"/>
      <c r="GL98" s="66"/>
    </row>
    <row r="99" spans="1:194" s="23" customFormat="1" ht="11.25" x14ac:dyDescent="0.2">
      <c r="A99" s="389" t="s">
        <v>118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73" t="s">
        <v>4</v>
      </c>
      <c r="K99" s="45" t="s">
        <v>4</v>
      </c>
      <c r="L99" s="45" t="s">
        <v>4</v>
      </c>
      <c r="M99" s="45" t="s">
        <v>4</v>
      </c>
      <c r="N99" s="45" t="s">
        <v>4</v>
      </c>
      <c r="O99" s="45" t="s">
        <v>4</v>
      </c>
      <c r="P99" s="45" t="s">
        <v>4</v>
      </c>
      <c r="Q99" s="45" t="s">
        <v>4</v>
      </c>
      <c r="R99" s="45" t="s">
        <v>4</v>
      </c>
      <c r="S99" s="45" t="s">
        <v>4</v>
      </c>
      <c r="T99" s="45" t="s">
        <v>4</v>
      </c>
      <c r="U99" s="29">
        <v>589.39499999999998</v>
      </c>
      <c r="V99" s="29">
        <v>618.01099999999997</v>
      </c>
      <c r="W99" s="29">
        <v>697.00800000000004</v>
      </c>
      <c r="X99" s="29">
        <v>849.64</v>
      </c>
      <c r="Y99" s="29">
        <v>504.44</v>
      </c>
      <c r="Z99" s="29">
        <v>805.74099999999999</v>
      </c>
      <c r="AA99" s="29">
        <v>102.971</v>
      </c>
      <c r="AB99" s="29">
        <v>135.85599999999999</v>
      </c>
      <c r="AC99" s="29">
        <v>171.244</v>
      </c>
      <c r="AD99" s="29">
        <v>205.809</v>
      </c>
      <c r="AE99" s="29">
        <v>200.845</v>
      </c>
      <c r="AF99" s="29">
        <v>302.06200000000001</v>
      </c>
      <c r="AG99" s="35">
        <v>321.87599999999998</v>
      </c>
      <c r="AH99" s="973">
        <v>413.86099999999999</v>
      </c>
      <c r="AI99" s="1191">
        <v>437.75200000000001</v>
      </c>
      <c r="AJ99" s="1638">
        <v>619.00099999999998</v>
      </c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</row>
    <row r="100" spans="1:194" s="23" customFormat="1" ht="11.25" x14ac:dyDescent="0.2">
      <c r="A100" s="389" t="s">
        <v>119</v>
      </c>
      <c r="B100" s="45" t="s">
        <v>4</v>
      </c>
      <c r="C100" s="45" t="s">
        <v>4</v>
      </c>
      <c r="D100" s="45" t="s">
        <v>4</v>
      </c>
      <c r="E100" s="45" t="s">
        <v>4</v>
      </c>
      <c r="F100" s="45" t="s">
        <v>4</v>
      </c>
      <c r="G100" s="45" t="s">
        <v>4</v>
      </c>
      <c r="H100" s="45" t="s">
        <v>4</v>
      </c>
      <c r="I100" s="45" t="s">
        <v>4</v>
      </c>
      <c r="J100" s="73" t="s">
        <v>4</v>
      </c>
      <c r="K100" s="45" t="s">
        <v>4</v>
      </c>
      <c r="L100" s="45" t="s">
        <v>4</v>
      </c>
      <c r="M100" s="45" t="s">
        <v>4</v>
      </c>
      <c r="N100" s="45" t="s">
        <v>4</v>
      </c>
      <c r="O100" s="45" t="s">
        <v>4</v>
      </c>
      <c r="P100" s="45" t="s">
        <v>4</v>
      </c>
      <c r="Q100" s="45" t="s">
        <v>4</v>
      </c>
      <c r="R100" s="45" t="s">
        <v>4</v>
      </c>
      <c r="S100" s="45" t="s">
        <v>4</v>
      </c>
      <c r="T100" s="45" t="s">
        <v>4</v>
      </c>
      <c r="U100" s="29">
        <v>4.7249999999999996</v>
      </c>
      <c r="V100" s="29">
        <v>6.6859999999999999</v>
      </c>
      <c r="W100" s="29">
        <v>13.865</v>
      </c>
      <c r="X100" s="29">
        <v>10.423999999999999</v>
      </c>
      <c r="Y100" s="29">
        <v>16.315999999999999</v>
      </c>
      <c r="Z100" s="29">
        <v>6.9690000000000003</v>
      </c>
      <c r="AA100" s="29">
        <v>33.311999999999998</v>
      </c>
      <c r="AB100" s="29">
        <v>5.3810000000000002</v>
      </c>
      <c r="AC100" s="29" t="s">
        <v>114</v>
      </c>
      <c r="AD100" s="29" t="s">
        <v>8</v>
      </c>
      <c r="AE100" s="29" t="s">
        <v>8</v>
      </c>
      <c r="AF100" s="29" t="s">
        <v>8</v>
      </c>
      <c r="AG100" s="35" t="s">
        <v>8</v>
      </c>
      <c r="AH100" s="973" t="s">
        <v>8</v>
      </c>
      <c r="AI100" s="973" t="s">
        <v>8</v>
      </c>
      <c r="AJ100" s="1638" t="s">
        <v>8</v>
      </c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</row>
    <row r="101" spans="1:194" s="23" customFormat="1" ht="22.5" x14ac:dyDescent="0.2">
      <c r="A101" s="389" t="s">
        <v>120</v>
      </c>
      <c r="B101" s="45" t="s">
        <v>4</v>
      </c>
      <c r="C101" s="45" t="s">
        <v>4</v>
      </c>
      <c r="D101" s="45" t="s">
        <v>4</v>
      </c>
      <c r="E101" s="45" t="s">
        <v>4</v>
      </c>
      <c r="F101" s="45" t="s">
        <v>4</v>
      </c>
      <c r="G101" s="45" t="s">
        <v>4</v>
      </c>
      <c r="H101" s="45" t="s">
        <v>4</v>
      </c>
      <c r="I101" s="45" t="s">
        <v>4</v>
      </c>
      <c r="J101" s="73" t="s">
        <v>4</v>
      </c>
      <c r="K101" s="45" t="s">
        <v>4</v>
      </c>
      <c r="L101" s="45" t="s">
        <v>4</v>
      </c>
      <c r="M101" s="45" t="s">
        <v>4</v>
      </c>
      <c r="N101" s="45" t="s">
        <v>4</v>
      </c>
      <c r="O101" s="45" t="s">
        <v>4</v>
      </c>
      <c r="P101" s="45" t="s">
        <v>4</v>
      </c>
      <c r="Q101" s="45" t="s">
        <v>4</v>
      </c>
      <c r="R101" s="45" t="s">
        <v>4</v>
      </c>
      <c r="S101" s="45" t="s">
        <v>4</v>
      </c>
      <c r="T101" s="45" t="s">
        <v>4</v>
      </c>
      <c r="U101" s="29">
        <v>1.77</v>
      </c>
      <c r="V101" s="29">
        <v>1.6659999999999999</v>
      </c>
      <c r="W101" s="29" t="s">
        <v>8</v>
      </c>
      <c r="X101" s="29" t="s">
        <v>8</v>
      </c>
      <c r="Y101" s="29" t="s">
        <v>8</v>
      </c>
      <c r="Z101" s="29" t="s">
        <v>8</v>
      </c>
      <c r="AA101" s="29" t="s">
        <v>8</v>
      </c>
      <c r="AB101" s="29" t="s">
        <v>8</v>
      </c>
      <c r="AC101" s="29" t="s">
        <v>8</v>
      </c>
      <c r="AD101" s="29" t="s">
        <v>8</v>
      </c>
      <c r="AE101" s="29" t="s">
        <v>8</v>
      </c>
      <c r="AF101" s="29" t="s">
        <v>8</v>
      </c>
      <c r="AG101" s="35" t="s">
        <v>8</v>
      </c>
      <c r="AH101" s="973" t="s">
        <v>8</v>
      </c>
      <c r="AI101" s="1191">
        <v>28.542000000000002</v>
      </c>
      <c r="AJ101" s="1638">
        <v>23.359000000000002</v>
      </c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</row>
    <row r="102" spans="1:194" s="23" customFormat="1" ht="11.25" x14ac:dyDescent="0.2">
      <c r="A102" s="389" t="s">
        <v>121</v>
      </c>
      <c r="B102" s="45" t="s">
        <v>4</v>
      </c>
      <c r="C102" s="45" t="s">
        <v>4</v>
      </c>
      <c r="D102" s="45" t="s">
        <v>4</v>
      </c>
      <c r="E102" s="45" t="s">
        <v>4</v>
      </c>
      <c r="F102" s="45" t="s">
        <v>4</v>
      </c>
      <c r="G102" s="45" t="s">
        <v>4</v>
      </c>
      <c r="H102" s="45" t="s">
        <v>4</v>
      </c>
      <c r="I102" s="45" t="s">
        <v>4</v>
      </c>
      <c r="J102" s="73" t="s">
        <v>4</v>
      </c>
      <c r="K102" s="45" t="s">
        <v>4</v>
      </c>
      <c r="L102" s="45" t="s">
        <v>4</v>
      </c>
      <c r="M102" s="45" t="s">
        <v>4</v>
      </c>
      <c r="N102" s="45" t="s">
        <v>4</v>
      </c>
      <c r="O102" s="45" t="s">
        <v>4</v>
      </c>
      <c r="P102" s="45" t="s">
        <v>4</v>
      </c>
      <c r="Q102" s="45" t="s">
        <v>4</v>
      </c>
      <c r="R102" s="45" t="s">
        <v>4</v>
      </c>
      <c r="S102" s="45" t="s">
        <v>4</v>
      </c>
      <c r="T102" s="45" t="s">
        <v>4</v>
      </c>
      <c r="U102" s="29">
        <v>32.121000000000002</v>
      </c>
      <c r="V102" s="29">
        <v>59.616</v>
      </c>
      <c r="W102" s="29">
        <v>33.972000000000001</v>
      </c>
      <c r="X102" s="29">
        <v>28.408999999999999</v>
      </c>
      <c r="Y102" s="29">
        <v>37.548000000000002</v>
      </c>
      <c r="Z102" s="29">
        <v>37.036999999999999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35" t="s">
        <v>8</v>
      </c>
      <c r="AH102" s="973">
        <v>80.442999999999998</v>
      </c>
      <c r="AI102" s="973" t="s">
        <v>8</v>
      </c>
      <c r="AJ102" s="1638" t="s">
        <v>8</v>
      </c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</row>
    <row r="103" spans="1:194" s="23" customFormat="1" ht="11.25" x14ac:dyDescent="0.2">
      <c r="A103" s="389" t="s">
        <v>638</v>
      </c>
      <c r="B103" s="45" t="s">
        <v>4</v>
      </c>
      <c r="C103" s="45" t="s">
        <v>4</v>
      </c>
      <c r="D103" s="45" t="s">
        <v>4</v>
      </c>
      <c r="E103" s="45" t="s">
        <v>4</v>
      </c>
      <c r="F103" s="45" t="s">
        <v>4</v>
      </c>
      <c r="G103" s="45" t="s">
        <v>4</v>
      </c>
      <c r="H103" s="45" t="s">
        <v>4</v>
      </c>
      <c r="I103" s="45" t="s">
        <v>4</v>
      </c>
      <c r="J103" s="73" t="s">
        <v>4</v>
      </c>
      <c r="K103" s="45" t="s">
        <v>4</v>
      </c>
      <c r="L103" s="45" t="s">
        <v>4</v>
      </c>
      <c r="M103" s="45" t="s">
        <v>4</v>
      </c>
      <c r="N103" s="45" t="s">
        <v>4</v>
      </c>
      <c r="O103" s="45" t="s">
        <v>4</v>
      </c>
      <c r="P103" s="45" t="s">
        <v>4</v>
      </c>
      <c r="Q103" s="45" t="s">
        <v>4</v>
      </c>
      <c r="R103" s="45" t="s">
        <v>4</v>
      </c>
      <c r="S103" s="45" t="s">
        <v>4</v>
      </c>
      <c r="T103" s="45" t="s">
        <v>4</v>
      </c>
      <c r="U103" s="29">
        <v>93.491</v>
      </c>
      <c r="V103" s="29">
        <v>91.405000000000001</v>
      </c>
      <c r="W103" s="29">
        <v>190.03299999999999</v>
      </c>
      <c r="X103" s="29">
        <v>113.117</v>
      </c>
      <c r="Y103" s="29">
        <v>124.48699999999999</v>
      </c>
      <c r="Z103" s="29">
        <v>49.854999999999997</v>
      </c>
      <c r="AA103" s="29">
        <v>99.087000000000003</v>
      </c>
      <c r="AB103" s="29">
        <v>140.96700000000001</v>
      </c>
      <c r="AC103" s="29">
        <v>132.739</v>
      </c>
      <c r="AD103" s="29" t="s">
        <v>114</v>
      </c>
      <c r="AE103" s="29">
        <v>168.488</v>
      </c>
      <c r="AF103" s="29">
        <v>193.83600000000001</v>
      </c>
      <c r="AG103" s="35">
        <v>174.66399999999999</v>
      </c>
      <c r="AH103" s="973">
        <v>398.38799999999998</v>
      </c>
      <c r="AI103" s="1191">
        <v>417.93900000000002</v>
      </c>
      <c r="AJ103" s="1634">
        <v>300.27300000000002</v>
      </c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</row>
    <row r="104" spans="1:194" s="23" customFormat="1" ht="11.25" x14ac:dyDescent="0.2">
      <c r="A104" s="389" t="s">
        <v>639</v>
      </c>
      <c r="B104" s="35" t="s">
        <v>8</v>
      </c>
      <c r="C104" s="35" t="s">
        <v>8</v>
      </c>
      <c r="D104" s="35" t="s">
        <v>8</v>
      </c>
      <c r="E104" s="35" t="s">
        <v>8</v>
      </c>
      <c r="F104" s="35" t="s">
        <v>8</v>
      </c>
      <c r="G104" s="35" t="s">
        <v>8</v>
      </c>
      <c r="H104" s="35" t="s">
        <v>8</v>
      </c>
      <c r="I104" s="35" t="s">
        <v>8</v>
      </c>
      <c r="J104" s="71" t="s">
        <v>8</v>
      </c>
      <c r="K104" s="35" t="s">
        <v>8</v>
      </c>
      <c r="L104" s="35" t="s">
        <v>8</v>
      </c>
      <c r="M104" s="35" t="s">
        <v>8</v>
      </c>
      <c r="N104" s="35" t="s">
        <v>8</v>
      </c>
      <c r="O104" s="35" t="s">
        <v>8</v>
      </c>
      <c r="P104" s="35" t="s">
        <v>8</v>
      </c>
      <c r="Q104" s="35" t="s">
        <v>8</v>
      </c>
      <c r="R104" s="35" t="s">
        <v>8</v>
      </c>
      <c r="S104" s="35" t="s">
        <v>8</v>
      </c>
      <c r="T104" s="35" t="s">
        <v>8</v>
      </c>
      <c r="U104" s="29" t="s">
        <v>8</v>
      </c>
      <c r="V104" s="29" t="s">
        <v>8</v>
      </c>
      <c r="W104" s="29" t="s">
        <v>8</v>
      </c>
      <c r="X104" s="29" t="s">
        <v>8</v>
      </c>
      <c r="Y104" s="29" t="s">
        <v>8</v>
      </c>
      <c r="Z104" s="29" t="s">
        <v>8</v>
      </c>
      <c r="AA104" s="29" t="s">
        <v>8</v>
      </c>
      <c r="AB104" s="29" t="s">
        <v>8</v>
      </c>
      <c r="AC104" s="29" t="s">
        <v>8</v>
      </c>
      <c r="AD104" s="29" t="s">
        <v>8</v>
      </c>
      <c r="AE104" s="29" t="s">
        <v>8</v>
      </c>
      <c r="AF104" s="29" t="s">
        <v>8</v>
      </c>
      <c r="AG104" s="35" t="s">
        <v>8</v>
      </c>
      <c r="AH104" s="973" t="s">
        <v>8</v>
      </c>
      <c r="AI104" s="973" t="s">
        <v>8</v>
      </c>
      <c r="AJ104" s="1638">
        <v>13.477</v>
      </c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</row>
    <row r="105" spans="1:194" s="23" customFormat="1" ht="22.5" x14ac:dyDescent="0.2">
      <c r="A105" s="389" t="s">
        <v>124</v>
      </c>
      <c r="B105" s="45" t="s">
        <v>4</v>
      </c>
      <c r="C105" s="45" t="s">
        <v>4</v>
      </c>
      <c r="D105" s="45" t="s">
        <v>4</v>
      </c>
      <c r="E105" s="45" t="s">
        <v>4</v>
      </c>
      <c r="F105" s="45" t="s">
        <v>4</v>
      </c>
      <c r="G105" s="45" t="s">
        <v>4</v>
      </c>
      <c r="H105" s="45" t="s">
        <v>4</v>
      </c>
      <c r="I105" s="45" t="s">
        <v>4</v>
      </c>
      <c r="J105" s="73" t="s">
        <v>4</v>
      </c>
      <c r="K105" s="45" t="s">
        <v>4</v>
      </c>
      <c r="L105" s="45" t="s">
        <v>4</v>
      </c>
      <c r="M105" s="45" t="s">
        <v>4</v>
      </c>
      <c r="N105" s="45" t="s">
        <v>4</v>
      </c>
      <c r="O105" s="45" t="s">
        <v>4</v>
      </c>
      <c r="P105" s="45" t="s">
        <v>4</v>
      </c>
      <c r="Q105" s="45" t="s">
        <v>4</v>
      </c>
      <c r="R105" s="45" t="s">
        <v>4</v>
      </c>
      <c r="S105" s="45" t="s">
        <v>4</v>
      </c>
      <c r="T105" s="45" t="s">
        <v>4</v>
      </c>
      <c r="U105" s="29">
        <v>6.7569999999999997</v>
      </c>
      <c r="V105" s="29">
        <v>17.39</v>
      </c>
      <c r="W105" s="29">
        <v>7.117</v>
      </c>
      <c r="X105" s="29">
        <v>8.2490000000000006</v>
      </c>
      <c r="Y105" s="29">
        <v>16.471</v>
      </c>
      <c r="Z105" s="29">
        <v>4.0890000000000004</v>
      </c>
      <c r="AA105" s="29">
        <v>334.78100000000001</v>
      </c>
      <c r="AB105" s="29">
        <v>161.709</v>
      </c>
      <c r="AC105" s="29">
        <v>313.33999999999997</v>
      </c>
      <c r="AD105" s="29">
        <v>670.27</v>
      </c>
      <c r="AE105" s="29">
        <v>778.67700000000002</v>
      </c>
      <c r="AF105" s="29">
        <v>1261.289</v>
      </c>
      <c r="AG105" s="35">
        <v>985.37400000000002</v>
      </c>
      <c r="AH105" s="973">
        <v>1264.7719999999999</v>
      </c>
      <c r="AI105" s="1191">
        <v>1414.3050000000001</v>
      </c>
      <c r="AJ105" s="1638">
        <v>2296.4209999999998</v>
      </c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</row>
    <row r="106" spans="1:194" s="23" customFormat="1" ht="22.5" x14ac:dyDescent="0.2">
      <c r="A106" s="389" t="s">
        <v>778</v>
      </c>
      <c r="B106" s="35" t="s">
        <v>8</v>
      </c>
      <c r="C106" s="35" t="s">
        <v>8</v>
      </c>
      <c r="D106" s="35" t="s">
        <v>8</v>
      </c>
      <c r="E106" s="35" t="s">
        <v>8</v>
      </c>
      <c r="F106" s="35" t="s">
        <v>8</v>
      </c>
      <c r="G106" s="35" t="s">
        <v>8</v>
      </c>
      <c r="H106" s="35" t="s">
        <v>8</v>
      </c>
      <c r="I106" s="35" t="s">
        <v>8</v>
      </c>
      <c r="J106" s="71" t="s">
        <v>8</v>
      </c>
      <c r="K106" s="35" t="s">
        <v>8</v>
      </c>
      <c r="L106" s="35" t="s">
        <v>8</v>
      </c>
      <c r="M106" s="35" t="s">
        <v>8</v>
      </c>
      <c r="N106" s="35" t="s">
        <v>8</v>
      </c>
      <c r="O106" s="35" t="s">
        <v>8</v>
      </c>
      <c r="P106" s="35" t="s">
        <v>8</v>
      </c>
      <c r="Q106" s="35" t="s">
        <v>8</v>
      </c>
      <c r="R106" s="35" t="s">
        <v>8</v>
      </c>
      <c r="S106" s="35" t="s">
        <v>8</v>
      </c>
      <c r="T106" s="35" t="s">
        <v>8</v>
      </c>
      <c r="U106" s="390" t="s">
        <v>8</v>
      </c>
      <c r="V106" s="390" t="s">
        <v>8</v>
      </c>
      <c r="W106" s="390" t="s">
        <v>8</v>
      </c>
      <c r="X106" s="390" t="s">
        <v>8</v>
      </c>
      <c r="Y106" s="390">
        <v>15.842000000000001</v>
      </c>
      <c r="Z106" s="390">
        <v>5.008</v>
      </c>
      <c r="AA106" s="390" t="s">
        <v>8</v>
      </c>
      <c r="AB106" s="390" t="s">
        <v>8</v>
      </c>
      <c r="AC106" s="390" t="s">
        <v>8</v>
      </c>
      <c r="AD106" s="29" t="s">
        <v>8</v>
      </c>
      <c r="AE106" s="29" t="s">
        <v>8</v>
      </c>
      <c r="AF106" s="29" t="s">
        <v>8</v>
      </c>
      <c r="AG106" s="35" t="s">
        <v>8</v>
      </c>
      <c r="AH106" s="973" t="s">
        <v>8</v>
      </c>
      <c r="AI106" s="973" t="s">
        <v>8</v>
      </c>
      <c r="AJ106" s="1638" t="s">
        <v>8</v>
      </c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</row>
    <row r="107" spans="1:194" s="23" customFormat="1" ht="22.5" x14ac:dyDescent="0.2">
      <c r="A107" s="389" t="s">
        <v>640</v>
      </c>
      <c r="B107" s="45" t="s">
        <v>4</v>
      </c>
      <c r="C107" s="45" t="s">
        <v>4</v>
      </c>
      <c r="D107" s="45" t="s">
        <v>4</v>
      </c>
      <c r="E107" s="45" t="s">
        <v>4</v>
      </c>
      <c r="F107" s="45" t="s">
        <v>4</v>
      </c>
      <c r="G107" s="45" t="s">
        <v>4</v>
      </c>
      <c r="H107" s="45" t="s">
        <v>4</v>
      </c>
      <c r="I107" s="45" t="s">
        <v>4</v>
      </c>
      <c r="J107" s="73" t="s">
        <v>4</v>
      </c>
      <c r="K107" s="45" t="s">
        <v>4</v>
      </c>
      <c r="L107" s="45" t="s">
        <v>4</v>
      </c>
      <c r="M107" s="45" t="s">
        <v>4</v>
      </c>
      <c r="N107" s="45" t="s">
        <v>4</v>
      </c>
      <c r="O107" s="45" t="s">
        <v>4</v>
      </c>
      <c r="P107" s="45" t="s">
        <v>4</v>
      </c>
      <c r="Q107" s="45" t="s">
        <v>4</v>
      </c>
      <c r="R107" s="45" t="s">
        <v>4</v>
      </c>
      <c r="S107" s="45" t="s">
        <v>4</v>
      </c>
      <c r="T107" s="45" t="s">
        <v>4</v>
      </c>
      <c r="U107" s="29">
        <v>238.28100000000001</v>
      </c>
      <c r="V107" s="29">
        <v>596.12400000000002</v>
      </c>
      <c r="W107" s="29">
        <v>726.10699999999997</v>
      </c>
      <c r="X107" s="29">
        <v>554.24300000000005</v>
      </c>
      <c r="Y107" s="29">
        <v>903.71500000000003</v>
      </c>
      <c r="Z107" s="29">
        <v>1238.508</v>
      </c>
      <c r="AA107" s="29">
        <v>2136.3710000000001</v>
      </c>
      <c r="AB107" s="29">
        <v>2772.4679999999998</v>
      </c>
      <c r="AC107" s="29">
        <v>2635.7179999999998</v>
      </c>
      <c r="AD107" s="29" t="s">
        <v>114</v>
      </c>
      <c r="AE107" s="29" t="s">
        <v>114</v>
      </c>
      <c r="AF107" s="29" t="s">
        <v>114</v>
      </c>
      <c r="AG107" s="29" t="s">
        <v>114</v>
      </c>
      <c r="AH107" s="1191">
        <v>9554.6530000000002</v>
      </c>
      <c r="AI107" s="1191">
        <v>9312.2870000000003</v>
      </c>
      <c r="AJ107" s="1638">
        <v>7021.366</v>
      </c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</row>
    <row r="108" spans="1:194" s="23" customFormat="1" ht="11.25" x14ac:dyDescent="0.2">
      <c r="A108" s="389" t="s">
        <v>128</v>
      </c>
      <c r="B108" s="35" t="s">
        <v>8</v>
      </c>
      <c r="C108" s="35" t="s">
        <v>8</v>
      </c>
      <c r="D108" s="35" t="s">
        <v>8</v>
      </c>
      <c r="E108" s="35" t="s">
        <v>8</v>
      </c>
      <c r="F108" s="35" t="s">
        <v>8</v>
      </c>
      <c r="G108" s="35" t="s">
        <v>8</v>
      </c>
      <c r="H108" s="35" t="s">
        <v>8</v>
      </c>
      <c r="I108" s="35" t="s">
        <v>8</v>
      </c>
      <c r="J108" s="71" t="s">
        <v>8</v>
      </c>
      <c r="K108" s="35" t="s">
        <v>8</v>
      </c>
      <c r="L108" s="35" t="s">
        <v>8</v>
      </c>
      <c r="M108" s="35" t="s">
        <v>8</v>
      </c>
      <c r="N108" s="35" t="s">
        <v>8</v>
      </c>
      <c r="O108" s="35" t="s">
        <v>8</v>
      </c>
      <c r="P108" s="35" t="s">
        <v>8</v>
      </c>
      <c r="Q108" s="35" t="s">
        <v>8</v>
      </c>
      <c r="R108" s="35" t="s">
        <v>8</v>
      </c>
      <c r="S108" s="35" t="s">
        <v>8</v>
      </c>
      <c r="T108" s="35" t="s">
        <v>8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29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973" t="s">
        <v>8</v>
      </c>
      <c r="AI108" s="973" t="s">
        <v>8</v>
      </c>
      <c r="AJ108" s="1638" t="s">
        <v>8</v>
      </c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</row>
    <row r="109" spans="1:194" s="23" customFormat="1" ht="11.25" x14ac:dyDescent="0.2">
      <c r="A109" s="389" t="s">
        <v>129</v>
      </c>
      <c r="B109" s="45" t="s">
        <v>4</v>
      </c>
      <c r="C109" s="45" t="s">
        <v>4</v>
      </c>
      <c r="D109" s="45" t="s">
        <v>4</v>
      </c>
      <c r="E109" s="45" t="s">
        <v>4</v>
      </c>
      <c r="F109" s="45" t="s">
        <v>4</v>
      </c>
      <c r="G109" s="45" t="s">
        <v>4</v>
      </c>
      <c r="H109" s="45" t="s">
        <v>4</v>
      </c>
      <c r="I109" s="45" t="s">
        <v>4</v>
      </c>
      <c r="J109" s="73" t="s">
        <v>4</v>
      </c>
      <c r="K109" s="45" t="s">
        <v>4</v>
      </c>
      <c r="L109" s="45" t="s">
        <v>4</v>
      </c>
      <c r="M109" s="45" t="s">
        <v>4</v>
      </c>
      <c r="N109" s="45" t="s">
        <v>4</v>
      </c>
      <c r="O109" s="45" t="s">
        <v>4</v>
      </c>
      <c r="P109" s="45" t="s">
        <v>4</v>
      </c>
      <c r="Q109" s="45" t="s">
        <v>4</v>
      </c>
      <c r="R109" s="45" t="s">
        <v>4</v>
      </c>
      <c r="S109" s="45" t="s">
        <v>4</v>
      </c>
      <c r="T109" s="45" t="s">
        <v>4</v>
      </c>
      <c r="U109" s="29">
        <v>9.3439999999999994</v>
      </c>
      <c r="V109" s="29">
        <v>28.966999999999999</v>
      </c>
      <c r="W109" s="29">
        <v>38.679000000000002</v>
      </c>
      <c r="X109" s="29">
        <v>22.218</v>
      </c>
      <c r="Y109" s="29">
        <v>27.375</v>
      </c>
      <c r="Z109" s="29">
        <v>27.109000000000002</v>
      </c>
      <c r="AA109" s="29">
        <v>31.626999999999999</v>
      </c>
      <c r="AB109" s="29">
        <v>31.126999999999999</v>
      </c>
      <c r="AC109" s="29">
        <v>29.571999999999999</v>
      </c>
      <c r="AD109" s="29">
        <v>38.231999999999999</v>
      </c>
      <c r="AE109" s="29">
        <v>32.999000000000002</v>
      </c>
      <c r="AF109" s="29">
        <v>39.756</v>
      </c>
      <c r="AG109" s="35">
        <v>40.932000000000002</v>
      </c>
      <c r="AH109" s="980">
        <v>52.258000000000003</v>
      </c>
      <c r="AI109" s="1191">
        <v>24.8</v>
      </c>
      <c r="AJ109" s="1638">
        <v>40.152999999999999</v>
      </c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</row>
    <row r="110" spans="1:194" s="23" customFormat="1" ht="22.5" x14ac:dyDescent="0.2">
      <c r="A110" s="391" t="s">
        <v>130</v>
      </c>
      <c r="B110" s="45"/>
      <c r="C110" s="45"/>
      <c r="D110" s="45"/>
      <c r="E110" s="45"/>
      <c r="F110" s="45"/>
      <c r="G110" s="45"/>
      <c r="H110" s="45"/>
      <c r="I110" s="45"/>
      <c r="J110" s="73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35"/>
      <c r="AE110" s="392"/>
      <c r="AF110" s="22"/>
      <c r="AG110" s="35"/>
      <c r="AH110" s="1053"/>
      <c r="AI110" s="1199"/>
      <c r="AJ110" s="1638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</row>
    <row r="111" spans="1:194" s="23" customFormat="1" ht="11.25" x14ac:dyDescent="0.2">
      <c r="A111" s="855" t="s">
        <v>81</v>
      </c>
      <c r="B111" s="45" t="s">
        <v>4</v>
      </c>
      <c r="C111" s="45" t="s">
        <v>4</v>
      </c>
      <c r="D111" s="45" t="s">
        <v>4</v>
      </c>
      <c r="E111" s="45" t="s">
        <v>4</v>
      </c>
      <c r="F111" s="45" t="s">
        <v>4</v>
      </c>
      <c r="G111" s="45" t="s">
        <v>4</v>
      </c>
      <c r="H111" s="45" t="s">
        <v>4</v>
      </c>
      <c r="I111" s="45" t="s">
        <v>4</v>
      </c>
      <c r="J111" s="73" t="s">
        <v>4</v>
      </c>
      <c r="K111" s="45" t="s">
        <v>4</v>
      </c>
      <c r="L111" s="45" t="s">
        <v>4</v>
      </c>
      <c r="M111" s="45" t="s">
        <v>4</v>
      </c>
      <c r="N111" s="45" t="s">
        <v>4</v>
      </c>
      <c r="O111" s="45" t="s">
        <v>4</v>
      </c>
      <c r="P111" s="45" t="s">
        <v>4</v>
      </c>
      <c r="Q111" s="45" t="s">
        <v>4</v>
      </c>
      <c r="R111" s="45" t="s">
        <v>4</v>
      </c>
      <c r="S111" s="45" t="s">
        <v>4</v>
      </c>
      <c r="T111" s="45" t="s">
        <v>4</v>
      </c>
      <c r="U111" s="29">
        <v>1439.7809999999999</v>
      </c>
      <c r="V111" s="29">
        <v>1314.886</v>
      </c>
      <c r="W111" s="29">
        <v>371.34100000000001</v>
      </c>
      <c r="X111" s="29">
        <v>1294.078</v>
      </c>
      <c r="Y111" s="29">
        <v>1426.8209999999999</v>
      </c>
      <c r="Z111" s="29">
        <v>1577.827</v>
      </c>
      <c r="AA111" s="29">
        <v>1667.452</v>
      </c>
      <c r="AB111" s="29">
        <v>1781.578</v>
      </c>
      <c r="AC111" s="29">
        <v>1924.873</v>
      </c>
      <c r="AD111" s="29">
        <v>1759.451</v>
      </c>
      <c r="AE111" s="29">
        <v>1790.3920000000001</v>
      </c>
      <c r="AF111" s="29">
        <v>1853.722</v>
      </c>
      <c r="AG111" s="35">
        <v>1924.1379999999999</v>
      </c>
      <c r="AH111" s="1053">
        <v>2026.598</v>
      </c>
      <c r="AI111" s="1191">
        <v>2309.6350000000002</v>
      </c>
      <c r="AJ111" s="1638">
        <v>2777.4679999999998</v>
      </c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</row>
    <row r="112" spans="1:194" s="23" customFormat="1" ht="22.5" x14ac:dyDescent="0.2">
      <c r="A112" s="361" t="s">
        <v>112</v>
      </c>
      <c r="B112" s="35" t="s">
        <v>8</v>
      </c>
      <c r="C112" s="35" t="s">
        <v>8</v>
      </c>
      <c r="D112" s="35" t="s">
        <v>8</v>
      </c>
      <c r="E112" s="35" t="s">
        <v>8</v>
      </c>
      <c r="F112" s="35" t="s">
        <v>8</v>
      </c>
      <c r="G112" s="35" t="s">
        <v>8</v>
      </c>
      <c r="H112" s="35" t="s">
        <v>8</v>
      </c>
      <c r="I112" s="35" t="s">
        <v>8</v>
      </c>
      <c r="J112" s="71" t="s">
        <v>8</v>
      </c>
      <c r="K112" s="35" t="s">
        <v>8</v>
      </c>
      <c r="L112" s="35" t="s">
        <v>8</v>
      </c>
      <c r="M112" s="35" t="s">
        <v>8</v>
      </c>
      <c r="N112" s="35" t="s">
        <v>8</v>
      </c>
      <c r="O112" s="35" t="s">
        <v>8</v>
      </c>
      <c r="P112" s="35" t="s">
        <v>8</v>
      </c>
      <c r="Q112" s="35" t="s">
        <v>8</v>
      </c>
      <c r="R112" s="35" t="s">
        <v>8</v>
      </c>
      <c r="S112" s="35" t="s">
        <v>8</v>
      </c>
      <c r="T112" s="35" t="s">
        <v>8</v>
      </c>
      <c r="U112" s="35" t="s">
        <v>8</v>
      </c>
      <c r="V112" s="35" t="s">
        <v>8</v>
      </c>
      <c r="W112" s="35" t="s">
        <v>8</v>
      </c>
      <c r="X112" s="35" t="s">
        <v>8</v>
      </c>
      <c r="Y112" s="35" t="s">
        <v>8</v>
      </c>
      <c r="Z112" s="35" t="s">
        <v>8</v>
      </c>
      <c r="AA112" s="35" t="s">
        <v>8</v>
      </c>
      <c r="AB112" s="35" t="s">
        <v>8</v>
      </c>
      <c r="AC112" s="35" t="s">
        <v>8</v>
      </c>
      <c r="AD112" s="35" t="s">
        <v>8</v>
      </c>
      <c r="AE112" s="35" t="s">
        <v>8</v>
      </c>
      <c r="AF112" s="35" t="s">
        <v>8</v>
      </c>
      <c r="AG112" s="35" t="s">
        <v>8</v>
      </c>
      <c r="AH112" s="1053" t="s">
        <v>8</v>
      </c>
      <c r="AI112" s="973" t="s">
        <v>8</v>
      </c>
      <c r="AJ112" s="1638" t="s">
        <v>8</v>
      </c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</row>
    <row r="113" spans="1:194" s="23" customFormat="1" ht="22.5" x14ac:dyDescent="0.2">
      <c r="A113" s="391" t="s">
        <v>131</v>
      </c>
      <c r="B113" s="45"/>
      <c r="C113" s="45"/>
      <c r="D113" s="45"/>
      <c r="E113" s="45"/>
      <c r="F113" s="45"/>
      <c r="G113" s="45"/>
      <c r="H113" s="45"/>
      <c r="I113" s="45"/>
      <c r="J113" s="73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35"/>
      <c r="AE113" s="392"/>
      <c r="AF113" s="22"/>
      <c r="AG113" s="35"/>
      <c r="AH113" s="1053"/>
      <c r="AI113" s="1199"/>
      <c r="AJ113" s="1638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</row>
    <row r="114" spans="1:194" s="23" customFormat="1" ht="11.25" x14ac:dyDescent="0.2">
      <c r="A114" s="855" t="s">
        <v>81</v>
      </c>
      <c r="B114" s="45" t="s">
        <v>4</v>
      </c>
      <c r="C114" s="45" t="s">
        <v>4</v>
      </c>
      <c r="D114" s="45" t="s">
        <v>4</v>
      </c>
      <c r="E114" s="45" t="s">
        <v>4</v>
      </c>
      <c r="F114" s="45" t="s">
        <v>4</v>
      </c>
      <c r="G114" s="45" t="s">
        <v>4</v>
      </c>
      <c r="H114" s="45" t="s">
        <v>4</v>
      </c>
      <c r="I114" s="45" t="s">
        <v>4</v>
      </c>
      <c r="J114" s="73" t="s">
        <v>4</v>
      </c>
      <c r="K114" s="45" t="s">
        <v>4</v>
      </c>
      <c r="L114" s="45" t="s">
        <v>4</v>
      </c>
      <c r="M114" s="45" t="s">
        <v>4</v>
      </c>
      <c r="N114" s="45" t="s">
        <v>4</v>
      </c>
      <c r="O114" s="45" t="s">
        <v>4</v>
      </c>
      <c r="P114" s="45" t="s">
        <v>4</v>
      </c>
      <c r="Q114" s="45" t="s">
        <v>4</v>
      </c>
      <c r="R114" s="45" t="s">
        <v>4</v>
      </c>
      <c r="S114" s="45" t="s">
        <v>4</v>
      </c>
      <c r="T114" s="45" t="s">
        <v>4</v>
      </c>
      <c r="U114" s="29">
        <v>299.08300000000003</v>
      </c>
      <c r="V114" s="29">
        <v>335.858</v>
      </c>
      <c r="W114" s="29">
        <v>307.43</v>
      </c>
      <c r="X114" s="29">
        <v>614.47299999999996</v>
      </c>
      <c r="Y114" s="29">
        <v>408.59100000000001</v>
      </c>
      <c r="Z114" s="29">
        <v>335.64600000000002</v>
      </c>
      <c r="AA114" s="29">
        <v>367.30399999999997</v>
      </c>
      <c r="AB114" s="29">
        <v>371.41199999999998</v>
      </c>
      <c r="AC114" s="29">
        <v>482.80099999999999</v>
      </c>
      <c r="AD114" s="29">
        <v>481.56299999999999</v>
      </c>
      <c r="AE114" s="29">
        <v>512.71699999999998</v>
      </c>
      <c r="AF114" s="29">
        <v>519.41200000000003</v>
      </c>
      <c r="AG114" s="35">
        <v>442.93799999999999</v>
      </c>
      <c r="AH114" s="1053">
        <v>601.57500000000005</v>
      </c>
      <c r="AI114" s="1191">
        <v>649.72299999999996</v>
      </c>
      <c r="AJ114" s="1638">
        <v>1065.18</v>
      </c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</row>
    <row r="115" spans="1:194" s="23" customFormat="1" ht="22.5" x14ac:dyDescent="0.2">
      <c r="A115" s="361" t="s">
        <v>112</v>
      </c>
      <c r="B115" s="45" t="s">
        <v>4</v>
      </c>
      <c r="C115" s="45" t="s">
        <v>4</v>
      </c>
      <c r="D115" s="45" t="s">
        <v>4</v>
      </c>
      <c r="E115" s="45" t="s">
        <v>4</v>
      </c>
      <c r="F115" s="45" t="s">
        <v>4</v>
      </c>
      <c r="G115" s="45" t="s">
        <v>4</v>
      </c>
      <c r="H115" s="45" t="s">
        <v>4</v>
      </c>
      <c r="I115" s="45" t="s">
        <v>4</v>
      </c>
      <c r="J115" s="73" t="s">
        <v>4</v>
      </c>
      <c r="K115" s="45" t="s">
        <v>4</v>
      </c>
      <c r="L115" s="45" t="s">
        <v>4</v>
      </c>
      <c r="M115" s="45" t="s">
        <v>4</v>
      </c>
      <c r="N115" s="45" t="s">
        <v>4</v>
      </c>
      <c r="O115" s="45" t="s">
        <v>4</v>
      </c>
      <c r="P115" s="45" t="s">
        <v>4</v>
      </c>
      <c r="Q115" s="45" t="s">
        <v>4</v>
      </c>
      <c r="R115" s="45" t="s">
        <v>4</v>
      </c>
      <c r="S115" s="45" t="s">
        <v>4</v>
      </c>
      <c r="T115" s="45" t="s">
        <v>4</v>
      </c>
      <c r="U115" s="45" t="s">
        <v>4</v>
      </c>
      <c r="V115" s="45" t="s">
        <v>4</v>
      </c>
      <c r="W115" s="45" t="s">
        <v>4</v>
      </c>
      <c r="X115" s="45" t="s">
        <v>4</v>
      </c>
      <c r="Y115" s="45" t="s">
        <v>4</v>
      </c>
      <c r="Z115" s="45" t="s">
        <v>4</v>
      </c>
      <c r="AA115" s="45" t="s">
        <v>4</v>
      </c>
      <c r="AB115" s="45" t="s">
        <v>4</v>
      </c>
      <c r="AC115" s="45" t="s">
        <v>4</v>
      </c>
      <c r="AD115" s="45" t="s">
        <v>4</v>
      </c>
      <c r="AE115" s="45" t="s">
        <v>4</v>
      </c>
      <c r="AF115" s="22" t="s">
        <v>4</v>
      </c>
      <c r="AG115" s="22" t="s">
        <v>4</v>
      </c>
      <c r="AH115" s="22" t="s">
        <v>4</v>
      </c>
      <c r="AI115" s="22" t="s">
        <v>4</v>
      </c>
      <c r="AJ115" s="33" t="s">
        <v>4</v>
      </c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</row>
    <row r="116" spans="1:194" s="66" customFormat="1" ht="12" customHeight="1" x14ac:dyDescent="0.2">
      <c r="A116" s="34" t="s">
        <v>779</v>
      </c>
      <c r="B116" s="45" t="s">
        <v>4</v>
      </c>
      <c r="C116" s="45" t="s">
        <v>4</v>
      </c>
      <c r="D116" s="45" t="s">
        <v>4</v>
      </c>
      <c r="E116" s="45" t="s">
        <v>4</v>
      </c>
      <c r="F116" s="45" t="s">
        <v>4</v>
      </c>
      <c r="G116" s="45" t="s">
        <v>4</v>
      </c>
      <c r="H116" s="45" t="s">
        <v>4</v>
      </c>
      <c r="I116" s="45" t="s">
        <v>4</v>
      </c>
      <c r="J116" s="73" t="s">
        <v>4</v>
      </c>
      <c r="K116" s="45" t="s">
        <v>4</v>
      </c>
      <c r="L116" s="45" t="s">
        <v>4</v>
      </c>
      <c r="M116" s="45" t="s">
        <v>4</v>
      </c>
      <c r="N116" s="45" t="s">
        <v>4</v>
      </c>
      <c r="O116" s="45" t="s">
        <v>4</v>
      </c>
      <c r="P116" s="45" t="s">
        <v>4</v>
      </c>
      <c r="Q116" s="45" t="s">
        <v>4</v>
      </c>
      <c r="R116" s="45" t="s">
        <v>4</v>
      </c>
      <c r="S116" s="45" t="s">
        <v>4</v>
      </c>
      <c r="T116" s="45" t="s">
        <v>4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22"/>
      <c r="AG116" s="22"/>
      <c r="AH116" s="22"/>
      <c r="AI116" s="22"/>
      <c r="AJ116" s="69"/>
    </row>
    <row r="117" spans="1:194" s="66" customFormat="1" ht="11.25" x14ac:dyDescent="0.2">
      <c r="A117" s="129" t="s">
        <v>133</v>
      </c>
      <c r="B117" s="45" t="s">
        <v>4</v>
      </c>
      <c r="C117" s="45" t="s">
        <v>4</v>
      </c>
      <c r="D117" s="45" t="s">
        <v>4</v>
      </c>
      <c r="E117" s="45" t="s">
        <v>4</v>
      </c>
      <c r="F117" s="45" t="s">
        <v>4</v>
      </c>
      <c r="G117" s="45" t="s">
        <v>4</v>
      </c>
      <c r="H117" s="45" t="s">
        <v>4</v>
      </c>
      <c r="I117" s="45" t="s">
        <v>4</v>
      </c>
      <c r="J117" s="73" t="s">
        <v>4</v>
      </c>
      <c r="K117" s="45" t="s">
        <v>4</v>
      </c>
      <c r="L117" s="45" t="s">
        <v>4</v>
      </c>
      <c r="M117" s="45" t="s">
        <v>4</v>
      </c>
      <c r="N117" s="45" t="s">
        <v>4</v>
      </c>
      <c r="O117" s="45" t="s">
        <v>4</v>
      </c>
      <c r="P117" s="45" t="s">
        <v>4</v>
      </c>
      <c r="Q117" s="45" t="s">
        <v>4</v>
      </c>
      <c r="R117" s="45" t="s">
        <v>4</v>
      </c>
      <c r="S117" s="45" t="s">
        <v>4</v>
      </c>
      <c r="T117" s="45" t="s">
        <v>4</v>
      </c>
      <c r="U117" s="45" t="s">
        <v>4</v>
      </c>
      <c r="V117" s="45" t="s">
        <v>4</v>
      </c>
      <c r="W117" s="45" t="s">
        <v>4</v>
      </c>
      <c r="X117" s="45" t="s">
        <v>4</v>
      </c>
      <c r="Y117" s="45" t="s">
        <v>4</v>
      </c>
      <c r="Z117" s="45" t="s">
        <v>4</v>
      </c>
      <c r="AA117" s="45" t="s">
        <v>4</v>
      </c>
      <c r="AB117" s="45" t="s">
        <v>4</v>
      </c>
      <c r="AC117" s="45" t="s">
        <v>4</v>
      </c>
      <c r="AD117" s="45" t="s">
        <v>4</v>
      </c>
      <c r="AE117" s="45" t="s">
        <v>4</v>
      </c>
      <c r="AF117" s="22" t="s">
        <v>4</v>
      </c>
      <c r="AG117" s="22" t="s">
        <v>4</v>
      </c>
      <c r="AH117" s="22" t="s">
        <v>4</v>
      </c>
      <c r="AI117" s="22" t="s">
        <v>4</v>
      </c>
      <c r="AJ117" s="22" t="s">
        <v>4</v>
      </c>
    </row>
    <row r="118" spans="1:194" s="66" customFormat="1" ht="22.5" x14ac:dyDescent="0.2">
      <c r="A118" s="854" t="s">
        <v>134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73" t="s">
        <v>4</v>
      </c>
      <c r="K118" s="45" t="s">
        <v>4</v>
      </c>
      <c r="L118" s="45" t="s">
        <v>4</v>
      </c>
      <c r="M118" s="45" t="s">
        <v>4</v>
      </c>
      <c r="N118" s="45" t="s">
        <v>4</v>
      </c>
      <c r="O118" s="45" t="s">
        <v>4</v>
      </c>
      <c r="P118" s="45" t="s">
        <v>4</v>
      </c>
      <c r="Q118" s="45" t="s">
        <v>4</v>
      </c>
      <c r="R118" s="45" t="s">
        <v>4</v>
      </c>
      <c r="S118" s="45" t="s">
        <v>4</v>
      </c>
      <c r="T118" s="45" t="s">
        <v>4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22"/>
      <c r="AG118" s="22"/>
      <c r="AH118" s="22"/>
      <c r="AI118" s="22"/>
      <c r="AJ118" s="69"/>
    </row>
    <row r="119" spans="1:194" s="66" customFormat="1" ht="11.25" x14ac:dyDescent="0.2">
      <c r="A119" s="34" t="s">
        <v>135</v>
      </c>
      <c r="B119" s="45" t="s">
        <v>4</v>
      </c>
      <c r="C119" s="45" t="s">
        <v>4</v>
      </c>
      <c r="D119" s="45" t="s">
        <v>4</v>
      </c>
      <c r="E119" s="45" t="s">
        <v>4</v>
      </c>
      <c r="F119" s="45" t="s">
        <v>4</v>
      </c>
      <c r="G119" s="45" t="s">
        <v>4</v>
      </c>
      <c r="H119" s="45" t="s">
        <v>4</v>
      </c>
      <c r="I119" s="45" t="s">
        <v>4</v>
      </c>
      <c r="J119" s="73" t="s">
        <v>4</v>
      </c>
      <c r="K119" s="45" t="s">
        <v>4</v>
      </c>
      <c r="L119" s="45" t="s">
        <v>4</v>
      </c>
      <c r="M119" s="45" t="s">
        <v>4</v>
      </c>
      <c r="N119" s="45" t="s">
        <v>4</v>
      </c>
      <c r="O119" s="45" t="s">
        <v>4</v>
      </c>
      <c r="P119" s="45" t="s">
        <v>4</v>
      </c>
      <c r="Q119" s="45" t="s">
        <v>4</v>
      </c>
      <c r="R119" s="45" t="s">
        <v>4</v>
      </c>
      <c r="S119" s="45" t="s">
        <v>4</v>
      </c>
      <c r="T119" s="45" t="s">
        <v>4</v>
      </c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36"/>
      <c r="AG119" s="22"/>
      <c r="AH119" s="22"/>
      <c r="AI119" s="22"/>
      <c r="AJ119" s="69"/>
    </row>
    <row r="120" spans="1:194" s="66" customFormat="1" ht="11.25" x14ac:dyDescent="0.2">
      <c r="A120" s="37" t="s">
        <v>136</v>
      </c>
      <c r="B120" s="45" t="s">
        <v>4</v>
      </c>
      <c r="C120" s="45" t="s">
        <v>4</v>
      </c>
      <c r="D120" s="45" t="s">
        <v>4</v>
      </c>
      <c r="E120" s="45" t="s">
        <v>4</v>
      </c>
      <c r="F120" s="45" t="s">
        <v>4</v>
      </c>
      <c r="G120" s="45" t="s">
        <v>4</v>
      </c>
      <c r="H120" s="45" t="s">
        <v>4</v>
      </c>
      <c r="I120" s="45" t="s">
        <v>4</v>
      </c>
      <c r="J120" s="73" t="s">
        <v>4</v>
      </c>
      <c r="K120" s="45" t="s">
        <v>4</v>
      </c>
      <c r="L120" s="45" t="s">
        <v>4</v>
      </c>
      <c r="M120" s="45" t="s">
        <v>4</v>
      </c>
      <c r="N120" s="45" t="s">
        <v>4</v>
      </c>
      <c r="O120" s="45" t="s">
        <v>4</v>
      </c>
      <c r="P120" s="45" t="s">
        <v>4</v>
      </c>
      <c r="Q120" s="45" t="s">
        <v>4</v>
      </c>
      <c r="R120" s="45" t="s">
        <v>4</v>
      </c>
      <c r="S120" s="45" t="s">
        <v>4</v>
      </c>
      <c r="T120" s="45" t="s">
        <v>4</v>
      </c>
      <c r="U120" s="45"/>
      <c r="V120" s="45"/>
      <c r="W120" s="45"/>
      <c r="X120" s="45"/>
      <c r="Y120" s="45"/>
      <c r="Z120" s="45"/>
      <c r="AA120" s="45"/>
      <c r="AB120" s="45"/>
      <c r="AC120" s="45"/>
      <c r="AD120" s="36"/>
      <c r="AE120" s="36"/>
      <c r="AF120" s="22"/>
      <c r="AG120" s="22"/>
      <c r="AH120" s="22"/>
      <c r="AI120" s="22"/>
      <c r="AJ120" s="69"/>
    </row>
    <row r="121" spans="1:194" s="66" customFormat="1" ht="11.25" x14ac:dyDescent="0.2">
      <c r="A121" s="37" t="s">
        <v>81</v>
      </c>
      <c r="B121" s="10" t="s">
        <v>4</v>
      </c>
      <c r="C121" s="10" t="s">
        <v>4</v>
      </c>
      <c r="D121" s="10" t="s">
        <v>4</v>
      </c>
      <c r="E121" s="10" t="s">
        <v>4</v>
      </c>
      <c r="F121" s="10" t="s">
        <v>4</v>
      </c>
      <c r="G121" s="10" t="s">
        <v>4</v>
      </c>
      <c r="H121" s="10" t="s">
        <v>4</v>
      </c>
      <c r="I121" s="10" t="s">
        <v>4</v>
      </c>
      <c r="J121" s="327" t="s">
        <v>4</v>
      </c>
      <c r="K121" s="45" t="s">
        <v>4</v>
      </c>
      <c r="L121" s="45" t="s">
        <v>4</v>
      </c>
      <c r="M121" s="45" t="s">
        <v>4</v>
      </c>
      <c r="N121" s="45" t="s">
        <v>4</v>
      </c>
      <c r="O121" s="45" t="s">
        <v>4</v>
      </c>
      <c r="P121" s="45" t="s">
        <v>4</v>
      </c>
      <c r="Q121" s="45" t="s">
        <v>4</v>
      </c>
      <c r="R121" s="45" t="s">
        <v>4</v>
      </c>
      <c r="S121" s="45" t="s">
        <v>4</v>
      </c>
      <c r="T121" s="45" t="s">
        <v>4</v>
      </c>
      <c r="U121" s="45" t="s">
        <v>4</v>
      </c>
      <c r="V121" s="45" t="s">
        <v>4</v>
      </c>
      <c r="W121" s="45" t="s">
        <v>4</v>
      </c>
      <c r="X121" s="45" t="s">
        <v>4</v>
      </c>
      <c r="Y121" s="45" t="s">
        <v>4</v>
      </c>
      <c r="Z121" s="45" t="s">
        <v>4</v>
      </c>
      <c r="AA121" s="45" t="s">
        <v>4</v>
      </c>
      <c r="AB121" s="45" t="s">
        <v>4</v>
      </c>
      <c r="AC121" s="45" t="s">
        <v>4</v>
      </c>
      <c r="AD121" s="36" t="s">
        <v>4</v>
      </c>
      <c r="AE121" s="36" t="s">
        <v>4</v>
      </c>
      <c r="AF121" s="22" t="s">
        <v>4</v>
      </c>
      <c r="AG121" s="22" t="s">
        <v>4</v>
      </c>
      <c r="AH121" s="22" t="s">
        <v>4</v>
      </c>
      <c r="AI121" s="22" t="s">
        <v>4</v>
      </c>
      <c r="AJ121" s="22" t="s">
        <v>4</v>
      </c>
    </row>
    <row r="122" spans="1:194" s="66" customFormat="1" ht="11.25" x14ac:dyDescent="0.2">
      <c r="A122" s="393" t="s">
        <v>137</v>
      </c>
      <c r="B122" s="45"/>
      <c r="C122" s="45"/>
      <c r="D122" s="45"/>
      <c r="E122" s="45"/>
      <c r="F122" s="45"/>
      <c r="G122" s="45"/>
      <c r="H122" s="45"/>
      <c r="I122" s="45" t="s">
        <v>4</v>
      </c>
      <c r="J122" s="73" t="s">
        <v>4</v>
      </c>
      <c r="K122" s="269" t="s">
        <v>4</v>
      </c>
      <c r="L122" s="269" t="s">
        <v>4</v>
      </c>
      <c r="M122" s="269" t="s">
        <v>4</v>
      </c>
      <c r="N122" s="269" t="s">
        <v>4</v>
      </c>
      <c r="O122" s="269" t="s">
        <v>4</v>
      </c>
      <c r="P122" s="269" t="s">
        <v>4</v>
      </c>
      <c r="Q122" s="62" t="s">
        <v>4</v>
      </c>
      <c r="R122" s="269" t="s">
        <v>4</v>
      </c>
      <c r="S122" s="269" t="s">
        <v>4</v>
      </c>
      <c r="T122" s="269" t="s">
        <v>4</v>
      </c>
      <c r="U122" s="62" t="s">
        <v>4</v>
      </c>
      <c r="V122" s="62" t="s">
        <v>4</v>
      </c>
      <c r="W122" s="62" t="s">
        <v>4</v>
      </c>
      <c r="X122" s="62" t="s">
        <v>4</v>
      </c>
      <c r="Y122" s="62" t="s">
        <v>4</v>
      </c>
      <c r="Z122" s="62" t="s">
        <v>4</v>
      </c>
      <c r="AA122" s="62" t="s">
        <v>4</v>
      </c>
      <c r="AB122" s="45" t="s">
        <v>4</v>
      </c>
      <c r="AC122" s="45" t="s">
        <v>4</v>
      </c>
      <c r="AD122" s="36" t="s">
        <v>4</v>
      </c>
      <c r="AE122" s="36" t="s">
        <v>4</v>
      </c>
      <c r="AF122" s="22" t="s">
        <v>4</v>
      </c>
      <c r="AG122" s="22" t="s">
        <v>4</v>
      </c>
      <c r="AH122" s="22" t="s">
        <v>4</v>
      </c>
      <c r="AI122" s="22" t="s">
        <v>4</v>
      </c>
      <c r="AJ122" s="22" t="s">
        <v>4</v>
      </c>
    </row>
    <row r="123" spans="1:194" s="66" customFormat="1" ht="11.25" x14ac:dyDescent="0.2">
      <c r="A123" s="129" t="s">
        <v>138</v>
      </c>
      <c r="B123" s="45"/>
      <c r="C123" s="45"/>
      <c r="D123" s="45"/>
      <c r="E123" s="45"/>
      <c r="F123" s="45"/>
      <c r="G123" s="45"/>
      <c r="H123" s="45"/>
      <c r="I123" s="45"/>
      <c r="J123" s="73"/>
      <c r="K123" s="269"/>
      <c r="L123" s="269"/>
      <c r="M123" s="269"/>
      <c r="N123" s="269"/>
      <c r="O123" s="269"/>
      <c r="P123" s="269"/>
      <c r="Q123" s="62"/>
      <c r="R123" s="269"/>
      <c r="S123" s="269"/>
      <c r="T123" s="269"/>
      <c r="U123" s="269"/>
      <c r="V123" s="269"/>
      <c r="W123" s="269"/>
      <c r="X123" s="269"/>
      <c r="Y123" s="269"/>
      <c r="Z123" s="269"/>
      <c r="AA123" s="269"/>
      <c r="AB123" s="269"/>
      <c r="AC123" s="22"/>
      <c r="AD123" s="36"/>
      <c r="AE123" s="36"/>
      <c r="AF123" s="36"/>
      <c r="AG123" s="22"/>
      <c r="AH123" s="22"/>
      <c r="AI123" s="22"/>
      <c r="AJ123" s="22" t="s">
        <v>4</v>
      </c>
    </row>
    <row r="124" spans="1:194" s="66" customFormat="1" ht="11.25" x14ac:dyDescent="0.2">
      <c r="A124" s="393" t="s">
        <v>81</v>
      </c>
      <c r="B124" s="45" t="s">
        <v>4</v>
      </c>
      <c r="C124" s="45" t="s">
        <v>4</v>
      </c>
      <c r="D124" s="45" t="s">
        <v>4</v>
      </c>
      <c r="E124" s="45" t="s">
        <v>4</v>
      </c>
      <c r="F124" s="45" t="s">
        <v>4</v>
      </c>
      <c r="G124" s="45" t="s">
        <v>4</v>
      </c>
      <c r="H124" s="45" t="s">
        <v>4</v>
      </c>
      <c r="I124" s="45" t="s">
        <v>4</v>
      </c>
      <c r="J124" s="73" t="s">
        <v>4</v>
      </c>
      <c r="K124" s="269" t="s">
        <v>4</v>
      </c>
      <c r="L124" s="269" t="s">
        <v>4</v>
      </c>
      <c r="M124" s="62" t="s">
        <v>4</v>
      </c>
      <c r="N124" s="62" t="s">
        <v>4</v>
      </c>
      <c r="O124" s="62" t="s">
        <v>4</v>
      </c>
      <c r="P124" s="62" t="s">
        <v>4</v>
      </c>
      <c r="Q124" s="62" t="s">
        <v>4</v>
      </c>
      <c r="R124" s="62" t="s">
        <v>4</v>
      </c>
      <c r="S124" s="62" t="s">
        <v>4</v>
      </c>
      <c r="T124" s="62" t="s">
        <v>4</v>
      </c>
      <c r="U124" s="62" t="s">
        <v>4</v>
      </c>
      <c r="V124" s="62" t="s">
        <v>4</v>
      </c>
      <c r="W124" s="62" t="s">
        <v>4</v>
      </c>
      <c r="X124" s="62" t="s">
        <v>4</v>
      </c>
      <c r="Y124" s="62" t="s">
        <v>4</v>
      </c>
      <c r="Z124" s="62" t="s">
        <v>4</v>
      </c>
      <c r="AA124" s="62" t="s">
        <v>4</v>
      </c>
      <c r="AB124" s="45" t="s">
        <v>4</v>
      </c>
      <c r="AC124" s="45" t="s">
        <v>4</v>
      </c>
      <c r="AD124" s="36" t="s">
        <v>4</v>
      </c>
      <c r="AE124" s="36" t="s">
        <v>4</v>
      </c>
      <c r="AF124" s="22" t="s">
        <v>4</v>
      </c>
      <c r="AG124" s="22" t="s">
        <v>4</v>
      </c>
      <c r="AH124" s="22" t="s">
        <v>4</v>
      </c>
      <c r="AI124" s="22" t="s">
        <v>4</v>
      </c>
      <c r="AJ124" s="22" t="s">
        <v>4</v>
      </c>
    </row>
    <row r="125" spans="1:194" s="66" customFormat="1" ht="11.25" x14ac:dyDescent="0.2">
      <c r="A125" s="393" t="s">
        <v>139</v>
      </c>
      <c r="B125" s="45"/>
      <c r="C125" s="45"/>
      <c r="D125" s="45"/>
      <c r="E125" s="45"/>
      <c r="F125" s="45"/>
      <c r="G125" s="45"/>
      <c r="H125" s="45"/>
      <c r="I125" s="45" t="s">
        <v>4</v>
      </c>
      <c r="J125" s="73" t="s">
        <v>4</v>
      </c>
      <c r="K125" s="269" t="s">
        <v>4</v>
      </c>
      <c r="L125" s="269" t="s">
        <v>4</v>
      </c>
      <c r="M125" s="62" t="s">
        <v>4</v>
      </c>
      <c r="N125" s="62" t="s">
        <v>4</v>
      </c>
      <c r="O125" s="62" t="s">
        <v>4</v>
      </c>
      <c r="P125" s="62" t="s">
        <v>4</v>
      </c>
      <c r="Q125" s="62" t="s">
        <v>4</v>
      </c>
      <c r="R125" s="62" t="s">
        <v>4</v>
      </c>
      <c r="S125" s="62" t="s">
        <v>4</v>
      </c>
      <c r="T125" s="62" t="s">
        <v>4</v>
      </c>
      <c r="U125" s="62" t="s">
        <v>4</v>
      </c>
      <c r="V125" s="62" t="s">
        <v>4</v>
      </c>
      <c r="W125" s="62" t="s">
        <v>4</v>
      </c>
      <c r="X125" s="62" t="s">
        <v>4</v>
      </c>
      <c r="Y125" s="62" t="s">
        <v>4</v>
      </c>
      <c r="Z125" s="62" t="s">
        <v>4</v>
      </c>
      <c r="AA125" s="62" t="s">
        <v>4</v>
      </c>
      <c r="AB125" s="45" t="s">
        <v>4</v>
      </c>
      <c r="AC125" s="45" t="s">
        <v>4</v>
      </c>
      <c r="AD125" s="36" t="s">
        <v>4</v>
      </c>
      <c r="AE125" s="36" t="s">
        <v>4</v>
      </c>
      <c r="AF125" s="22" t="s">
        <v>4</v>
      </c>
      <c r="AG125" s="22" t="s">
        <v>4</v>
      </c>
      <c r="AH125" s="22" t="s">
        <v>4</v>
      </c>
      <c r="AI125" s="22" t="s">
        <v>4</v>
      </c>
      <c r="AJ125" s="22" t="s">
        <v>4</v>
      </c>
    </row>
    <row r="126" spans="1:194" s="66" customFormat="1" ht="11.25" x14ac:dyDescent="0.2">
      <c r="A126" s="372" t="s">
        <v>140</v>
      </c>
      <c r="B126" s="62"/>
      <c r="C126" s="45"/>
      <c r="D126" s="45"/>
      <c r="E126" s="45"/>
      <c r="F126" s="45"/>
      <c r="G126" s="45"/>
      <c r="H126" s="45"/>
      <c r="I126" s="45"/>
      <c r="J126" s="73"/>
      <c r="K126" s="45"/>
      <c r="L126" s="45"/>
      <c r="M126" s="45"/>
      <c r="N126" s="45"/>
      <c r="O126" s="48"/>
      <c r="P126" s="48"/>
      <c r="Q126" s="48"/>
      <c r="R126" s="48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22"/>
      <c r="AD126" s="36"/>
      <c r="AE126" s="36"/>
      <c r="AF126" s="22"/>
      <c r="AG126" s="22"/>
      <c r="AH126" s="22"/>
      <c r="AI126" s="22"/>
      <c r="AJ126" s="22" t="s">
        <v>4</v>
      </c>
    </row>
    <row r="127" spans="1:194" s="66" customFormat="1" ht="11.25" x14ac:dyDescent="0.2">
      <c r="A127" s="372" t="s">
        <v>240</v>
      </c>
      <c r="B127" s="45" t="s">
        <v>8</v>
      </c>
      <c r="C127" s="45" t="s">
        <v>8</v>
      </c>
      <c r="D127" s="45" t="s">
        <v>8</v>
      </c>
      <c r="E127" s="45" t="s">
        <v>8</v>
      </c>
      <c r="F127" s="45" t="s">
        <v>8</v>
      </c>
      <c r="G127" s="45" t="s">
        <v>8</v>
      </c>
      <c r="H127" s="45" t="s">
        <v>8</v>
      </c>
      <c r="I127" s="45" t="s">
        <v>8</v>
      </c>
      <c r="J127" s="73" t="s">
        <v>8</v>
      </c>
      <c r="K127" s="45" t="s">
        <v>8</v>
      </c>
      <c r="L127" s="45" t="s">
        <v>8</v>
      </c>
      <c r="M127" s="45" t="s">
        <v>8</v>
      </c>
      <c r="N127" s="45" t="s">
        <v>4</v>
      </c>
      <c r="O127" s="48" t="s">
        <v>4</v>
      </c>
      <c r="P127" s="48" t="s">
        <v>4</v>
      </c>
      <c r="Q127" s="48" t="s">
        <v>4</v>
      </c>
      <c r="R127" s="48" t="s">
        <v>4</v>
      </c>
      <c r="S127" s="45" t="s">
        <v>4</v>
      </c>
      <c r="T127" s="45" t="s">
        <v>4</v>
      </c>
      <c r="U127" s="45" t="s">
        <v>4</v>
      </c>
      <c r="V127" s="45" t="s">
        <v>4</v>
      </c>
      <c r="W127" s="45" t="s">
        <v>4</v>
      </c>
      <c r="X127" s="45" t="s">
        <v>4</v>
      </c>
      <c r="Y127" s="45" t="s">
        <v>4</v>
      </c>
      <c r="Z127" s="45" t="s">
        <v>4</v>
      </c>
      <c r="AA127" s="45" t="s">
        <v>4</v>
      </c>
      <c r="AB127" s="45" t="s">
        <v>4</v>
      </c>
      <c r="AC127" s="22" t="s">
        <v>4</v>
      </c>
      <c r="AD127" s="36" t="s">
        <v>4</v>
      </c>
      <c r="AE127" s="36" t="s">
        <v>4</v>
      </c>
      <c r="AF127" s="36" t="s">
        <v>4</v>
      </c>
      <c r="AG127" s="22" t="s">
        <v>4</v>
      </c>
      <c r="AH127" s="22" t="s">
        <v>4</v>
      </c>
      <c r="AI127" s="22" t="s">
        <v>4</v>
      </c>
      <c r="AJ127" s="22" t="s">
        <v>4</v>
      </c>
    </row>
    <row r="128" spans="1:194" s="66" customFormat="1" ht="14.25" customHeight="1" x14ac:dyDescent="0.2">
      <c r="A128" s="372" t="s">
        <v>241</v>
      </c>
      <c r="B128" s="45" t="s">
        <v>8</v>
      </c>
      <c r="C128" s="45" t="s">
        <v>8</v>
      </c>
      <c r="D128" s="45" t="s">
        <v>8</v>
      </c>
      <c r="E128" s="45" t="s">
        <v>8</v>
      </c>
      <c r="F128" s="45" t="s">
        <v>8</v>
      </c>
      <c r="G128" s="45" t="s">
        <v>8</v>
      </c>
      <c r="H128" s="45" t="s">
        <v>8</v>
      </c>
      <c r="I128" s="45" t="s">
        <v>8</v>
      </c>
      <c r="J128" s="73" t="s">
        <v>8</v>
      </c>
      <c r="K128" s="45" t="s">
        <v>8</v>
      </c>
      <c r="L128" s="45" t="s">
        <v>8</v>
      </c>
      <c r="M128" s="45" t="s">
        <v>8</v>
      </c>
      <c r="N128" s="45" t="s">
        <v>8</v>
      </c>
      <c r="O128" s="45" t="s">
        <v>4</v>
      </c>
      <c r="P128" s="45" t="s">
        <v>4</v>
      </c>
      <c r="Q128" s="45" t="s">
        <v>4</v>
      </c>
      <c r="R128" s="45" t="s">
        <v>4</v>
      </c>
      <c r="S128" s="45" t="s">
        <v>4</v>
      </c>
      <c r="T128" s="45" t="s">
        <v>4</v>
      </c>
      <c r="U128" s="45" t="s">
        <v>4</v>
      </c>
      <c r="V128" s="45" t="s">
        <v>4</v>
      </c>
      <c r="W128" s="45" t="s">
        <v>4</v>
      </c>
      <c r="X128" s="45" t="s">
        <v>4</v>
      </c>
      <c r="Y128" s="45" t="s">
        <v>4</v>
      </c>
      <c r="Z128" s="45" t="s">
        <v>4</v>
      </c>
      <c r="AA128" s="45" t="s">
        <v>4</v>
      </c>
      <c r="AB128" s="45" t="s">
        <v>4</v>
      </c>
      <c r="AC128" s="22" t="s">
        <v>4</v>
      </c>
      <c r="AD128" s="36" t="s">
        <v>4</v>
      </c>
      <c r="AE128" s="36" t="s">
        <v>4</v>
      </c>
      <c r="AF128" s="22" t="s">
        <v>4</v>
      </c>
      <c r="AG128" s="22" t="s">
        <v>4</v>
      </c>
      <c r="AH128" s="22" t="s">
        <v>4</v>
      </c>
      <c r="AI128" s="22" t="s">
        <v>4</v>
      </c>
      <c r="AJ128" s="22" t="s">
        <v>4</v>
      </c>
    </row>
    <row r="129" spans="1:36" s="66" customFormat="1" ht="13.5" customHeight="1" x14ac:dyDescent="0.2">
      <c r="A129" s="372" t="s">
        <v>142</v>
      </c>
      <c r="B129" s="45" t="s">
        <v>4</v>
      </c>
      <c r="C129" s="45" t="s">
        <v>4</v>
      </c>
      <c r="D129" s="45" t="s">
        <v>4</v>
      </c>
      <c r="E129" s="45" t="s">
        <v>4</v>
      </c>
      <c r="F129" s="45" t="s">
        <v>4</v>
      </c>
      <c r="G129" s="45" t="s">
        <v>4</v>
      </c>
      <c r="H129" s="45" t="s">
        <v>4</v>
      </c>
      <c r="I129" s="45" t="s">
        <v>4</v>
      </c>
      <c r="J129" s="73" t="s">
        <v>4</v>
      </c>
      <c r="K129" s="45" t="s">
        <v>4</v>
      </c>
      <c r="L129" s="45" t="s">
        <v>4</v>
      </c>
      <c r="M129" s="45" t="s">
        <v>4</v>
      </c>
      <c r="N129" s="45" t="s">
        <v>4</v>
      </c>
      <c r="O129" s="45" t="s">
        <v>4</v>
      </c>
      <c r="P129" s="45" t="s">
        <v>4</v>
      </c>
      <c r="Q129" s="45" t="s">
        <v>4</v>
      </c>
      <c r="R129" s="45" t="s">
        <v>4</v>
      </c>
      <c r="S129" s="45" t="s">
        <v>4</v>
      </c>
      <c r="T129" s="45" t="s">
        <v>4</v>
      </c>
      <c r="U129" s="45" t="s">
        <v>4</v>
      </c>
      <c r="V129" s="45" t="s">
        <v>4</v>
      </c>
      <c r="W129" s="45" t="s">
        <v>4</v>
      </c>
      <c r="X129" s="45" t="s">
        <v>4</v>
      </c>
      <c r="Y129" s="45" t="s">
        <v>4</v>
      </c>
      <c r="Z129" s="45" t="s">
        <v>4</v>
      </c>
      <c r="AA129" s="45" t="s">
        <v>4</v>
      </c>
      <c r="AB129" s="45" t="s">
        <v>4</v>
      </c>
      <c r="AC129" s="22" t="s">
        <v>4</v>
      </c>
      <c r="AD129" s="36" t="s">
        <v>4</v>
      </c>
      <c r="AE129" s="36" t="s">
        <v>4</v>
      </c>
      <c r="AF129" s="22" t="s">
        <v>4</v>
      </c>
      <c r="AG129" s="22" t="s">
        <v>4</v>
      </c>
      <c r="AH129" s="22" t="s">
        <v>4</v>
      </c>
      <c r="AI129" s="22" t="s">
        <v>4</v>
      </c>
      <c r="AJ129" s="22" t="s">
        <v>4</v>
      </c>
    </row>
    <row r="130" spans="1:36" s="23" customFormat="1" ht="11.25" x14ac:dyDescent="0.2">
      <c r="A130" s="855" t="s">
        <v>143</v>
      </c>
      <c r="B130" s="48" t="s">
        <v>4</v>
      </c>
      <c r="C130" s="48" t="s">
        <v>4</v>
      </c>
      <c r="D130" s="48" t="s">
        <v>4</v>
      </c>
      <c r="E130" s="48" t="s">
        <v>4</v>
      </c>
      <c r="F130" s="48" t="s">
        <v>4</v>
      </c>
      <c r="G130" s="48" t="s">
        <v>4</v>
      </c>
      <c r="H130" s="48" t="s">
        <v>4</v>
      </c>
      <c r="I130" s="48" t="s">
        <v>4</v>
      </c>
      <c r="J130" s="106" t="s">
        <v>4</v>
      </c>
      <c r="K130" s="45" t="s">
        <v>4</v>
      </c>
      <c r="L130" s="45" t="s">
        <v>4</v>
      </c>
      <c r="M130" s="45" t="s">
        <v>4</v>
      </c>
      <c r="N130" s="45" t="s">
        <v>4</v>
      </c>
      <c r="O130" s="45" t="s">
        <v>4</v>
      </c>
      <c r="P130" s="45" t="s">
        <v>4</v>
      </c>
      <c r="Q130" s="45" t="s">
        <v>4</v>
      </c>
      <c r="R130" s="45" t="s">
        <v>4</v>
      </c>
      <c r="S130" s="45" t="s">
        <v>4</v>
      </c>
      <c r="T130" s="45" t="s">
        <v>4</v>
      </c>
      <c r="U130" s="45" t="s">
        <v>4</v>
      </c>
      <c r="V130" s="45" t="s">
        <v>4</v>
      </c>
      <c r="W130" s="45" t="s">
        <v>4</v>
      </c>
      <c r="X130" s="45" t="s">
        <v>4</v>
      </c>
      <c r="Y130" s="45" t="s">
        <v>4</v>
      </c>
      <c r="Z130" s="45" t="s">
        <v>4</v>
      </c>
      <c r="AA130" s="45" t="s">
        <v>4</v>
      </c>
      <c r="AB130" s="45" t="s">
        <v>4</v>
      </c>
      <c r="AC130" s="22" t="s">
        <v>4</v>
      </c>
      <c r="AD130" s="22" t="s">
        <v>4</v>
      </c>
      <c r="AE130" s="22" t="s">
        <v>4</v>
      </c>
      <c r="AF130" s="22" t="s">
        <v>4</v>
      </c>
      <c r="AG130" s="22" t="s">
        <v>4</v>
      </c>
      <c r="AH130" s="22" t="s">
        <v>4</v>
      </c>
      <c r="AI130" s="22" t="s">
        <v>4</v>
      </c>
      <c r="AJ130" s="22" t="s">
        <v>4</v>
      </c>
    </row>
    <row r="131" spans="1:36" s="23" customFormat="1" ht="22.5" x14ac:dyDescent="0.2">
      <c r="A131" s="34" t="s">
        <v>145</v>
      </c>
      <c r="B131" s="48"/>
      <c r="C131" s="48"/>
      <c r="D131" s="48"/>
      <c r="E131" s="48"/>
      <c r="F131" s="48"/>
      <c r="G131" s="48"/>
      <c r="H131" s="48"/>
      <c r="I131" s="48"/>
      <c r="J131" s="106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1010"/>
      <c r="AG131" s="22"/>
      <c r="AH131" s="22"/>
      <c r="AI131" s="22"/>
      <c r="AJ131" s="22" t="s">
        <v>4</v>
      </c>
    </row>
    <row r="132" spans="1:36" s="23" customFormat="1" ht="14.25" customHeight="1" x14ac:dyDescent="0.2">
      <c r="A132" s="34" t="s">
        <v>643</v>
      </c>
      <c r="B132" s="48" t="s">
        <v>8</v>
      </c>
      <c r="C132" s="48" t="s">
        <v>8</v>
      </c>
      <c r="D132" s="48" t="s">
        <v>8</v>
      </c>
      <c r="E132" s="48" t="s">
        <v>8</v>
      </c>
      <c r="F132" s="48" t="s">
        <v>8</v>
      </c>
      <c r="G132" s="48" t="s">
        <v>8</v>
      </c>
      <c r="H132" s="48" t="s">
        <v>8</v>
      </c>
      <c r="I132" s="48" t="s">
        <v>8</v>
      </c>
      <c r="J132" s="106" t="s">
        <v>8</v>
      </c>
      <c r="K132" s="45" t="s">
        <v>8</v>
      </c>
      <c r="L132" s="45" t="s">
        <v>8</v>
      </c>
      <c r="M132" s="45" t="s">
        <v>8</v>
      </c>
      <c r="N132" s="45" t="s">
        <v>4</v>
      </c>
      <c r="O132" s="45" t="s">
        <v>4</v>
      </c>
      <c r="P132" s="45" t="s">
        <v>4</v>
      </c>
      <c r="Q132" s="45" t="s">
        <v>4</v>
      </c>
      <c r="R132" s="45" t="s">
        <v>4</v>
      </c>
      <c r="S132" s="45" t="s">
        <v>4</v>
      </c>
      <c r="T132" s="45" t="s">
        <v>4</v>
      </c>
      <c r="U132" s="45" t="s">
        <v>4</v>
      </c>
      <c r="V132" s="45" t="s">
        <v>4</v>
      </c>
      <c r="W132" s="45" t="s">
        <v>4</v>
      </c>
      <c r="X132" s="45" t="s">
        <v>4</v>
      </c>
      <c r="Y132" s="45" t="s">
        <v>4</v>
      </c>
      <c r="Z132" s="45" t="s">
        <v>4</v>
      </c>
      <c r="AA132" s="45" t="s">
        <v>4</v>
      </c>
      <c r="AB132" s="45" t="s">
        <v>4</v>
      </c>
      <c r="AC132" s="45" t="s">
        <v>4</v>
      </c>
      <c r="AD132" s="45" t="s">
        <v>4</v>
      </c>
      <c r="AE132" s="45" t="s">
        <v>4</v>
      </c>
      <c r="AF132" s="22" t="s">
        <v>4</v>
      </c>
      <c r="AG132" s="22" t="s">
        <v>4</v>
      </c>
      <c r="AH132" s="22" t="s">
        <v>4</v>
      </c>
      <c r="AI132" s="22" t="s">
        <v>4</v>
      </c>
      <c r="AJ132" s="22" t="s">
        <v>4</v>
      </c>
    </row>
    <row r="133" spans="1:36" s="23" customFormat="1" ht="13.5" customHeight="1" x14ac:dyDescent="0.2">
      <c r="A133" s="34" t="s">
        <v>644</v>
      </c>
      <c r="B133" s="48" t="s">
        <v>8</v>
      </c>
      <c r="C133" s="48" t="s">
        <v>8</v>
      </c>
      <c r="D133" s="48" t="s">
        <v>8</v>
      </c>
      <c r="E133" s="48" t="s">
        <v>8</v>
      </c>
      <c r="F133" s="48" t="s">
        <v>8</v>
      </c>
      <c r="G133" s="48" t="s">
        <v>8</v>
      </c>
      <c r="H133" s="48" t="s">
        <v>8</v>
      </c>
      <c r="I133" s="48" t="s">
        <v>8</v>
      </c>
      <c r="J133" s="106" t="s">
        <v>8</v>
      </c>
      <c r="K133" s="45" t="s">
        <v>8</v>
      </c>
      <c r="L133" s="45" t="s">
        <v>8</v>
      </c>
      <c r="M133" s="45" t="s">
        <v>8</v>
      </c>
      <c r="N133" s="45" t="s">
        <v>8</v>
      </c>
      <c r="O133" s="45" t="s">
        <v>4</v>
      </c>
      <c r="P133" s="45" t="s">
        <v>4</v>
      </c>
      <c r="Q133" s="45" t="s">
        <v>4</v>
      </c>
      <c r="R133" s="45" t="s">
        <v>4</v>
      </c>
      <c r="S133" s="45" t="s">
        <v>4</v>
      </c>
      <c r="T133" s="45" t="s">
        <v>4</v>
      </c>
      <c r="U133" s="45" t="s">
        <v>4</v>
      </c>
      <c r="V133" s="45" t="s">
        <v>4</v>
      </c>
      <c r="W133" s="45" t="s">
        <v>4</v>
      </c>
      <c r="X133" s="45" t="s">
        <v>4</v>
      </c>
      <c r="Y133" s="45" t="s">
        <v>4</v>
      </c>
      <c r="Z133" s="45" t="s">
        <v>4</v>
      </c>
      <c r="AA133" s="45" t="s">
        <v>4</v>
      </c>
      <c r="AB133" s="45" t="s">
        <v>4</v>
      </c>
      <c r="AC133" s="45" t="s">
        <v>4</v>
      </c>
      <c r="AD133" s="45" t="s">
        <v>4</v>
      </c>
      <c r="AE133" s="45" t="s">
        <v>4</v>
      </c>
      <c r="AF133" s="22" t="s">
        <v>4</v>
      </c>
      <c r="AG133" s="22" t="s">
        <v>4</v>
      </c>
      <c r="AH133" s="22" t="s">
        <v>4</v>
      </c>
      <c r="AI133" s="22" t="s">
        <v>4</v>
      </c>
      <c r="AJ133" s="22" t="s">
        <v>4</v>
      </c>
    </row>
    <row r="134" spans="1:36" s="23" customFormat="1" ht="11.25" x14ac:dyDescent="0.2">
      <c r="A134" s="34" t="s">
        <v>645</v>
      </c>
      <c r="B134" s="48" t="s">
        <v>4</v>
      </c>
      <c r="C134" s="48" t="s">
        <v>4</v>
      </c>
      <c r="D134" s="48" t="s">
        <v>4</v>
      </c>
      <c r="E134" s="48" t="s">
        <v>4</v>
      </c>
      <c r="F134" s="48" t="s">
        <v>4</v>
      </c>
      <c r="G134" s="48" t="s">
        <v>4</v>
      </c>
      <c r="H134" s="48" t="s">
        <v>4</v>
      </c>
      <c r="I134" s="48" t="s">
        <v>4</v>
      </c>
      <c r="J134" s="106" t="s">
        <v>4</v>
      </c>
      <c r="K134" s="45" t="s">
        <v>4</v>
      </c>
      <c r="L134" s="45" t="s">
        <v>4</v>
      </c>
      <c r="M134" s="45" t="s">
        <v>4</v>
      </c>
      <c r="N134" s="45" t="s">
        <v>4</v>
      </c>
      <c r="O134" s="45" t="s">
        <v>4</v>
      </c>
      <c r="P134" s="45" t="s">
        <v>4</v>
      </c>
      <c r="Q134" s="45" t="s">
        <v>4</v>
      </c>
      <c r="R134" s="45" t="s">
        <v>4</v>
      </c>
      <c r="S134" s="45" t="s">
        <v>4</v>
      </c>
      <c r="T134" s="45" t="s">
        <v>4</v>
      </c>
      <c r="U134" s="45" t="s">
        <v>4</v>
      </c>
      <c r="V134" s="45" t="s">
        <v>4</v>
      </c>
      <c r="W134" s="45" t="s">
        <v>4</v>
      </c>
      <c r="X134" s="45" t="s">
        <v>4</v>
      </c>
      <c r="Y134" s="45" t="s">
        <v>4</v>
      </c>
      <c r="Z134" s="45" t="s">
        <v>4</v>
      </c>
      <c r="AA134" s="45" t="s">
        <v>4</v>
      </c>
      <c r="AB134" s="45" t="s">
        <v>4</v>
      </c>
      <c r="AC134" s="45" t="s">
        <v>4</v>
      </c>
      <c r="AD134" s="45" t="s">
        <v>4</v>
      </c>
      <c r="AE134" s="45" t="s">
        <v>4</v>
      </c>
      <c r="AF134" s="22" t="s">
        <v>4</v>
      </c>
      <c r="AG134" s="22" t="s">
        <v>4</v>
      </c>
      <c r="AH134" s="22" t="s">
        <v>4</v>
      </c>
      <c r="AI134" s="22" t="s">
        <v>4</v>
      </c>
      <c r="AJ134" s="22" t="s">
        <v>4</v>
      </c>
    </row>
    <row r="135" spans="1:36" s="23" customFormat="1" ht="11.25" x14ac:dyDescent="0.2">
      <c r="A135" s="34" t="s">
        <v>646</v>
      </c>
      <c r="B135" s="48" t="s">
        <v>4</v>
      </c>
      <c r="C135" s="48" t="s">
        <v>4</v>
      </c>
      <c r="D135" s="48" t="s">
        <v>4</v>
      </c>
      <c r="E135" s="48" t="s">
        <v>4</v>
      </c>
      <c r="F135" s="48" t="s">
        <v>4</v>
      </c>
      <c r="G135" s="48" t="s">
        <v>4</v>
      </c>
      <c r="H135" s="48" t="s">
        <v>4</v>
      </c>
      <c r="I135" s="48" t="s">
        <v>4</v>
      </c>
      <c r="J135" s="106" t="s">
        <v>4</v>
      </c>
      <c r="K135" s="45" t="s">
        <v>4</v>
      </c>
      <c r="L135" s="45" t="s">
        <v>4</v>
      </c>
      <c r="M135" s="45" t="s">
        <v>4</v>
      </c>
      <c r="N135" s="45" t="s">
        <v>4</v>
      </c>
      <c r="O135" s="45" t="s">
        <v>4</v>
      </c>
      <c r="P135" s="45" t="s">
        <v>4</v>
      </c>
      <c r="Q135" s="45" t="s">
        <v>4</v>
      </c>
      <c r="R135" s="45" t="s">
        <v>4</v>
      </c>
      <c r="S135" s="45" t="s">
        <v>4</v>
      </c>
      <c r="T135" s="45" t="s">
        <v>4</v>
      </c>
      <c r="U135" s="45" t="s">
        <v>4</v>
      </c>
      <c r="V135" s="45" t="s">
        <v>4</v>
      </c>
      <c r="W135" s="45" t="s">
        <v>4</v>
      </c>
      <c r="X135" s="45" t="s">
        <v>4</v>
      </c>
      <c r="Y135" s="45" t="s">
        <v>4</v>
      </c>
      <c r="Z135" s="45" t="s">
        <v>4</v>
      </c>
      <c r="AA135" s="45" t="s">
        <v>4</v>
      </c>
      <c r="AB135" s="45" t="s">
        <v>4</v>
      </c>
      <c r="AC135" s="45" t="s">
        <v>4</v>
      </c>
      <c r="AD135" s="45" t="s">
        <v>4</v>
      </c>
      <c r="AE135" s="45" t="s">
        <v>4</v>
      </c>
      <c r="AF135" s="22" t="s">
        <v>4</v>
      </c>
      <c r="AG135" s="22" t="s">
        <v>4</v>
      </c>
      <c r="AH135" s="22" t="s">
        <v>4</v>
      </c>
      <c r="AI135" s="22" t="s">
        <v>4</v>
      </c>
      <c r="AJ135" s="22" t="s">
        <v>4</v>
      </c>
    </row>
    <row r="136" spans="1:36" s="360" customFormat="1" ht="11.25" x14ac:dyDescent="0.2">
      <c r="A136" s="855" t="s">
        <v>152</v>
      </c>
      <c r="B136" s="80"/>
      <c r="C136" s="80"/>
      <c r="D136" s="80"/>
      <c r="E136" s="80"/>
      <c r="F136" s="80"/>
      <c r="G136" s="80"/>
      <c r="H136" s="80"/>
      <c r="I136" s="80"/>
      <c r="J136" s="107"/>
      <c r="K136" s="269"/>
      <c r="L136" s="269"/>
      <c r="M136" s="269"/>
      <c r="N136" s="269"/>
      <c r="O136" s="269"/>
      <c r="P136" s="269"/>
      <c r="Q136" s="269"/>
      <c r="R136" s="269"/>
      <c r="S136" s="269"/>
      <c r="T136" s="269"/>
      <c r="U136" s="269"/>
      <c r="V136" s="269"/>
      <c r="W136" s="269"/>
      <c r="X136" s="269"/>
      <c r="Y136" s="269"/>
      <c r="Z136" s="269"/>
      <c r="AA136" s="269"/>
      <c r="AB136" s="62"/>
      <c r="AC136" s="62"/>
      <c r="AD136" s="62"/>
      <c r="AE136" s="20"/>
      <c r="AF136" s="20"/>
      <c r="AG136" s="20"/>
      <c r="AH136" s="20"/>
      <c r="AI136" s="20"/>
      <c r="AJ136" s="22" t="s">
        <v>4</v>
      </c>
    </row>
    <row r="137" spans="1:36" s="360" customFormat="1" ht="11.25" x14ac:dyDescent="0.2">
      <c r="A137" s="129" t="s">
        <v>153</v>
      </c>
      <c r="B137" s="80" t="s">
        <v>4</v>
      </c>
      <c r="C137" s="80" t="s">
        <v>4</v>
      </c>
      <c r="D137" s="80" t="s">
        <v>4</v>
      </c>
      <c r="E137" s="80" t="s">
        <v>4</v>
      </c>
      <c r="F137" s="80" t="s">
        <v>4</v>
      </c>
      <c r="G137" s="80" t="s">
        <v>4</v>
      </c>
      <c r="H137" s="80" t="s">
        <v>4</v>
      </c>
      <c r="I137" s="80" t="s">
        <v>4</v>
      </c>
      <c r="J137" s="107" t="s">
        <v>4</v>
      </c>
      <c r="K137" s="99" t="s">
        <v>4</v>
      </c>
      <c r="L137" s="99" t="s">
        <v>4</v>
      </c>
      <c r="M137" s="99" t="s">
        <v>4</v>
      </c>
      <c r="N137" s="99" t="s">
        <v>4</v>
      </c>
      <c r="O137" s="99" t="s">
        <v>4</v>
      </c>
      <c r="P137" s="99" t="s">
        <v>4</v>
      </c>
      <c r="Q137" s="99" t="s">
        <v>4</v>
      </c>
      <c r="R137" s="99" t="s">
        <v>4</v>
      </c>
      <c r="S137" s="99" t="s">
        <v>4</v>
      </c>
      <c r="T137" s="98" t="s">
        <v>4</v>
      </c>
      <c r="U137" s="29" t="s">
        <v>4</v>
      </c>
      <c r="V137" s="29" t="s">
        <v>4</v>
      </c>
      <c r="W137" s="29" t="s">
        <v>4</v>
      </c>
      <c r="X137" s="29" t="s">
        <v>4</v>
      </c>
      <c r="Y137" s="29" t="s">
        <v>4</v>
      </c>
      <c r="Z137" s="29" t="s">
        <v>4</v>
      </c>
      <c r="AA137" s="29" t="s">
        <v>4</v>
      </c>
      <c r="AB137" s="29" t="s">
        <v>4</v>
      </c>
      <c r="AC137" s="29" t="s">
        <v>4</v>
      </c>
      <c r="AD137" s="29" t="s">
        <v>4</v>
      </c>
      <c r="AE137" s="29" t="s">
        <v>4</v>
      </c>
      <c r="AF137" s="29" t="s">
        <v>4</v>
      </c>
      <c r="AG137" s="72" t="s">
        <v>4</v>
      </c>
      <c r="AH137" s="20" t="s">
        <v>4</v>
      </c>
      <c r="AI137" s="20" t="s">
        <v>4</v>
      </c>
      <c r="AJ137" s="22" t="s">
        <v>4</v>
      </c>
    </row>
    <row r="138" spans="1:36" s="360" customFormat="1" ht="11.25" x14ac:dyDescent="0.2">
      <c r="A138" s="129" t="s">
        <v>155</v>
      </c>
      <c r="B138" s="80" t="s">
        <v>4</v>
      </c>
      <c r="C138" s="80" t="s">
        <v>4</v>
      </c>
      <c r="D138" s="80" t="s">
        <v>4</v>
      </c>
      <c r="E138" s="80" t="s">
        <v>4</v>
      </c>
      <c r="F138" s="80" t="s">
        <v>4</v>
      </c>
      <c r="G138" s="80" t="s">
        <v>4</v>
      </c>
      <c r="H138" s="80" t="s">
        <v>4</v>
      </c>
      <c r="I138" s="80" t="s">
        <v>4</v>
      </c>
      <c r="J138" s="107" t="s">
        <v>4</v>
      </c>
      <c r="K138" s="328" t="s">
        <v>4</v>
      </c>
      <c r="L138" s="328" t="s">
        <v>4</v>
      </c>
      <c r="M138" s="328" t="s">
        <v>4</v>
      </c>
      <c r="N138" s="328" t="s">
        <v>4</v>
      </c>
      <c r="O138" s="328" t="s">
        <v>4</v>
      </c>
      <c r="P138" s="328" t="s">
        <v>4</v>
      </c>
      <c r="Q138" s="328" t="s">
        <v>4</v>
      </c>
      <c r="R138" s="328" t="s">
        <v>4</v>
      </c>
      <c r="S138" s="328" t="s">
        <v>4</v>
      </c>
      <c r="T138" s="376" t="s">
        <v>4</v>
      </c>
      <c r="U138" s="376" t="s">
        <v>4</v>
      </c>
      <c r="V138" s="376" t="s">
        <v>4</v>
      </c>
      <c r="W138" s="376" t="s">
        <v>4</v>
      </c>
      <c r="X138" s="376" t="s">
        <v>4</v>
      </c>
      <c r="Y138" s="376" t="s">
        <v>4</v>
      </c>
      <c r="Z138" s="376" t="s">
        <v>4</v>
      </c>
      <c r="AA138" s="269" t="s">
        <v>4</v>
      </c>
      <c r="AB138" s="269" t="s">
        <v>4</v>
      </c>
      <c r="AC138" s="90" t="s">
        <v>4</v>
      </c>
      <c r="AD138" s="90" t="s">
        <v>4</v>
      </c>
      <c r="AE138" s="90" t="s">
        <v>4</v>
      </c>
      <c r="AF138" s="20" t="s">
        <v>4</v>
      </c>
      <c r="AG138" s="20" t="s">
        <v>4</v>
      </c>
      <c r="AH138" s="20" t="s">
        <v>4</v>
      </c>
      <c r="AI138" s="20" t="s">
        <v>4</v>
      </c>
      <c r="AJ138" s="22" t="s">
        <v>4</v>
      </c>
    </row>
    <row r="139" spans="1:36" s="360" customFormat="1" ht="11.25" x14ac:dyDescent="0.2">
      <c r="A139" s="129" t="s">
        <v>156</v>
      </c>
      <c r="B139" s="80" t="s">
        <v>4</v>
      </c>
      <c r="C139" s="80" t="s">
        <v>4</v>
      </c>
      <c r="D139" s="80" t="s">
        <v>4</v>
      </c>
      <c r="E139" s="80" t="s">
        <v>4</v>
      </c>
      <c r="F139" s="80" t="s">
        <v>4</v>
      </c>
      <c r="G139" s="80" t="s">
        <v>4</v>
      </c>
      <c r="H139" s="80" t="s">
        <v>4</v>
      </c>
      <c r="I139" s="80" t="s">
        <v>4</v>
      </c>
      <c r="J139" s="107" t="s">
        <v>4</v>
      </c>
      <c r="K139" s="328" t="s">
        <v>4</v>
      </c>
      <c r="L139" s="328" t="s">
        <v>4</v>
      </c>
      <c r="M139" s="328" t="s">
        <v>4</v>
      </c>
      <c r="N139" s="328" t="s">
        <v>4</v>
      </c>
      <c r="O139" s="328" t="s">
        <v>4</v>
      </c>
      <c r="P139" s="328" t="s">
        <v>4</v>
      </c>
      <c r="Q139" s="328" t="s">
        <v>4</v>
      </c>
      <c r="R139" s="328" t="s">
        <v>4</v>
      </c>
      <c r="S139" s="328" t="s">
        <v>4</v>
      </c>
      <c r="T139" s="328" t="s">
        <v>4</v>
      </c>
      <c r="U139" s="328" t="s">
        <v>4</v>
      </c>
      <c r="V139" s="328" t="s">
        <v>4</v>
      </c>
      <c r="W139" s="328" t="s">
        <v>4</v>
      </c>
      <c r="X139" s="328" t="s">
        <v>4</v>
      </c>
      <c r="Y139" s="328" t="s">
        <v>4</v>
      </c>
      <c r="Z139" s="328" t="s">
        <v>4</v>
      </c>
      <c r="AA139" s="328" t="s">
        <v>4</v>
      </c>
      <c r="AB139" s="328" t="s">
        <v>4</v>
      </c>
      <c r="AC139" s="328" t="s">
        <v>4</v>
      </c>
      <c r="AD139" s="328" t="s">
        <v>4</v>
      </c>
      <c r="AE139" s="328" t="s">
        <v>4</v>
      </c>
      <c r="AF139" s="328" t="s">
        <v>4</v>
      </c>
      <c r="AG139" s="20" t="s">
        <v>4</v>
      </c>
      <c r="AH139" s="20" t="s">
        <v>4</v>
      </c>
      <c r="AI139" s="20" t="s">
        <v>4</v>
      </c>
      <c r="AJ139" s="22" t="s">
        <v>4</v>
      </c>
    </row>
    <row r="140" spans="1:36" s="66" customFormat="1" ht="11.25" x14ac:dyDescent="0.2">
      <c r="A140" s="129" t="s">
        <v>157</v>
      </c>
      <c r="B140" s="80" t="s">
        <v>4</v>
      </c>
      <c r="C140" s="80" t="s">
        <v>4</v>
      </c>
      <c r="D140" s="80" t="s">
        <v>4</v>
      </c>
      <c r="E140" s="80" t="s">
        <v>4</v>
      </c>
      <c r="F140" s="80" t="s">
        <v>4</v>
      </c>
      <c r="G140" s="80" t="s">
        <v>4</v>
      </c>
      <c r="H140" s="80" t="s">
        <v>4</v>
      </c>
      <c r="I140" s="80" t="s">
        <v>4</v>
      </c>
      <c r="J140" s="107" t="s">
        <v>4</v>
      </c>
      <c r="K140" s="269" t="s">
        <v>4</v>
      </c>
      <c r="L140" s="269" t="s">
        <v>4</v>
      </c>
      <c r="M140" s="269" t="s">
        <v>4</v>
      </c>
      <c r="N140" s="269" t="s">
        <v>4</v>
      </c>
      <c r="O140" s="269" t="s">
        <v>4</v>
      </c>
      <c r="P140" s="269" t="s">
        <v>4</v>
      </c>
      <c r="Q140" s="269" t="s">
        <v>4</v>
      </c>
      <c r="R140" s="269" t="s">
        <v>4</v>
      </c>
      <c r="S140" s="269" t="s">
        <v>4</v>
      </c>
      <c r="T140" s="269" t="s">
        <v>4</v>
      </c>
      <c r="U140" s="269" t="s">
        <v>4</v>
      </c>
      <c r="V140" s="269" t="s">
        <v>4</v>
      </c>
      <c r="W140" s="269" t="s">
        <v>4</v>
      </c>
      <c r="X140" s="269" t="s">
        <v>4</v>
      </c>
      <c r="Y140" s="269" t="s">
        <v>4</v>
      </c>
      <c r="Z140" s="269" t="s">
        <v>4</v>
      </c>
      <c r="AA140" s="269" t="s">
        <v>4</v>
      </c>
      <c r="AB140" s="269" t="s">
        <v>4</v>
      </c>
      <c r="AC140" s="269" t="s">
        <v>4</v>
      </c>
      <c r="AD140" s="99" t="s">
        <v>4</v>
      </c>
      <c r="AE140" s="388" t="s">
        <v>4</v>
      </c>
      <c r="AF140" s="22" t="s">
        <v>4</v>
      </c>
      <c r="AG140" s="22" t="s">
        <v>4</v>
      </c>
      <c r="AH140" s="22" t="s">
        <v>4</v>
      </c>
      <c r="AI140" s="22" t="s">
        <v>4</v>
      </c>
      <c r="AJ140" s="22" t="s">
        <v>4</v>
      </c>
    </row>
    <row r="141" spans="1:36" s="66" customFormat="1" ht="11.25" x14ac:dyDescent="0.2">
      <c r="A141" s="129" t="s">
        <v>647</v>
      </c>
      <c r="B141" s="80" t="s">
        <v>4</v>
      </c>
      <c r="C141" s="80" t="s">
        <v>4</v>
      </c>
      <c r="D141" s="80" t="s">
        <v>4</v>
      </c>
      <c r="E141" s="80" t="s">
        <v>4</v>
      </c>
      <c r="F141" s="80" t="s">
        <v>4</v>
      </c>
      <c r="G141" s="80" t="s">
        <v>4</v>
      </c>
      <c r="H141" s="80" t="s">
        <v>4</v>
      </c>
      <c r="I141" s="80" t="s">
        <v>4</v>
      </c>
      <c r="J141" s="107" t="s">
        <v>4</v>
      </c>
      <c r="K141" s="99" t="s">
        <v>4</v>
      </c>
      <c r="L141" s="99" t="s">
        <v>4</v>
      </c>
      <c r="M141" s="99" t="s">
        <v>4</v>
      </c>
      <c r="N141" s="99" t="s">
        <v>4</v>
      </c>
      <c r="O141" s="99" t="s">
        <v>4</v>
      </c>
      <c r="P141" s="99" t="s">
        <v>4</v>
      </c>
      <c r="Q141" s="99" t="s">
        <v>4</v>
      </c>
      <c r="R141" s="99" t="s">
        <v>4</v>
      </c>
      <c r="S141" s="99" t="s">
        <v>4</v>
      </c>
      <c r="T141" s="857" t="s">
        <v>4</v>
      </c>
      <c r="U141" s="29" t="s">
        <v>4</v>
      </c>
      <c r="V141" s="29" t="s">
        <v>4</v>
      </c>
      <c r="W141" s="29" t="s">
        <v>4</v>
      </c>
      <c r="X141" s="29" t="s">
        <v>4</v>
      </c>
      <c r="Y141" s="29" t="s">
        <v>4</v>
      </c>
      <c r="Z141" s="29" t="s">
        <v>4</v>
      </c>
      <c r="AA141" s="29" t="s">
        <v>4</v>
      </c>
      <c r="AB141" s="29" t="s">
        <v>4</v>
      </c>
      <c r="AC141" s="29" t="s">
        <v>4</v>
      </c>
      <c r="AD141" s="29" t="s">
        <v>4</v>
      </c>
      <c r="AE141" s="29" t="s">
        <v>4</v>
      </c>
      <c r="AF141" s="29" t="s">
        <v>4</v>
      </c>
      <c r="AG141" s="35" t="s">
        <v>4</v>
      </c>
      <c r="AH141" s="22" t="s">
        <v>4</v>
      </c>
      <c r="AI141" s="22" t="s">
        <v>4</v>
      </c>
      <c r="AJ141" s="22" t="s">
        <v>4</v>
      </c>
    </row>
    <row r="142" spans="1:36" s="23" customFormat="1" ht="11.25" x14ac:dyDescent="0.2">
      <c r="A142" s="372" t="s">
        <v>648</v>
      </c>
      <c r="B142" s="80"/>
      <c r="C142" s="80"/>
      <c r="D142" s="80"/>
      <c r="E142" s="80"/>
      <c r="F142" s="80"/>
      <c r="G142" s="80"/>
      <c r="H142" s="80"/>
      <c r="I142" s="80"/>
      <c r="J142" s="107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472"/>
      <c r="AE142" s="33"/>
      <c r="AF142" s="33"/>
      <c r="AG142" s="33"/>
      <c r="AH142" s="22" t="s">
        <v>8</v>
      </c>
      <c r="AI142" s="67"/>
      <c r="AJ142" s="22"/>
    </row>
    <row r="143" spans="1:36" s="23" customFormat="1" ht="11.25" x14ac:dyDescent="0.2">
      <c r="A143" s="372" t="s">
        <v>81</v>
      </c>
      <c r="B143" s="80" t="s">
        <v>4</v>
      </c>
      <c r="C143" s="80" t="s">
        <v>4</v>
      </c>
      <c r="D143" s="80" t="s">
        <v>4</v>
      </c>
      <c r="E143" s="80" t="s">
        <v>4</v>
      </c>
      <c r="F143" s="80" t="s">
        <v>4</v>
      </c>
      <c r="G143" s="80" t="s">
        <v>4</v>
      </c>
      <c r="H143" s="80" t="s">
        <v>4</v>
      </c>
      <c r="I143" s="80" t="s">
        <v>4</v>
      </c>
      <c r="J143" s="107" t="s">
        <v>4</v>
      </c>
      <c r="K143" s="99" t="s">
        <v>4</v>
      </c>
      <c r="L143" s="99" t="s">
        <v>4</v>
      </c>
      <c r="M143" s="99" t="s">
        <v>4</v>
      </c>
      <c r="N143" s="99" t="s">
        <v>4</v>
      </c>
      <c r="O143" s="99" t="s">
        <v>4</v>
      </c>
      <c r="P143" s="99" t="s">
        <v>4</v>
      </c>
      <c r="Q143" s="99" t="s">
        <v>4</v>
      </c>
      <c r="R143" s="99" t="s">
        <v>4</v>
      </c>
      <c r="S143" s="99" t="s">
        <v>4</v>
      </c>
      <c r="T143" s="857" t="s">
        <v>4</v>
      </c>
      <c r="U143" s="181">
        <v>839</v>
      </c>
      <c r="V143" s="181">
        <v>891</v>
      </c>
      <c r="W143" s="181">
        <v>1386</v>
      </c>
      <c r="X143" s="181">
        <v>2080</v>
      </c>
      <c r="Y143" s="181">
        <v>2441</v>
      </c>
      <c r="Z143" s="181">
        <v>2802</v>
      </c>
      <c r="AA143" s="395">
        <v>4316</v>
      </c>
      <c r="AB143" s="857">
        <v>1528</v>
      </c>
      <c r="AC143" s="857">
        <v>3657</v>
      </c>
      <c r="AD143" s="857">
        <v>2048</v>
      </c>
      <c r="AE143" s="857">
        <v>2895</v>
      </c>
      <c r="AF143" s="857">
        <v>6427</v>
      </c>
      <c r="AG143" s="35">
        <v>2764</v>
      </c>
      <c r="AH143" s="973">
        <v>4979</v>
      </c>
      <c r="AI143" s="789">
        <v>3250</v>
      </c>
      <c r="AJ143" s="67">
        <v>867</v>
      </c>
    </row>
    <row r="144" spans="1:36" s="23" customFormat="1" ht="12.75" customHeight="1" x14ac:dyDescent="0.2">
      <c r="A144" s="372" t="s">
        <v>649</v>
      </c>
      <c r="B144" s="80" t="s">
        <v>4</v>
      </c>
      <c r="C144" s="80" t="s">
        <v>4</v>
      </c>
      <c r="D144" s="80" t="s">
        <v>4</v>
      </c>
      <c r="E144" s="80" t="s">
        <v>4</v>
      </c>
      <c r="F144" s="80" t="s">
        <v>4</v>
      </c>
      <c r="G144" s="80" t="s">
        <v>4</v>
      </c>
      <c r="H144" s="80" t="s">
        <v>4</v>
      </c>
      <c r="I144" s="80" t="s">
        <v>4</v>
      </c>
      <c r="J144" s="107" t="s">
        <v>4</v>
      </c>
      <c r="K144" s="99" t="s">
        <v>4</v>
      </c>
      <c r="L144" s="99" t="s">
        <v>4</v>
      </c>
      <c r="M144" s="99" t="s">
        <v>4</v>
      </c>
      <c r="N144" s="99" t="s">
        <v>4</v>
      </c>
      <c r="O144" s="99" t="s">
        <v>4</v>
      </c>
      <c r="P144" s="99" t="s">
        <v>4</v>
      </c>
      <c r="Q144" s="99" t="s">
        <v>4</v>
      </c>
      <c r="R144" s="99" t="s">
        <v>4</v>
      </c>
      <c r="S144" s="99" t="s">
        <v>4</v>
      </c>
      <c r="T144" s="857" t="s">
        <v>4</v>
      </c>
      <c r="U144" s="48"/>
      <c r="V144" s="396">
        <v>100.6</v>
      </c>
      <c r="W144" s="48">
        <v>147.4</v>
      </c>
      <c r="X144" s="48">
        <v>72.5</v>
      </c>
      <c r="Y144" s="397">
        <v>112.2</v>
      </c>
      <c r="Z144" s="396">
        <v>119.2</v>
      </c>
      <c r="AA144" s="396">
        <v>148.69999999999999</v>
      </c>
      <c r="AB144" s="22">
        <v>32.799999999999997</v>
      </c>
      <c r="AC144" s="80">
        <v>226.4</v>
      </c>
      <c r="AD144" s="80">
        <v>55.1</v>
      </c>
      <c r="AE144" s="80">
        <v>141.80000000000001</v>
      </c>
      <c r="AF144" s="80">
        <v>214.5</v>
      </c>
      <c r="AG144" s="22">
        <v>42.1</v>
      </c>
      <c r="AH144" s="790">
        <v>127.4</v>
      </c>
      <c r="AI144" s="1099">
        <v>63.5</v>
      </c>
      <c r="AJ144" s="15">
        <v>25.987129895946858</v>
      </c>
    </row>
    <row r="145" spans="1:36" s="5" customFormat="1" ht="11.25" x14ac:dyDescent="0.2">
      <c r="A145" s="855" t="s">
        <v>162</v>
      </c>
      <c r="B145" s="80" t="s">
        <v>4</v>
      </c>
      <c r="C145" s="80" t="s">
        <v>4</v>
      </c>
      <c r="D145" s="80" t="s">
        <v>4</v>
      </c>
      <c r="E145" s="80" t="s">
        <v>4</v>
      </c>
      <c r="F145" s="80" t="s">
        <v>4</v>
      </c>
      <c r="G145" s="80" t="s">
        <v>4</v>
      </c>
      <c r="H145" s="80" t="s">
        <v>4</v>
      </c>
      <c r="I145" s="80" t="s">
        <v>4</v>
      </c>
      <c r="J145" s="107" t="s">
        <v>4</v>
      </c>
      <c r="K145" s="99" t="s">
        <v>4</v>
      </c>
      <c r="L145" s="99" t="s">
        <v>4</v>
      </c>
      <c r="M145" s="99" t="s">
        <v>4</v>
      </c>
      <c r="N145" s="99" t="s">
        <v>4</v>
      </c>
      <c r="O145" s="99" t="s">
        <v>4</v>
      </c>
      <c r="P145" s="99" t="s">
        <v>4</v>
      </c>
      <c r="Q145" s="99" t="s">
        <v>4</v>
      </c>
      <c r="R145" s="99" t="s">
        <v>4</v>
      </c>
      <c r="S145" s="99" t="s">
        <v>4</v>
      </c>
      <c r="T145" s="857" t="s">
        <v>4</v>
      </c>
      <c r="U145" s="45"/>
      <c r="V145" s="45"/>
      <c r="W145" s="45"/>
      <c r="X145" s="45"/>
      <c r="Y145" s="45"/>
      <c r="Z145" s="45"/>
      <c r="AA145" s="45"/>
      <c r="AB145" s="80"/>
      <c r="AC145" s="80"/>
      <c r="AD145" s="80"/>
      <c r="AE145" s="80"/>
      <c r="AF145" s="80"/>
      <c r="AG145" s="33"/>
      <c r="AH145" s="790"/>
      <c r="AI145" s="790"/>
      <c r="AJ145" s="8"/>
    </row>
    <row r="146" spans="1:36" s="5" customFormat="1" ht="11.25" x14ac:dyDescent="0.2">
      <c r="A146" s="855" t="s">
        <v>650</v>
      </c>
      <c r="B146" s="80" t="s">
        <v>4</v>
      </c>
      <c r="C146" s="80" t="s">
        <v>4</v>
      </c>
      <c r="D146" s="80" t="s">
        <v>4</v>
      </c>
      <c r="E146" s="80" t="s">
        <v>4</v>
      </c>
      <c r="F146" s="80" t="s">
        <v>4</v>
      </c>
      <c r="G146" s="80" t="s">
        <v>4</v>
      </c>
      <c r="H146" s="80" t="s">
        <v>4</v>
      </c>
      <c r="I146" s="80" t="s">
        <v>4</v>
      </c>
      <c r="J146" s="107" t="s">
        <v>4</v>
      </c>
      <c r="K146" s="99" t="s">
        <v>4</v>
      </c>
      <c r="L146" s="99" t="s">
        <v>4</v>
      </c>
      <c r="M146" s="99" t="s">
        <v>4</v>
      </c>
      <c r="N146" s="99" t="s">
        <v>4</v>
      </c>
      <c r="O146" s="99" t="s">
        <v>4</v>
      </c>
      <c r="P146" s="99" t="s">
        <v>4</v>
      </c>
      <c r="Q146" s="99" t="s">
        <v>4</v>
      </c>
      <c r="R146" s="99" t="s">
        <v>4</v>
      </c>
      <c r="S146" s="99" t="s">
        <v>4</v>
      </c>
      <c r="T146" s="857" t="s">
        <v>4</v>
      </c>
      <c r="U146" s="48">
        <v>6.2</v>
      </c>
      <c r="V146" s="48">
        <v>2.1</v>
      </c>
      <c r="W146" s="48">
        <v>2.6</v>
      </c>
      <c r="X146" s="48">
        <v>5.2</v>
      </c>
      <c r="Y146" s="48">
        <v>5.7</v>
      </c>
      <c r="Z146" s="48">
        <v>4.8</v>
      </c>
      <c r="AA146" s="48">
        <v>1.1000000000000001</v>
      </c>
      <c r="AB146" s="48">
        <v>0.999</v>
      </c>
      <c r="AC146" s="48">
        <v>0.998</v>
      </c>
      <c r="AD146" s="48">
        <v>8.9410000000000007</v>
      </c>
      <c r="AE146" s="48">
        <v>8.0760000000000005</v>
      </c>
      <c r="AF146" s="48">
        <v>8.2780000000000005</v>
      </c>
      <c r="AG146" s="45">
        <v>12.663</v>
      </c>
      <c r="AH146" s="803">
        <v>4.7409999999999997</v>
      </c>
      <c r="AI146" s="1193">
        <v>6.6</v>
      </c>
      <c r="AJ146" s="8">
        <v>1.7</v>
      </c>
    </row>
    <row r="147" spans="1:36" s="5" customFormat="1" ht="14.25" customHeight="1" x14ac:dyDescent="0.2">
      <c r="A147" s="855" t="s">
        <v>164</v>
      </c>
      <c r="B147" s="80" t="s">
        <v>4</v>
      </c>
      <c r="C147" s="80" t="s">
        <v>4</v>
      </c>
      <c r="D147" s="80" t="s">
        <v>4</v>
      </c>
      <c r="E147" s="80" t="s">
        <v>4</v>
      </c>
      <c r="F147" s="80" t="s">
        <v>4</v>
      </c>
      <c r="G147" s="80" t="s">
        <v>4</v>
      </c>
      <c r="H147" s="80" t="s">
        <v>4</v>
      </c>
      <c r="I147" s="80" t="s">
        <v>4</v>
      </c>
      <c r="J147" s="107" t="s">
        <v>4</v>
      </c>
      <c r="K147" s="99" t="s">
        <v>4</v>
      </c>
      <c r="L147" s="99" t="s">
        <v>4</v>
      </c>
      <c r="M147" s="99" t="s">
        <v>4</v>
      </c>
      <c r="N147" s="99" t="s">
        <v>4</v>
      </c>
      <c r="O147" s="99" t="s">
        <v>4</v>
      </c>
      <c r="P147" s="99" t="s">
        <v>4</v>
      </c>
      <c r="Q147" s="99" t="s">
        <v>4</v>
      </c>
      <c r="R147" s="99" t="s">
        <v>4</v>
      </c>
      <c r="S147" s="99" t="s">
        <v>4</v>
      </c>
      <c r="T147" s="857" t="s">
        <v>4</v>
      </c>
      <c r="U147" s="48">
        <v>102</v>
      </c>
      <c r="V147" s="80">
        <v>33.6</v>
      </c>
      <c r="W147" s="80">
        <v>125.3</v>
      </c>
      <c r="X147" s="180">
        <v>201.2</v>
      </c>
      <c r="Y147" s="328">
        <v>108.9</v>
      </c>
      <c r="Z147" s="859">
        <v>84.2</v>
      </c>
      <c r="AA147" s="45">
        <v>23.5</v>
      </c>
      <c r="AB147" s="80">
        <v>161.69999999999999</v>
      </c>
      <c r="AC147" s="80">
        <v>99.9</v>
      </c>
      <c r="AD147" s="80">
        <v>895.9</v>
      </c>
      <c r="AE147" s="80">
        <v>90.3</v>
      </c>
      <c r="AF147" s="80">
        <v>102.5</v>
      </c>
      <c r="AG147" s="80">
        <v>153</v>
      </c>
      <c r="AH147" s="790">
        <v>37.4</v>
      </c>
      <c r="AI147" s="1099">
        <v>139</v>
      </c>
      <c r="AJ147" s="8">
        <v>25.8</v>
      </c>
    </row>
    <row r="148" spans="1:36" s="5" customFormat="1" ht="11.25" x14ac:dyDescent="0.2">
      <c r="A148" s="855" t="s">
        <v>165</v>
      </c>
      <c r="B148" s="80" t="s">
        <v>4</v>
      </c>
      <c r="C148" s="80" t="s">
        <v>4</v>
      </c>
      <c r="D148" s="80" t="s">
        <v>4</v>
      </c>
      <c r="E148" s="80" t="s">
        <v>4</v>
      </c>
      <c r="F148" s="80" t="s">
        <v>4</v>
      </c>
      <c r="G148" s="80" t="s">
        <v>4</v>
      </c>
      <c r="H148" s="80" t="s">
        <v>4</v>
      </c>
      <c r="I148" s="80" t="s">
        <v>4</v>
      </c>
      <c r="J148" s="107" t="s">
        <v>4</v>
      </c>
      <c r="K148" s="99" t="s">
        <v>4</v>
      </c>
      <c r="L148" s="99" t="s">
        <v>4</v>
      </c>
      <c r="M148" s="99" t="s">
        <v>4</v>
      </c>
      <c r="N148" s="99" t="s">
        <v>4</v>
      </c>
      <c r="O148" s="99" t="s">
        <v>4</v>
      </c>
      <c r="P148" s="99" t="s">
        <v>4</v>
      </c>
      <c r="Q148" s="99" t="s">
        <v>4</v>
      </c>
      <c r="R148" s="99" t="s">
        <v>4</v>
      </c>
      <c r="S148" s="99" t="s">
        <v>4</v>
      </c>
      <c r="T148" s="857" t="s">
        <v>4</v>
      </c>
      <c r="U148" s="328" t="s">
        <v>4</v>
      </c>
      <c r="V148" s="328" t="s">
        <v>4</v>
      </c>
      <c r="W148" s="328" t="s">
        <v>4</v>
      </c>
      <c r="X148" s="328" t="s">
        <v>4</v>
      </c>
      <c r="Y148" s="328" t="s">
        <v>4</v>
      </c>
      <c r="Z148" s="328" t="s">
        <v>4</v>
      </c>
      <c r="AA148" s="328" t="s">
        <v>4</v>
      </c>
      <c r="AB148" s="22" t="s">
        <v>4</v>
      </c>
      <c r="AC148" s="22" t="s">
        <v>4</v>
      </c>
      <c r="AD148" s="22" t="s">
        <v>8</v>
      </c>
      <c r="AE148" s="22" t="s">
        <v>8</v>
      </c>
      <c r="AF148" s="22" t="s">
        <v>8</v>
      </c>
      <c r="AG148" s="22" t="s">
        <v>8</v>
      </c>
      <c r="AH148" s="790" t="s">
        <v>8</v>
      </c>
      <c r="AI148" s="790" t="s">
        <v>8</v>
      </c>
      <c r="AJ148" s="790" t="s">
        <v>8</v>
      </c>
    </row>
    <row r="149" spans="1:36" s="23" customFormat="1" ht="12" customHeight="1" x14ac:dyDescent="0.2">
      <c r="A149" s="47" t="s">
        <v>166</v>
      </c>
      <c r="B149" s="80" t="s">
        <v>4</v>
      </c>
      <c r="C149" s="80" t="s">
        <v>4</v>
      </c>
      <c r="D149" s="80" t="s">
        <v>4</v>
      </c>
      <c r="E149" s="80" t="s">
        <v>4</v>
      </c>
      <c r="F149" s="80" t="s">
        <v>4</v>
      </c>
      <c r="G149" s="80" t="s">
        <v>4</v>
      </c>
      <c r="H149" s="80" t="s">
        <v>4</v>
      </c>
      <c r="I149" s="80" t="s">
        <v>4</v>
      </c>
      <c r="J149" s="107" t="s">
        <v>4</v>
      </c>
      <c r="K149" s="99" t="s">
        <v>4</v>
      </c>
      <c r="L149" s="99" t="s">
        <v>4</v>
      </c>
      <c r="M149" s="99" t="s">
        <v>4</v>
      </c>
      <c r="N149" s="99" t="s">
        <v>4</v>
      </c>
      <c r="O149" s="99" t="s">
        <v>4</v>
      </c>
      <c r="P149" s="99" t="s">
        <v>4</v>
      </c>
      <c r="Q149" s="99" t="s">
        <v>4</v>
      </c>
      <c r="R149" s="99" t="s">
        <v>4</v>
      </c>
      <c r="S149" s="99" t="s">
        <v>4</v>
      </c>
      <c r="T149" s="857" t="s">
        <v>4</v>
      </c>
      <c r="U149" s="45" t="s">
        <v>4</v>
      </c>
      <c r="V149" s="45" t="s">
        <v>4</v>
      </c>
      <c r="W149" s="45" t="s">
        <v>4</v>
      </c>
      <c r="X149" s="45" t="s">
        <v>4</v>
      </c>
      <c r="Y149" s="45" t="s">
        <v>4</v>
      </c>
      <c r="Z149" s="45" t="s">
        <v>4</v>
      </c>
      <c r="AA149" s="45" t="s">
        <v>4</v>
      </c>
      <c r="AB149" s="45" t="s">
        <v>4</v>
      </c>
      <c r="AC149" s="45" t="s">
        <v>4</v>
      </c>
      <c r="AD149" s="45" t="s">
        <v>8</v>
      </c>
      <c r="AE149" s="22" t="s">
        <v>8</v>
      </c>
      <c r="AF149" s="22" t="s">
        <v>8</v>
      </c>
      <c r="AG149" s="22" t="s">
        <v>8</v>
      </c>
      <c r="AH149" s="790" t="s">
        <v>8</v>
      </c>
      <c r="AI149" s="790" t="s">
        <v>8</v>
      </c>
      <c r="AJ149" s="790" t="s">
        <v>8</v>
      </c>
    </row>
    <row r="150" spans="1:36" s="23" customFormat="1" ht="11.25" x14ac:dyDescent="0.2">
      <c r="A150" s="398" t="s">
        <v>167</v>
      </c>
      <c r="B150" s="80" t="s">
        <v>4</v>
      </c>
      <c r="C150" s="80" t="s">
        <v>4</v>
      </c>
      <c r="D150" s="80" t="s">
        <v>4</v>
      </c>
      <c r="E150" s="80" t="s">
        <v>4</v>
      </c>
      <c r="F150" s="80" t="s">
        <v>4</v>
      </c>
      <c r="G150" s="80" t="s">
        <v>4</v>
      </c>
      <c r="H150" s="80" t="s">
        <v>4</v>
      </c>
      <c r="I150" s="80" t="s">
        <v>4</v>
      </c>
      <c r="J150" s="107" t="s">
        <v>4</v>
      </c>
      <c r="K150" s="99" t="s">
        <v>4</v>
      </c>
      <c r="L150" s="99" t="s">
        <v>4</v>
      </c>
      <c r="M150" s="99" t="s">
        <v>4</v>
      </c>
      <c r="N150" s="99" t="s">
        <v>4</v>
      </c>
      <c r="O150" s="99" t="s">
        <v>4</v>
      </c>
      <c r="P150" s="99" t="s">
        <v>4</v>
      </c>
      <c r="Q150" s="99" t="s">
        <v>4</v>
      </c>
      <c r="R150" s="99" t="s">
        <v>4</v>
      </c>
      <c r="S150" s="99" t="s">
        <v>4</v>
      </c>
      <c r="T150" s="857" t="s">
        <v>4</v>
      </c>
      <c r="U150" s="45" t="s">
        <v>4</v>
      </c>
      <c r="V150" s="45" t="s">
        <v>4</v>
      </c>
      <c r="W150" s="45" t="s">
        <v>4</v>
      </c>
      <c r="X150" s="45" t="s">
        <v>4</v>
      </c>
      <c r="Y150" s="45" t="s">
        <v>4</v>
      </c>
      <c r="Z150" s="45" t="s">
        <v>4</v>
      </c>
      <c r="AA150" s="45" t="s">
        <v>4</v>
      </c>
      <c r="AB150" s="45" t="s">
        <v>4</v>
      </c>
      <c r="AC150" s="45" t="s">
        <v>4</v>
      </c>
      <c r="AD150" s="45" t="s">
        <v>8</v>
      </c>
      <c r="AE150" s="22" t="s">
        <v>8</v>
      </c>
      <c r="AF150" s="22" t="s">
        <v>8</v>
      </c>
      <c r="AG150" s="22" t="s">
        <v>8</v>
      </c>
      <c r="AH150" s="790" t="s">
        <v>8</v>
      </c>
      <c r="AI150" s="790" t="s">
        <v>8</v>
      </c>
      <c r="AJ150" s="790" t="s">
        <v>8</v>
      </c>
    </row>
    <row r="151" spans="1:36" s="23" customFormat="1" ht="11.25" x14ac:dyDescent="0.2">
      <c r="A151" s="34" t="s">
        <v>246</v>
      </c>
      <c r="B151" s="80" t="s">
        <v>4</v>
      </c>
      <c r="C151" s="80" t="s">
        <v>4</v>
      </c>
      <c r="D151" s="80" t="s">
        <v>4</v>
      </c>
      <c r="E151" s="80" t="s">
        <v>4</v>
      </c>
      <c r="F151" s="80" t="s">
        <v>4</v>
      </c>
      <c r="G151" s="80" t="s">
        <v>4</v>
      </c>
      <c r="H151" s="80" t="s">
        <v>4</v>
      </c>
      <c r="I151" s="80" t="s">
        <v>4</v>
      </c>
      <c r="J151" s="107" t="s">
        <v>4</v>
      </c>
      <c r="K151" s="99" t="s">
        <v>4</v>
      </c>
      <c r="L151" s="99" t="s">
        <v>4</v>
      </c>
      <c r="M151" s="99" t="s">
        <v>4</v>
      </c>
      <c r="N151" s="99" t="s">
        <v>4</v>
      </c>
      <c r="O151" s="99" t="s">
        <v>4</v>
      </c>
      <c r="P151" s="99" t="s">
        <v>4</v>
      </c>
      <c r="Q151" s="99" t="s">
        <v>4</v>
      </c>
      <c r="R151" s="99" t="s">
        <v>4</v>
      </c>
      <c r="S151" s="99" t="s">
        <v>4</v>
      </c>
      <c r="T151" s="857" t="s">
        <v>4</v>
      </c>
      <c r="U151" s="45" t="s">
        <v>4</v>
      </c>
      <c r="V151" s="45" t="s">
        <v>4</v>
      </c>
      <c r="W151" s="45" t="s">
        <v>4</v>
      </c>
      <c r="X151" s="45" t="s">
        <v>4</v>
      </c>
      <c r="Y151" s="45" t="s">
        <v>4</v>
      </c>
      <c r="Z151" s="45" t="s">
        <v>4</v>
      </c>
      <c r="AA151" s="45" t="s">
        <v>4</v>
      </c>
      <c r="AB151" s="45" t="s">
        <v>4</v>
      </c>
      <c r="AC151" s="45" t="s">
        <v>4</v>
      </c>
      <c r="AD151" s="45" t="s">
        <v>8</v>
      </c>
      <c r="AE151" s="22" t="s">
        <v>8</v>
      </c>
      <c r="AF151" s="22" t="s">
        <v>8</v>
      </c>
      <c r="AG151" s="22" t="s">
        <v>8</v>
      </c>
      <c r="AH151" s="790" t="s">
        <v>8</v>
      </c>
      <c r="AI151" s="790" t="s">
        <v>8</v>
      </c>
      <c r="AJ151" s="790" t="s">
        <v>8</v>
      </c>
    </row>
    <row r="152" spans="1:36" s="23" customFormat="1" ht="11.25" x14ac:dyDescent="0.2">
      <c r="A152" s="131" t="s">
        <v>247</v>
      </c>
      <c r="B152" s="80" t="s">
        <v>4</v>
      </c>
      <c r="C152" s="80" t="s">
        <v>4</v>
      </c>
      <c r="D152" s="80" t="s">
        <v>4</v>
      </c>
      <c r="E152" s="80" t="s">
        <v>4</v>
      </c>
      <c r="F152" s="80" t="s">
        <v>4</v>
      </c>
      <c r="G152" s="80" t="s">
        <v>4</v>
      </c>
      <c r="H152" s="80" t="s">
        <v>4</v>
      </c>
      <c r="I152" s="80" t="s">
        <v>4</v>
      </c>
      <c r="J152" s="107" t="s">
        <v>4</v>
      </c>
      <c r="K152" s="99" t="s">
        <v>4</v>
      </c>
      <c r="L152" s="99" t="s">
        <v>4</v>
      </c>
      <c r="M152" s="99" t="s">
        <v>4</v>
      </c>
      <c r="N152" s="99" t="s">
        <v>4</v>
      </c>
      <c r="O152" s="99" t="s">
        <v>4</v>
      </c>
      <c r="P152" s="99" t="s">
        <v>4</v>
      </c>
      <c r="Q152" s="99" t="s">
        <v>4</v>
      </c>
      <c r="R152" s="99" t="s">
        <v>4</v>
      </c>
      <c r="S152" s="99" t="s">
        <v>4</v>
      </c>
      <c r="T152" s="857" t="s">
        <v>4</v>
      </c>
      <c r="U152" s="45" t="s">
        <v>4</v>
      </c>
      <c r="V152" s="45" t="s">
        <v>4</v>
      </c>
      <c r="W152" s="45" t="s">
        <v>4</v>
      </c>
      <c r="X152" s="45" t="s">
        <v>4</v>
      </c>
      <c r="Y152" s="45" t="s">
        <v>4</v>
      </c>
      <c r="Z152" s="45" t="s">
        <v>4</v>
      </c>
      <c r="AA152" s="45" t="s">
        <v>4</v>
      </c>
      <c r="AB152" s="45" t="s">
        <v>4</v>
      </c>
      <c r="AC152" s="45" t="s">
        <v>4</v>
      </c>
      <c r="AD152" s="45" t="s">
        <v>8</v>
      </c>
      <c r="AE152" s="22" t="s">
        <v>8</v>
      </c>
      <c r="AF152" s="22" t="s">
        <v>8</v>
      </c>
      <c r="AG152" s="22" t="s">
        <v>8</v>
      </c>
      <c r="AH152" s="790" t="s">
        <v>8</v>
      </c>
      <c r="AI152" s="790" t="s">
        <v>8</v>
      </c>
      <c r="AJ152" s="790" t="s">
        <v>8</v>
      </c>
    </row>
    <row r="153" spans="1:36" s="23" customFormat="1" ht="22.5" x14ac:dyDescent="0.2">
      <c r="A153" s="131" t="s">
        <v>248</v>
      </c>
      <c r="B153" s="80" t="s">
        <v>4</v>
      </c>
      <c r="C153" s="80" t="s">
        <v>4</v>
      </c>
      <c r="D153" s="80" t="s">
        <v>4</v>
      </c>
      <c r="E153" s="80" t="s">
        <v>4</v>
      </c>
      <c r="F153" s="80" t="s">
        <v>4</v>
      </c>
      <c r="G153" s="80" t="s">
        <v>4</v>
      </c>
      <c r="H153" s="80" t="s">
        <v>4</v>
      </c>
      <c r="I153" s="80" t="s">
        <v>4</v>
      </c>
      <c r="J153" s="107" t="s">
        <v>4</v>
      </c>
      <c r="K153" s="45">
        <v>10</v>
      </c>
      <c r="L153" s="45">
        <v>5</v>
      </c>
      <c r="M153" s="45">
        <v>9</v>
      </c>
      <c r="N153" s="45" t="s">
        <v>370</v>
      </c>
      <c r="O153" s="45" t="s">
        <v>4</v>
      </c>
      <c r="P153" s="45" t="s">
        <v>4</v>
      </c>
      <c r="Q153" s="45" t="s">
        <v>4</v>
      </c>
      <c r="R153" s="45" t="s">
        <v>4</v>
      </c>
      <c r="S153" s="45" t="s">
        <v>4</v>
      </c>
      <c r="T153" s="45" t="s">
        <v>4</v>
      </c>
      <c r="U153" s="45" t="s">
        <v>4</v>
      </c>
      <c r="V153" s="45" t="s">
        <v>4</v>
      </c>
      <c r="W153" s="45" t="s">
        <v>4</v>
      </c>
      <c r="X153" s="45" t="s">
        <v>4</v>
      </c>
      <c r="Y153" s="45" t="s">
        <v>4</v>
      </c>
      <c r="Z153" s="45" t="s">
        <v>4</v>
      </c>
      <c r="AA153" s="45" t="s">
        <v>4</v>
      </c>
      <c r="AB153" s="45" t="s">
        <v>4</v>
      </c>
      <c r="AC153" s="45" t="s">
        <v>4</v>
      </c>
      <c r="AD153" s="45" t="s">
        <v>8</v>
      </c>
      <c r="AE153" s="22" t="s">
        <v>8</v>
      </c>
      <c r="AF153" s="22" t="s">
        <v>8</v>
      </c>
      <c r="AG153" s="22" t="s">
        <v>8</v>
      </c>
      <c r="AH153" s="790" t="s">
        <v>8</v>
      </c>
      <c r="AI153" s="790" t="s">
        <v>8</v>
      </c>
      <c r="AJ153" s="790" t="s">
        <v>8</v>
      </c>
    </row>
    <row r="154" spans="1:36" s="23" customFormat="1" ht="22.5" x14ac:dyDescent="0.2">
      <c r="A154" s="34" t="s">
        <v>176</v>
      </c>
      <c r="B154" s="80" t="s">
        <v>4</v>
      </c>
      <c r="C154" s="80" t="s">
        <v>4</v>
      </c>
      <c r="D154" s="80" t="s">
        <v>4</v>
      </c>
      <c r="E154" s="80" t="s">
        <v>4</v>
      </c>
      <c r="F154" s="80" t="s">
        <v>4</v>
      </c>
      <c r="G154" s="80" t="s">
        <v>4</v>
      </c>
      <c r="H154" s="80" t="s">
        <v>4</v>
      </c>
      <c r="I154" s="80" t="s">
        <v>4</v>
      </c>
      <c r="J154" s="107" t="s">
        <v>4</v>
      </c>
      <c r="K154" s="99" t="s">
        <v>4</v>
      </c>
      <c r="L154" s="99" t="s">
        <v>4</v>
      </c>
      <c r="M154" s="99" t="s">
        <v>4</v>
      </c>
      <c r="N154" s="99" t="s">
        <v>4</v>
      </c>
      <c r="O154" s="99" t="s">
        <v>4</v>
      </c>
      <c r="P154" s="99" t="s">
        <v>4</v>
      </c>
      <c r="Q154" s="99" t="s">
        <v>4</v>
      </c>
      <c r="R154" s="99" t="s">
        <v>4</v>
      </c>
      <c r="S154" s="99" t="s">
        <v>4</v>
      </c>
      <c r="T154" s="857" t="s">
        <v>4</v>
      </c>
      <c r="U154" s="35">
        <v>3100</v>
      </c>
      <c r="V154" s="35">
        <v>3241</v>
      </c>
      <c r="W154" s="35">
        <v>3171</v>
      </c>
      <c r="X154" s="35">
        <v>3501</v>
      </c>
      <c r="Y154" s="35">
        <v>3750</v>
      </c>
      <c r="Z154" s="35">
        <v>2932</v>
      </c>
      <c r="AA154" s="35">
        <v>2505</v>
      </c>
      <c r="AB154" s="35">
        <v>1964</v>
      </c>
      <c r="AC154" s="35">
        <v>1845</v>
      </c>
      <c r="AD154" s="35">
        <v>1476</v>
      </c>
      <c r="AE154" s="35">
        <v>1516</v>
      </c>
      <c r="AF154" s="35">
        <v>1477</v>
      </c>
      <c r="AG154" s="35">
        <v>1573</v>
      </c>
      <c r="AH154" s="1200">
        <v>1727</v>
      </c>
      <c r="AI154" s="790" t="s">
        <v>4</v>
      </c>
      <c r="AJ154" s="790" t="s">
        <v>4</v>
      </c>
    </row>
    <row r="155" spans="1:36" s="23" customFormat="1" ht="24" x14ac:dyDescent="0.2">
      <c r="A155" s="372" t="s">
        <v>780</v>
      </c>
      <c r="B155" s="80" t="s">
        <v>4</v>
      </c>
      <c r="C155" s="80" t="s">
        <v>4</v>
      </c>
      <c r="D155" s="80" t="s">
        <v>4</v>
      </c>
      <c r="E155" s="80" t="s">
        <v>4</v>
      </c>
      <c r="F155" s="80" t="s">
        <v>4</v>
      </c>
      <c r="G155" s="80" t="s">
        <v>4</v>
      </c>
      <c r="H155" s="80" t="s">
        <v>4</v>
      </c>
      <c r="I155" s="80" t="s">
        <v>4</v>
      </c>
      <c r="J155" s="107" t="s">
        <v>4</v>
      </c>
      <c r="K155" s="99" t="s">
        <v>4</v>
      </c>
      <c r="L155" s="99" t="s">
        <v>4</v>
      </c>
      <c r="M155" s="99" t="s">
        <v>4</v>
      </c>
      <c r="N155" s="99" t="s">
        <v>4</v>
      </c>
      <c r="O155" s="99" t="s">
        <v>4</v>
      </c>
      <c r="P155" s="99" t="s">
        <v>4</v>
      </c>
      <c r="Q155" s="99" t="s">
        <v>4</v>
      </c>
      <c r="R155" s="99" t="s">
        <v>4</v>
      </c>
      <c r="S155" s="99" t="s">
        <v>4</v>
      </c>
      <c r="T155" s="857" t="s">
        <v>4</v>
      </c>
      <c r="U155" s="35">
        <v>2809</v>
      </c>
      <c r="V155" s="35">
        <v>2867</v>
      </c>
      <c r="W155" s="35">
        <v>2480</v>
      </c>
      <c r="X155" s="35">
        <v>2832</v>
      </c>
      <c r="Y155" s="35">
        <v>3144</v>
      </c>
      <c r="Z155" s="35">
        <v>2660</v>
      </c>
      <c r="AA155" s="35">
        <v>1912</v>
      </c>
      <c r="AB155" s="35">
        <v>1437</v>
      </c>
      <c r="AC155" s="35">
        <v>1458</v>
      </c>
      <c r="AD155" s="35">
        <v>1279</v>
      </c>
      <c r="AE155" s="35">
        <v>1348</v>
      </c>
      <c r="AF155" s="35">
        <v>1406</v>
      </c>
      <c r="AG155" s="35">
        <v>1521</v>
      </c>
      <c r="AH155" s="1200">
        <v>1668</v>
      </c>
      <c r="AI155" s="790" t="s">
        <v>4</v>
      </c>
      <c r="AJ155" s="790" t="s">
        <v>4</v>
      </c>
    </row>
    <row r="156" spans="1:36" s="23" customFormat="1" ht="22.5" x14ac:dyDescent="0.2">
      <c r="A156" s="37" t="s">
        <v>178</v>
      </c>
      <c r="B156" s="80" t="s">
        <v>4</v>
      </c>
      <c r="C156" s="80" t="s">
        <v>4</v>
      </c>
      <c r="D156" s="80" t="s">
        <v>4</v>
      </c>
      <c r="E156" s="80" t="s">
        <v>4</v>
      </c>
      <c r="F156" s="80" t="s">
        <v>4</v>
      </c>
      <c r="G156" s="80" t="s">
        <v>4</v>
      </c>
      <c r="H156" s="80" t="s">
        <v>4</v>
      </c>
      <c r="I156" s="80" t="s">
        <v>4</v>
      </c>
      <c r="J156" s="107" t="s">
        <v>4</v>
      </c>
      <c r="K156" s="99" t="s">
        <v>4</v>
      </c>
      <c r="L156" s="99" t="s">
        <v>4</v>
      </c>
      <c r="M156" s="99" t="s">
        <v>4</v>
      </c>
      <c r="N156" s="99" t="s">
        <v>4</v>
      </c>
      <c r="O156" s="99" t="s">
        <v>4</v>
      </c>
      <c r="P156" s="99" t="s">
        <v>4</v>
      </c>
      <c r="Q156" s="99" t="s">
        <v>4</v>
      </c>
      <c r="R156" s="99" t="s">
        <v>4</v>
      </c>
      <c r="S156" s="99" t="s">
        <v>4</v>
      </c>
      <c r="T156" s="857" t="s">
        <v>4</v>
      </c>
      <c r="U156" s="22" t="s">
        <v>8</v>
      </c>
      <c r="V156" s="22" t="s">
        <v>8</v>
      </c>
      <c r="W156" s="22" t="s">
        <v>8</v>
      </c>
      <c r="X156" s="22" t="s">
        <v>8</v>
      </c>
      <c r="Y156" s="22" t="s">
        <v>8</v>
      </c>
      <c r="Z156" s="22" t="s">
        <v>8</v>
      </c>
      <c r="AA156" s="22" t="s">
        <v>8</v>
      </c>
      <c r="AB156" s="22" t="s">
        <v>8</v>
      </c>
      <c r="AC156" s="22" t="s">
        <v>8</v>
      </c>
      <c r="AD156" s="22" t="s">
        <v>8</v>
      </c>
      <c r="AE156" s="22" t="s">
        <v>8</v>
      </c>
      <c r="AF156" s="22" t="s">
        <v>8</v>
      </c>
      <c r="AG156" s="22" t="s">
        <v>8</v>
      </c>
      <c r="AH156" s="790" t="s">
        <v>4</v>
      </c>
      <c r="AI156" s="790" t="s">
        <v>4</v>
      </c>
      <c r="AJ156" s="790" t="s">
        <v>4</v>
      </c>
    </row>
    <row r="157" spans="1:36" s="23" customFormat="1" ht="22.5" x14ac:dyDescent="0.2">
      <c r="A157" s="37" t="s">
        <v>179</v>
      </c>
      <c r="B157" s="80" t="s">
        <v>4</v>
      </c>
      <c r="C157" s="80" t="s">
        <v>4</v>
      </c>
      <c r="D157" s="80" t="s">
        <v>4</v>
      </c>
      <c r="E157" s="80" t="s">
        <v>4</v>
      </c>
      <c r="F157" s="80" t="s">
        <v>4</v>
      </c>
      <c r="G157" s="80" t="s">
        <v>4</v>
      </c>
      <c r="H157" s="80" t="s">
        <v>4</v>
      </c>
      <c r="I157" s="80" t="s">
        <v>4</v>
      </c>
      <c r="J157" s="107" t="s">
        <v>4</v>
      </c>
      <c r="K157" s="99" t="s">
        <v>4</v>
      </c>
      <c r="L157" s="99" t="s">
        <v>4</v>
      </c>
      <c r="M157" s="99" t="s">
        <v>4</v>
      </c>
      <c r="N157" s="99" t="s">
        <v>4</v>
      </c>
      <c r="O157" s="99" t="s">
        <v>4</v>
      </c>
      <c r="P157" s="99" t="s">
        <v>4</v>
      </c>
      <c r="Q157" s="99" t="s">
        <v>4</v>
      </c>
      <c r="R157" s="99" t="s">
        <v>4</v>
      </c>
      <c r="S157" s="99" t="s">
        <v>4</v>
      </c>
      <c r="T157" s="857" t="s">
        <v>4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22" t="s">
        <v>8</v>
      </c>
      <c r="AD157" s="22" t="s">
        <v>8</v>
      </c>
      <c r="AE157" s="22" t="s">
        <v>8</v>
      </c>
      <c r="AF157" s="22" t="s">
        <v>8</v>
      </c>
      <c r="AG157" s="22" t="s">
        <v>8</v>
      </c>
      <c r="AH157" s="791" t="s">
        <v>4</v>
      </c>
      <c r="AI157" s="791" t="s">
        <v>4</v>
      </c>
      <c r="AJ157" s="790" t="s">
        <v>4</v>
      </c>
    </row>
    <row r="158" spans="1:36" s="23" customFormat="1" ht="22.5" x14ac:dyDescent="0.2">
      <c r="A158" s="34" t="s">
        <v>180</v>
      </c>
      <c r="B158" s="80" t="s">
        <v>4</v>
      </c>
      <c r="C158" s="80" t="s">
        <v>4</v>
      </c>
      <c r="D158" s="80" t="s">
        <v>4</v>
      </c>
      <c r="E158" s="80" t="s">
        <v>4</v>
      </c>
      <c r="F158" s="80" t="s">
        <v>4</v>
      </c>
      <c r="G158" s="80" t="s">
        <v>4</v>
      </c>
      <c r="H158" s="80" t="s">
        <v>4</v>
      </c>
      <c r="I158" s="80" t="s">
        <v>4</v>
      </c>
      <c r="J158" s="107" t="s">
        <v>4</v>
      </c>
      <c r="K158" s="99" t="s">
        <v>4</v>
      </c>
      <c r="L158" s="99" t="s">
        <v>4</v>
      </c>
      <c r="M158" s="99" t="s">
        <v>4</v>
      </c>
      <c r="N158" s="99" t="s">
        <v>4</v>
      </c>
      <c r="O158" s="99" t="s">
        <v>4</v>
      </c>
      <c r="P158" s="99" t="s">
        <v>4</v>
      </c>
      <c r="Q158" s="99" t="s">
        <v>4</v>
      </c>
      <c r="R158" s="99" t="s">
        <v>4</v>
      </c>
      <c r="S158" s="99" t="s">
        <v>4</v>
      </c>
      <c r="T158" s="857" t="s">
        <v>4</v>
      </c>
      <c r="U158" s="45">
        <v>22564.799999999999</v>
      </c>
      <c r="V158" s="45">
        <v>21534.9</v>
      </c>
      <c r="W158" s="45">
        <v>19830</v>
      </c>
      <c r="X158" s="45">
        <v>23165.1</v>
      </c>
      <c r="Y158" s="45">
        <v>23894.2</v>
      </c>
      <c r="Z158" s="45">
        <v>25924.9</v>
      </c>
      <c r="AA158" s="45">
        <v>27722.2</v>
      </c>
      <c r="AB158" s="45">
        <v>28113.7</v>
      </c>
      <c r="AC158" s="45">
        <v>31311.3</v>
      </c>
      <c r="AD158" s="45">
        <v>34100.300000000003</v>
      </c>
      <c r="AE158" s="45">
        <v>37222.6</v>
      </c>
      <c r="AF158" s="45">
        <v>40741.5</v>
      </c>
      <c r="AG158" s="45">
        <v>42716.3</v>
      </c>
      <c r="AH158" s="791">
        <v>52491.3</v>
      </c>
      <c r="AI158" s="826">
        <v>49786.5</v>
      </c>
      <c r="AJ158" s="790" t="s">
        <v>4</v>
      </c>
    </row>
    <row r="159" spans="1:36" s="94" customFormat="1" ht="11.25" x14ac:dyDescent="0.2">
      <c r="A159" s="1214" t="s">
        <v>181</v>
      </c>
      <c r="B159" s="1214"/>
      <c r="C159" s="1214"/>
      <c r="D159" s="1214"/>
      <c r="E159" s="1214"/>
      <c r="F159" s="1214"/>
      <c r="G159" s="1214"/>
      <c r="H159" s="1214"/>
      <c r="I159" s="1214"/>
      <c r="J159" s="1235"/>
      <c r="K159" s="1214"/>
      <c r="L159" s="1214"/>
      <c r="M159" s="1214"/>
      <c r="N159" s="1214"/>
      <c r="O159" s="1214"/>
      <c r="P159" s="1214"/>
      <c r="Q159" s="1214"/>
      <c r="R159" s="1214"/>
      <c r="S159" s="1214"/>
      <c r="T159" s="1214"/>
      <c r="U159" s="1214"/>
      <c r="V159" s="1214"/>
      <c r="W159" s="1214"/>
      <c r="X159" s="1214"/>
      <c r="Y159" s="1214"/>
      <c r="Z159" s="1214"/>
      <c r="AA159" s="1214"/>
      <c r="AB159" s="1214"/>
      <c r="AC159" s="1214"/>
      <c r="AD159" s="1214"/>
      <c r="AE159" s="1214"/>
      <c r="AF159" s="1214"/>
      <c r="AG159" s="1214"/>
      <c r="AH159" s="1214"/>
      <c r="AI159" s="1214"/>
      <c r="AJ159" s="1214"/>
    </row>
    <row r="160" spans="1:36" s="94" customFormat="1" ht="11.25" x14ac:dyDescent="0.2">
      <c r="A160" s="67" t="s">
        <v>652</v>
      </c>
      <c r="B160" s="80" t="s">
        <v>4</v>
      </c>
      <c r="C160" s="80" t="s">
        <v>4</v>
      </c>
      <c r="D160" s="80" t="s">
        <v>4</v>
      </c>
      <c r="E160" s="80" t="s">
        <v>4</v>
      </c>
      <c r="F160" s="80" t="s">
        <v>4</v>
      </c>
      <c r="G160" s="80" t="s">
        <v>4</v>
      </c>
      <c r="H160" s="80" t="s">
        <v>4</v>
      </c>
      <c r="I160" s="80" t="s">
        <v>4</v>
      </c>
      <c r="J160" s="107" t="s">
        <v>4</v>
      </c>
      <c r="K160" s="99" t="s">
        <v>4</v>
      </c>
      <c r="L160" s="99" t="s">
        <v>4</v>
      </c>
      <c r="M160" s="99" t="s">
        <v>4</v>
      </c>
      <c r="N160" s="99" t="s">
        <v>4</v>
      </c>
      <c r="O160" s="99" t="s">
        <v>4</v>
      </c>
      <c r="P160" s="99" t="s">
        <v>4</v>
      </c>
      <c r="Q160" s="99" t="s">
        <v>4</v>
      </c>
      <c r="R160" s="99" t="s">
        <v>4</v>
      </c>
      <c r="S160" s="99" t="s">
        <v>4</v>
      </c>
      <c r="T160" s="857" t="s">
        <v>4</v>
      </c>
      <c r="U160" s="857" t="s">
        <v>4</v>
      </c>
      <c r="V160" s="857" t="s">
        <v>4</v>
      </c>
      <c r="W160" s="857" t="s">
        <v>4</v>
      </c>
      <c r="X160" s="45">
        <v>5888.5</v>
      </c>
      <c r="Y160" s="45">
        <v>6642.3</v>
      </c>
      <c r="Z160" s="45">
        <v>6848.2</v>
      </c>
      <c r="AA160" s="45">
        <v>8085.9</v>
      </c>
      <c r="AB160" s="45">
        <v>9531.6</v>
      </c>
      <c r="AC160" s="45">
        <v>10726.9</v>
      </c>
      <c r="AD160" s="45">
        <v>11736.4</v>
      </c>
      <c r="AE160" s="45">
        <v>12528.7</v>
      </c>
      <c r="AF160" s="45">
        <v>14163.4</v>
      </c>
      <c r="AG160" s="45">
        <v>17898.400000000001</v>
      </c>
      <c r="AH160" s="791">
        <v>17593.5</v>
      </c>
      <c r="AI160" s="826">
        <v>15029.1</v>
      </c>
      <c r="AJ160" s="1646">
        <v>36706.300000000003</v>
      </c>
    </row>
    <row r="161" spans="1:36" s="94" customFormat="1" ht="11.25" x14ac:dyDescent="0.2">
      <c r="A161" s="67" t="s">
        <v>175</v>
      </c>
      <c r="B161" s="80" t="s">
        <v>4</v>
      </c>
      <c r="C161" s="80" t="s">
        <v>4</v>
      </c>
      <c r="D161" s="80" t="s">
        <v>4</v>
      </c>
      <c r="E161" s="80" t="s">
        <v>4</v>
      </c>
      <c r="F161" s="80" t="s">
        <v>4</v>
      </c>
      <c r="G161" s="80" t="s">
        <v>4</v>
      </c>
      <c r="H161" s="80" t="s">
        <v>4</v>
      </c>
      <c r="I161" s="80" t="s">
        <v>4</v>
      </c>
      <c r="J161" s="107" t="s">
        <v>4</v>
      </c>
      <c r="K161" s="99" t="s">
        <v>4</v>
      </c>
      <c r="L161" s="99" t="s">
        <v>4</v>
      </c>
      <c r="M161" s="99" t="s">
        <v>4</v>
      </c>
      <c r="N161" s="99" t="s">
        <v>4</v>
      </c>
      <c r="O161" s="99" t="s">
        <v>4</v>
      </c>
      <c r="P161" s="99" t="s">
        <v>4</v>
      </c>
      <c r="Q161" s="99" t="s">
        <v>4</v>
      </c>
      <c r="R161" s="99" t="s">
        <v>4</v>
      </c>
      <c r="S161" s="99" t="s">
        <v>4</v>
      </c>
      <c r="T161" s="857" t="s">
        <v>4</v>
      </c>
      <c r="U161" s="857" t="s">
        <v>4</v>
      </c>
      <c r="V161" s="857" t="s">
        <v>4</v>
      </c>
      <c r="W161" s="857" t="s">
        <v>4</v>
      </c>
      <c r="X161" s="45" t="s">
        <v>4</v>
      </c>
      <c r="Y161" s="22">
        <v>106.8</v>
      </c>
      <c r="Z161" s="22">
        <v>100.1</v>
      </c>
      <c r="AA161" s="22">
        <v>101.6</v>
      </c>
      <c r="AB161" s="22">
        <v>108.8</v>
      </c>
      <c r="AC161" s="45">
        <v>104.8</v>
      </c>
      <c r="AD161" s="45">
        <v>102.1</v>
      </c>
      <c r="AE161" s="45">
        <v>99.1</v>
      </c>
      <c r="AF161" s="45">
        <v>104.2</v>
      </c>
      <c r="AG161" s="45">
        <v>110.1</v>
      </c>
      <c r="AH161" s="790">
        <v>86.9</v>
      </c>
      <c r="AI161" s="826">
        <v>80.900000000000006</v>
      </c>
      <c r="AJ161" s="1646">
        <v>224.3</v>
      </c>
    </row>
    <row r="162" spans="1:36" s="94" customFormat="1" ht="12.75" x14ac:dyDescent="0.2">
      <c r="A162" s="200" t="s">
        <v>781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</row>
    <row r="163" spans="1:36" s="94" customFormat="1" ht="12.75" x14ac:dyDescent="0.2">
      <c r="A163" s="200" t="s">
        <v>782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</row>
    <row r="164" spans="1:36" s="94" customFormat="1" ht="12.75" x14ac:dyDescent="0.2">
      <c r="A164" s="200" t="s">
        <v>783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</row>
    <row r="165" spans="1:36" s="94" customFormat="1" ht="12.75" x14ac:dyDescent="0.2">
      <c r="A165" s="359" t="s">
        <v>765</v>
      </c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</row>
    <row r="166" spans="1:36" s="94" customFormat="1" ht="12.75" x14ac:dyDescent="0.2">
      <c r="A166" s="200" t="s">
        <v>784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</row>
    <row r="167" spans="1:36" s="94" customFormat="1" ht="12.75" x14ac:dyDescent="0.2">
      <c r="A167" s="359" t="s">
        <v>785</v>
      </c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</row>
    <row r="168" spans="1:36" s="94" customFormat="1" ht="24" x14ac:dyDescent="0.2">
      <c r="A168" s="338" t="s">
        <v>786</v>
      </c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</row>
    <row r="169" spans="1:36" s="94" customFormat="1" ht="57.75" x14ac:dyDescent="0.2">
      <c r="A169" s="338" t="s">
        <v>787</v>
      </c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</row>
    <row r="170" spans="1:36" s="94" customFormat="1" ht="69" x14ac:dyDescent="0.2">
      <c r="A170" s="338" t="s">
        <v>767</v>
      </c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</row>
    <row r="171" spans="1:36" s="94" customFormat="1" ht="12.75" x14ac:dyDescent="0.2">
      <c r="A171" s="353" t="s">
        <v>764</v>
      </c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</row>
    <row r="172" spans="1:36" s="94" customFormat="1" ht="11.25" customHeight="1" x14ac:dyDescent="0.2">
      <c r="A172" s="1688" t="s">
        <v>852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</row>
    <row r="173" spans="1:36" s="94" customFormat="1" ht="11.25" x14ac:dyDescent="0.2">
      <c r="A173" s="353" t="s">
        <v>653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</row>
    <row r="174" spans="1:36" s="94" customFormat="1" ht="11.25" x14ac:dyDescent="0.2">
      <c r="A174" s="353" t="s">
        <v>654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</row>
    <row r="176" spans="1:36" s="94" customFormat="1" ht="11.25" x14ac:dyDescent="0.2">
      <c r="A176" s="23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</row>
    <row r="177" spans="1:34" s="94" customFormat="1" ht="11.25" x14ac:dyDescent="0.2"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</row>
    <row r="178" spans="1:34" s="94" customFormat="1" ht="11.25" x14ac:dyDescent="0.2"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</row>
    <row r="179" spans="1:34" s="23" customFormat="1" ht="11.25" x14ac:dyDescent="0.2"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</row>
    <row r="180" spans="1:34" s="23" customFormat="1" ht="11.25" x14ac:dyDescent="0.2"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</row>
    <row r="181" spans="1:34" s="23" customFormat="1" ht="11.25" x14ac:dyDescent="0.2"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</row>
    <row r="182" spans="1:34" s="23" customFormat="1" ht="11.25" x14ac:dyDescent="0.2">
      <c r="A182" s="153"/>
      <c r="B182" s="153"/>
      <c r="C182" s="153"/>
      <c r="D182" s="39"/>
      <c r="E182" s="39"/>
      <c r="F182" s="39"/>
      <c r="G182" s="39"/>
      <c r="H182" s="39"/>
      <c r="I182" s="39"/>
      <c r="J182" s="39"/>
      <c r="K182" s="39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399"/>
      <c r="AE182" s="40"/>
      <c r="AF182" s="40"/>
      <c r="AG182" s="40"/>
      <c r="AH182" s="40"/>
    </row>
    <row r="183" spans="1:34" s="23" customFormat="1" ht="11.25" x14ac:dyDescent="0.2">
      <c r="A183" s="153"/>
      <c r="B183" s="153"/>
      <c r="C183" s="153"/>
      <c r="D183" s="39"/>
      <c r="E183" s="39"/>
      <c r="F183" s="39"/>
      <c r="G183" s="39"/>
      <c r="H183" s="39"/>
      <c r="I183" s="39"/>
      <c r="J183" s="39"/>
      <c r="K183" s="39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399"/>
      <c r="AE183" s="40"/>
      <c r="AF183" s="40"/>
      <c r="AG183" s="40"/>
      <c r="AH183" s="40"/>
    </row>
    <row r="184" spans="1:34" s="23" customFormat="1" ht="11.25" x14ac:dyDescent="0.2">
      <c r="A184" s="153"/>
      <c r="B184" s="153"/>
      <c r="C184" s="153"/>
      <c r="D184" s="39"/>
      <c r="E184" s="39"/>
      <c r="F184" s="39"/>
      <c r="G184" s="39"/>
      <c r="H184" s="39"/>
      <c r="I184" s="39"/>
      <c r="J184" s="39"/>
      <c r="K184" s="39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399"/>
      <c r="AE184" s="40"/>
      <c r="AF184" s="40"/>
      <c r="AG184" s="40"/>
      <c r="AH184" s="40"/>
    </row>
    <row r="185" spans="1:34" s="23" customFormat="1" ht="11.25" x14ac:dyDescent="0.2">
      <c r="A185" s="153"/>
      <c r="B185" s="153"/>
      <c r="C185" s="153"/>
      <c r="D185" s="39"/>
      <c r="E185" s="39"/>
      <c r="F185" s="39"/>
      <c r="G185" s="39"/>
      <c r="H185" s="39"/>
      <c r="I185" s="39"/>
      <c r="J185" s="39"/>
      <c r="K185" s="39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399"/>
      <c r="AE185" s="40"/>
      <c r="AF185" s="40"/>
      <c r="AG185" s="40"/>
      <c r="AH185" s="40"/>
    </row>
    <row r="186" spans="1:34" s="23" customFormat="1" ht="11.25" x14ac:dyDescent="0.2">
      <c r="A186" s="153"/>
      <c r="B186" s="153"/>
      <c r="C186" s="153"/>
      <c r="D186" s="39"/>
      <c r="E186" s="39"/>
      <c r="F186" s="39"/>
      <c r="G186" s="39"/>
      <c r="H186" s="39"/>
      <c r="I186" s="39"/>
      <c r="J186" s="39"/>
      <c r="K186" s="39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399"/>
      <c r="AE186" s="40"/>
      <c r="AF186" s="40"/>
      <c r="AG186" s="40"/>
      <c r="AH186" s="40"/>
    </row>
    <row r="187" spans="1:34" s="23" customFormat="1" ht="11.25" x14ac:dyDescent="0.2">
      <c r="A187" s="153"/>
      <c r="B187" s="153"/>
      <c r="C187" s="153"/>
      <c r="D187" s="39"/>
      <c r="E187" s="39"/>
      <c r="F187" s="39"/>
      <c r="G187" s="39"/>
      <c r="H187" s="39"/>
      <c r="I187" s="39"/>
      <c r="J187" s="3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399"/>
      <c r="AE187" s="40"/>
      <c r="AF187" s="40"/>
      <c r="AG187" s="40"/>
      <c r="AH187" s="40"/>
    </row>
    <row r="188" spans="1:34" s="23" customFormat="1" ht="11.25" x14ac:dyDescent="0.2">
      <c r="A188" s="153"/>
      <c r="B188" s="153"/>
      <c r="C188" s="153"/>
      <c r="D188" s="39"/>
      <c r="E188" s="39"/>
      <c r="F188" s="39"/>
      <c r="G188" s="39"/>
      <c r="H188" s="39"/>
      <c r="I188" s="39"/>
      <c r="J188" s="3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40"/>
      <c r="AF188" s="40"/>
      <c r="AG188" s="40"/>
      <c r="AH188" s="40"/>
    </row>
    <row r="189" spans="1:34" s="23" customFormat="1" ht="11.25" x14ac:dyDescent="0.2">
      <c r="A189" s="153"/>
      <c r="B189" s="153"/>
      <c r="C189" s="153"/>
      <c r="D189" s="39"/>
      <c r="E189" s="39"/>
      <c r="F189" s="39"/>
      <c r="G189" s="39"/>
      <c r="H189" s="39"/>
      <c r="I189" s="39"/>
      <c r="J189" s="39"/>
      <c r="K189" s="39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  <c r="AD189" s="399"/>
      <c r="AE189" s="40"/>
      <c r="AF189" s="40"/>
      <c r="AG189" s="40"/>
      <c r="AH189" s="40"/>
    </row>
    <row r="190" spans="1:34" s="23" customFormat="1" ht="11.25" x14ac:dyDescent="0.2">
      <c r="A190" s="153"/>
      <c r="B190" s="153"/>
      <c r="C190" s="153"/>
      <c r="D190" s="39"/>
      <c r="E190" s="39"/>
      <c r="F190" s="39"/>
      <c r="G190" s="39"/>
      <c r="H190" s="39"/>
      <c r="I190" s="39"/>
      <c r="J190" s="39"/>
      <c r="K190" s="39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  <c r="AD190" s="399"/>
      <c r="AE190" s="40"/>
      <c r="AF190" s="40"/>
      <c r="AG190" s="40"/>
      <c r="AH190" s="40"/>
    </row>
    <row r="191" spans="1:34" s="23" customFormat="1" ht="11.25" x14ac:dyDescent="0.2">
      <c r="A191" s="153"/>
      <c r="B191" s="153"/>
      <c r="C191" s="153"/>
      <c r="D191" s="39"/>
      <c r="E191" s="39"/>
      <c r="F191" s="39"/>
      <c r="G191" s="39"/>
      <c r="H191" s="39"/>
      <c r="I191" s="39"/>
      <c r="J191" s="39"/>
      <c r="K191" s="39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399"/>
      <c r="AE191" s="40"/>
      <c r="AF191" s="40"/>
      <c r="AG191" s="40"/>
      <c r="AH191" s="40"/>
    </row>
    <row r="192" spans="1:34" s="23" customFormat="1" ht="11.25" x14ac:dyDescent="0.2">
      <c r="A192" s="153"/>
      <c r="B192" s="153"/>
      <c r="C192" s="153"/>
      <c r="D192" s="39"/>
      <c r="E192" s="39"/>
      <c r="F192" s="39"/>
      <c r="G192" s="39"/>
      <c r="H192" s="39"/>
      <c r="I192" s="39"/>
      <c r="J192" s="39"/>
      <c r="K192" s="39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  <c r="AD192" s="399"/>
      <c r="AE192" s="40"/>
      <c r="AF192" s="40"/>
      <c r="AG192" s="40"/>
      <c r="AH192" s="40"/>
    </row>
    <row r="193" spans="1:34" s="1620" customFormat="1" x14ac:dyDescent="0.25">
      <c r="A193" s="399"/>
      <c r="B193" s="399"/>
      <c r="C193" s="399"/>
      <c r="D193" s="399"/>
      <c r="E193" s="399"/>
      <c r="F193" s="399"/>
      <c r="G193" s="399"/>
      <c r="H193" s="399"/>
      <c r="I193" s="399"/>
      <c r="J193" s="399"/>
      <c r="K193" s="399"/>
      <c r="L193" s="399"/>
      <c r="M193" s="399"/>
      <c r="N193" s="399"/>
      <c r="O193" s="399"/>
      <c r="P193" s="399"/>
      <c r="Q193" s="399"/>
      <c r="R193" s="399"/>
      <c r="S193" s="399"/>
      <c r="T193" s="399"/>
      <c r="U193" s="23"/>
      <c r="V193" s="399"/>
      <c r="W193" s="399"/>
      <c r="X193" s="399"/>
      <c r="Y193" s="399"/>
      <c r="Z193" s="399"/>
      <c r="AA193" s="399"/>
      <c r="AB193" s="399"/>
      <c r="AC193" s="399"/>
      <c r="AD193" s="399"/>
      <c r="AE193" s="399"/>
      <c r="AF193" s="399"/>
      <c r="AG193" s="399"/>
      <c r="AH193" s="399"/>
    </row>
    <row r="194" spans="1:34" s="1620" customFormat="1" x14ac:dyDescent="0.25">
      <c r="A194" s="399"/>
      <c r="B194" s="399"/>
      <c r="C194" s="399"/>
      <c r="D194" s="399"/>
      <c r="E194" s="399"/>
      <c r="F194" s="399"/>
      <c r="G194" s="23"/>
      <c r="H194" s="399"/>
      <c r="I194" s="399"/>
      <c r="J194" s="399"/>
      <c r="K194" s="39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23"/>
      <c r="AC194" s="399"/>
      <c r="AD194" s="399"/>
      <c r="AE194" s="399"/>
      <c r="AF194" s="399"/>
      <c r="AG194" s="399"/>
      <c r="AH194" s="399"/>
    </row>
    <row r="195" spans="1:34" s="23" customFormat="1" ht="11.25" x14ac:dyDescent="0.2">
      <c r="A195" s="399"/>
      <c r="B195" s="399"/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  <c r="AD195" s="399"/>
      <c r="AE195" s="399"/>
      <c r="AF195" s="399"/>
      <c r="AG195" s="399"/>
      <c r="AH195" s="399"/>
    </row>
    <row r="196" spans="1:34" s="1620" customFormat="1" x14ac:dyDescent="0.25">
      <c r="A196" s="399"/>
      <c r="B196" s="399"/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  <c r="R196" s="399"/>
      <c r="S196" s="399"/>
      <c r="T196" s="399"/>
      <c r="U196" s="23"/>
      <c r="V196" s="153"/>
      <c r="W196" s="153"/>
      <c r="X196" s="153"/>
      <c r="Y196" s="39"/>
      <c r="Z196" s="39"/>
      <c r="AA196" s="39"/>
      <c r="AB196" s="39"/>
      <c r="AC196" s="39"/>
      <c r="AD196" s="39"/>
      <c r="AE196" s="39"/>
      <c r="AF196" s="40"/>
      <c r="AG196" s="40"/>
      <c r="AH196" s="40"/>
    </row>
    <row r="197" spans="1:34" s="1620" customFormat="1" x14ac:dyDescent="0.2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</row>
  </sheetData>
  <mergeCells count="1">
    <mergeCell ref="A172:AI17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6"/>
  <sheetViews>
    <sheetView workbookViewId="0">
      <pane xSplit="1" ySplit="2" topLeftCell="R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72.85546875" style="153" customWidth="1"/>
    <col min="2" max="10" width="5.7109375" style="153" customWidth="1"/>
    <col min="11" max="13" width="5.7109375" style="23" customWidth="1"/>
    <col min="14" max="14" width="8.140625" style="23" customWidth="1"/>
    <col min="15" max="20" width="9.28515625" style="23" customWidth="1"/>
    <col min="21" max="29" width="10.7109375" style="23" customWidth="1"/>
    <col min="30" max="31" width="10.42578125" style="23" customWidth="1"/>
    <col min="32" max="32" width="10.85546875" style="23" customWidth="1"/>
    <col min="33" max="33" width="9.85546875" style="23" bestFit="1" customWidth="1"/>
    <col min="34" max="34" width="9.28515625" style="23" bestFit="1" customWidth="1"/>
    <col min="35" max="35" width="7.85546875" style="23" bestFit="1" customWidth="1"/>
    <col min="36" max="36" width="10.7109375" style="23" customWidth="1"/>
    <col min="37" max="255" width="9.140625" style="23"/>
    <col min="256" max="256" width="67.28515625" style="23" customWidth="1"/>
    <col min="257" max="265" width="11" style="23" customWidth="1"/>
    <col min="266" max="266" width="10.42578125" style="23" bestFit="1" customWidth="1"/>
    <col min="267" max="267" width="11.42578125" style="23" customWidth="1"/>
    <col min="268" max="268" width="11" style="23" customWidth="1"/>
    <col min="269" max="269" width="11.140625" style="23" customWidth="1"/>
    <col min="270" max="271" width="11" style="23" customWidth="1"/>
    <col min="272" max="272" width="11.28515625" style="23" customWidth="1"/>
    <col min="273" max="273" width="11.42578125" style="23" customWidth="1"/>
    <col min="274" max="275" width="10.42578125" style="23" bestFit="1" customWidth="1"/>
    <col min="276" max="276" width="11.42578125" style="23" customWidth="1"/>
    <col min="277" max="277" width="10.7109375" style="23" customWidth="1"/>
    <col min="278" max="278" width="9.28515625" style="23" bestFit="1" customWidth="1"/>
    <col min="279" max="280" width="10.7109375" style="23" bestFit="1" customWidth="1"/>
    <col min="281" max="281" width="10.5703125" style="23" customWidth="1"/>
    <col min="282" max="282" width="9.85546875" style="23" customWidth="1"/>
    <col min="283" max="285" width="10.85546875" style="23" customWidth="1"/>
    <col min="286" max="511" width="9.140625" style="23"/>
    <col min="512" max="512" width="67.28515625" style="23" customWidth="1"/>
    <col min="513" max="521" width="11" style="23" customWidth="1"/>
    <col min="522" max="522" width="10.42578125" style="23" bestFit="1" customWidth="1"/>
    <col min="523" max="523" width="11.42578125" style="23" customWidth="1"/>
    <col min="524" max="524" width="11" style="23" customWidth="1"/>
    <col min="525" max="525" width="11.140625" style="23" customWidth="1"/>
    <col min="526" max="527" width="11" style="23" customWidth="1"/>
    <col min="528" max="528" width="11.28515625" style="23" customWidth="1"/>
    <col min="529" max="529" width="11.42578125" style="23" customWidth="1"/>
    <col min="530" max="531" width="10.42578125" style="23" bestFit="1" customWidth="1"/>
    <col min="532" max="532" width="11.42578125" style="23" customWidth="1"/>
    <col min="533" max="533" width="10.7109375" style="23" customWidth="1"/>
    <col min="534" max="534" width="9.28515625" style="23" bestFit="1" customWidth="1"/>
    <col min="535" max="536" width="10.7109375" style="23" bestFit="1" customWidth="1"/>
    <col min="537" max="537" width="10.5703125" style="23" customWidth="1"/>
    <col min="538" max="538" width="9.85546875" style="23" customWidth="1"/>
    <col min="539" max="541" width="10.85546875" style="23" customWidth="1"/>
    <col min="542" max="767" width="9.140625" style="23"/>
    <col min="768" max="768" width="67.28515625" style="23" customWidth="1"/>
    <col min="769" max="777" width="11" style="23" customWidth="1"/>
    <col min="778" max="778" width="10.42578125" style="23" bestFit="1" customWidth="1"/>
    <col min="779" max="779" width="11.42578125" style="23" customWidth="1"/>
    <col min="780" max="780" width="11" style="23" customWidth="1"/>
    <col min="781" max="781" width="11.140625" style="23" customWidth="1"/>
    <col min="782" max="783" width="11" style="23" customWidth="1"/>
    <col min="784" max="784" width="11.28515625" style="23" customWidth="1"/>
    <col min="785" max="785" width="11.42578125" style="23" customWidth="1"/>
    <col min="786" max="787" width="10.42578125" style="23" bestFit="1" customWidth="1"/>
    <col min="788" max="788" width="11.42578125" style="23" customWidth="1"/>
    <col min="789" max="789" width="10.7109375" style="23" customWidth="1"/>
    <col min="790" max="790" width="9.28515625" style="23" bestFit="1" customWidth="1"/>
    <col min="791" max="792" width="10.7109375" style="23" bestFit="1" customWidth="1"/>
    <col min="793" max="793" width="10.5703125" style="23" customWidth="1"/>
    <col min="794" max="794" width="9.85546875" style="23" customWidth="1"/>
    <col min="795" max="797" width="10.85546875" style="23" customWidth="1"/>
    <col min="798" max="1023" width="9.140625" style="23"/>
    <col min="1024" max="1024" width="67.28515625" style="23" customWidth="1"/>
    <col min="1025" max="1033" width="11" style="23" customWidth="1"/>
    <col min="1034" max="1034" width="10.42578125" style="23" bestFit="1" customWidth="1"/>
    <col min="1035" max="1035" width="11.42578125" style="23" customWidth="1"/>
    <col min="1036" max="1036" width="11" style="23" customWidth="1"/>
    <col min="1037" max="1037" width="11.140625" style="23" customWidth="1"/>
    <col min="1038" max="1039" width="11" style="23" customWidth="1"/>
    <col min="1040" max="1040" width="11.28515625" style="23" customWidth="1"/>
    <col min="1041" max="1041" width="11.42578125" style="23" customWidth="1"/>
    <col min="1042" max="1043" width="10.42578125" style="23" bestFit="1" customWidth="1"/>
    <col min="1044" max="1044" width="11.42578125" style="23" customWidth="1"/>
    <col min="1045" max="1045" width="10.7109375" style="23" customWidth="1"/>
    <col min="1046" max="1046" width="9.28515625" style="23" bestFit="1" customWidth="1"/>
    <col min="1047" max="1048" width="10.7109375" style="23" bestFit="1" customWidth="1"/>
    <col min="1049" max="1049" width="10.5703125" style="23" customWidth="1"/>
    <col min="1050" max="1050" width="9.85546875" style="23" customWidth="1"/>
    <col min="1051" max="1053" width="10.85546875" style="23" customWidth="1"/>
    <col min="1054" max="1279" width="9.140625" style="23"/>
    <col min="1280" max="1280" width="67.28515625" style="23" customWidth="1"/>
    <col min="1281" max="1289" width="11" style="23" customWidth="1"/>
    <col min="1290" max="1290" width="10.42578125" style="23" bestFit="1" customWidth="1"/>
    <col min="1291" max="1291" width="11.42578125" style="23" customWidth="1"/>
    <col min="1292" max="1292" width="11" style="23" customWidth="1"/>
    <col min="1293" max="1293" width="11.140625" style="23" customWidth="1"/>
    <col min="1294" max="1295" width="11" style="23" customWidth="1"/>
    <col min="1296" max="1296" width="11.28515625" style="23" customWidth="1"/>
    <col min="1297" max="1297" width="11.42578125" style="23" customWidth="1"/>
    <col min="1298" max="1299" width="10.42578125" style="23" bestFit="1" customWidth="1"/>
    <col min="1300" max="1300" width="11.42578125" style="23" customWidth="1"/>
    <col min="1301" max="1301" width="10.7109375" style="23" customWidth="1"/>
    <col min="1302" max="1302" width="9.28515625" style="23" bestFit="1" customWidth="1"/>
    <col min="1303" max="1304" width="10.7109375" style="23" bestFit="1" customWidth="1"/>
    <col min="1305" max="1305" width="10.5703125" style="23" customWidth="1"/>
    <col min="1306" max="1306" width="9.85546875" style="23" customWidth="1"/>
    <col min="1307" max="1309" width="10.85546875" style="23" customWidth="1"/>
    <col min="1310" max="1535" width="9.140625" style="23"/>
    <col min="1536" max="1536" width="67.28515625" style="23" customWidth="1"/>
    <col min="1537" max="1545" width="11" style="23" customWidth="1"/>
    <col min="1546" max="1546" width="10.42578125" style="23" bestFit="1" customWidth="1"/>
    <col min="1547" max="1547" width="11.42578125" style="23" customWidth="1"/>
    <col min="1548" max="1548" width="11" style="23" customWidth="1"/>
    <col min="1549" max="1549" width="11.140625" style="23" customWidth="1"/>
    <col min="1550" max="1551" width="11" style="23" customWidth="1"/>
    <col min="1552" max="1552" width="11.28515625" style="23" customWidth="1"/>
    <col min="1553" max="1553" width="11.42578125" style="23" customWidth="1"/>
    <col min="1554" max="1555" width="10.42578125" style="23" bestFit="1" customWidth="1"/>
    <col min="1556" max="1556" width="11.42578125" style="23" customWidth="1"/>
    <col min="1557" max="1557" width="10.7109375" style="23" customWidth="1"/>
    <col min="1558" max="1558" width="9.28515625" style="23" bestFit="1" customWidth="1"/>
    <col min="1559" max="1560" width="10.7109375" style="23" bestFit="1" customWidth="1"/>
    <col min="1561" max="1561" width="10.5703125" style="23" customWidth="1"/>
    <col min="1562" max="1562" width="9.85546875" style="23" customWidth="1"/>
    <col min="1563" max="1565" width="10.85546875" style="23" customWidth="1"/>
    <col min="1566" max="1791" width="9.140625" style="23"/>
    <col min="1792" max="1792" width="67.28515625" style="23" customWidth="1"/>
    <col min="1793" max="1801" width="11" style="23" customWidth="1"/>
    <col min="1802" max="1802" width="10.42578125" style="23" bestFit="1" customWidth="1"/>
    <col min="1803" max="1803" width="11.42578125" style="23" customWidth="1"/>
    <col min="1804" max="1804" width="11" style="23" customWidth="1"/>
    <col min="1805" max="1805" width="11.140625" style="23" customWidth="1"/>
    <col min="1806" max="1807" width="11" style="23" customWidth="1"/>
    <col min="1808" max="1808" width="11.28515625" style="23" customWidth="1"/>
    <col min="1809" max="1809" width="11.42578125" style="23" customWidth="1"/>
    <col min="1810" max="1811" width="10.42578125" style="23" bestFit="1" customWidth="1"/>
    <col min="1812" max="1812" width="11.42578125" style="23" customWidth="1"/>
    <col min="1813" max="1813" width="10.7109375" style="23" customWidth="1"/>
    <col min="1814" max="1814" width="9.28515625" style="23" bestFit="1" customWidth="1"/>
    <col min="1815" max="1816" width="10.7109375" style="23" bestFit="1" customWidth="1"/>
    <col min="1817" max="1817" width="10.5703125" style="23" customWidth="1"/>
    <col min="1818" max="1818" width="9.85546875" style="23" customWidth="1"/>
    <col min="1819" max="1821" width="10.85546875" style="23" customWidth="1"/>
    <col min="1822" max="2047" width="9.140625" style="23"/>
    <col min="2048" max="2048" width="67.28515625" style="23" customWidth="1"/>
    <col min="2049" max="2057" width="11" style="23" customWidth="1"/>
    <col min="2058" max="2058" width="10.42578125" style="23" bestFit="1" customWidth="1"/>
    <col min="2059" max="2059" width="11.42578125" style="23" customWidth="1"/>
    <col min="2060" max="2060" width="11" style="23" customWidth="1"/>
    <col min="2061" max="2061" width="11.140625" style="23" customWidth="1"/>
    <col min="2062" max="2063" width="11" style="23" customWidth="1"/>
    <col min="2064" max="2064" width="11.28515625" style="23" customWidth="1"/>
    <col min="2065" max="2065" width="11.42578125" style="23" customWidth="1"/>
    <col min="2066" max="2067" width="10.42578125" style="23" bestFit="1" customWidth="1"/>
    <col min="2068" max="2068" width="11.42578125" style="23" customWidth="1"/>
    <col min="2069" max="2069" width="10.7109375" style="23" customWidth="1"/>
    <col min="2070" max="2070" width="9.28515625" style="23" bestFit="1" customWidth="1"/>
    <col min="2071" max="2072" width="10.7109375" style="23" bestFit="1" customWidth="1"/>
    <col min="2073" max="2073" width="10.5703125" style="23" customWidth="1"/>
    <col min="2074" max="2074" width="9.85546875" style="23" customWidth="1"/>
    <col min="2075" max="2077" width="10.85546875" style="23" customWidth="1"/>
    <col min="2078" max="2303" width="9.140625" style="23"/>
    <col min="2304" max="2304" width="67.28515625" style="23" customWidth="1"/>
    <col min="2305" max="2313" width="11" style="23" customWidth="1"/>
    <col min="2314" max="2314" width="10.42578125" style="23" bestFit="1" customWidth="1"/>
    <col min="2315" max="2315" width="11.42578125" style="23" customWidth="1"/>
    <col min="2316" max="2316" width="11" style="23" customWidth="1"/>
    <col min="2317" max="2317" width="11.140625" style="23" customWidth="1"/>
    <col min="2318" max="2319" width="11" style="23" customWidth="1"/>
    <col min="2320" max="2320" width="11.28515625" style="23" customWidth="1"/>
    <col min="2321" max="2321" width="11.42578125" style="23" customWidth="1"/>
    <col min="2322" max="2323" width="10.42578125" style="23" bestFit="1" customWidth="1"/>
    <col min="2324" max="2324" width="11.42578125" style="23" customWidth="1"/>
    <col min="2325" max="2325" width="10.7109375" style="23" customWidth="1"/>
    <col min="2326" max="2326" width="9.28515625" style="23" bestFit="1" customWidth="1"/>
    <col min="2327" max="2328" width="10.7109375" style="23" bestFit="1" customWidth="1"/>
    <col min="2329" max="2329" width="10.5703125" style="23" customWidth="1"/>
    <col min="2330" max="2330" width="9.85546875" style="23" customWidth="1"/>
    <col min="2331" max="2333" width="10.85546875" style="23" customWidth="1"/>
    <col min="2334" max="2559" width="9.140625" style="23"/>
    <col min="2560" max="2560" width="67.28515625" style="23" customWidth="1"/>
    <col min="2561" max="2569" width="11" style="23" customWidth="1"/>
    <col min="2570" max="2570" width="10.42578125" style="23" bestFit="1" customWidth="1"/>
    <col min="2571" max="2571" width="11.42578125" style="23" customWidth="1"/>
    <col min="2572" max="2572" width="11" style="23" customWidth="1"/>
    <col min="2573" max="2573" width="11.140625" style="23" customWidth="1"/>
    <col min="2574" max="2575" width="11" style="23" customWidth="1"/>
    <col min="2576" max="2576" width="11.28515625" style="23" customWidth="1"/>
    <col min="2577" max="2577" width="11.42578125" style="23" customWidth="1"/>
    <col min="2578" max="2579" width="10.42578125" style="23" bestFit="1" customWidth="1"/>
    <col min="2580" max="2580" width="11.42578125" style="23" customWidth="1"/>
    <col min="2581" max="2581" width="10.7109375" style="23" customWidth="1"/>
    <col min="2582" max="2582" width="9.28515625" style="23" bestFit="1" customWidth="1"/>
    <col min="2583" max="2584" width="10.7109375" style="23" bestFit="1" customWidth="1"/>
    <col min="2585" max="2585" width="10.5703125" style="23" customWidth="1"/>
    <col min="2586" max="2586" width="9.85546875" style="23" customWidth="1"/>
    <col min="2587" max="2589" width="10.85546875" style="23" customWidth="1"/>
    <col min="2590" max="2815" width="9.140625" style="23"/>
    <col min="2816" max="2816" width="67.28515625" style="23" customWidth="1"/>
    <col min="2817" max="2825" width="11" style="23" customWidth="1"/>
    <col min="2826" max="2826" width="10.42578125" style="23" bestFit="1" customWidth="1"/>
    <col min="2827" max="2827" width="11.42578125" style="23" customWidth="1"/>
    <col min="2828" max="2828" width="11" style="23" customWidth="1"/>
    <col min="2829" max="2829" width="11.140625" style="23" customWidth="1"/>
    <col min="2830" max="2831" width="11" style="23" customWidth="1"/>
    <col min="2832" max="2832" width="11.28515625" style="23" customWidth="1"/>
    <col min="2833" max="2833" width="11.42578125" style="23" customWidth="1"/>
    <col min="2834" max="2835" width="10.42578125" style="23" bestFit="1" customWidth="1"/>
    <col min="2836" max="2836" width="11.42578125" style="23" customWidth="1"/>
    <col min="2837" max="2837" width="10.7109375" style="23" customWidth="1"/>
    <col min="2838" max="2838" width="9.28515625" style="23" bestFit="1" customWidth="1"/>
    <col min="2839" max="2840" width="10.7109375" style="23" bestFit="1" customWidth="1"/>
    <col min="2841" max="2841" width="10.5703125" style="23" customWidth="1"/>
    <col min="2842" max="2842" width="9.85546875" style="23" customWidth="1"/>
    <col min="2843" max="2845" width="10.85546875" style="23" customWidth="1"/>
    <col min="2846" max="3071" width="9.140625" style="23"/>
    <col min="3072" max="3072" width="67.28515625" style="23" customWidth="1"/>
    <col min="3073" max="3081" width="11" style="23" customWidth="1"/>
    <col min="3082" max="3082" width="10.42578125" style="23" bestFit="1" customWidth="1"/>
    <col min="3083" max="3083" width="11.42578125" style="23" customWidth="1"/>
    <col min="3084" max="3084" width="11" style="23" customWidth="1"/>
    <col min="3085" max="3085" width="11.140625" style="23" customWidth="1"/>
    <col min="3086" max="3087" width="11" style="23" customWidth="1"/>
    <col min="3088" max="3088" width="11.28515625" style="23" customWidth="1"/>
    <col min="3089" max="3089" width="11.42578125" style="23" customWidth="1"/>
    <col min="3090" max="3091" width="10.42578125" style="23" bestFit="1" customWidth="1"/>
    <col min="3092" max="3092" width="11.42578125" style="23" customWidth="1"/>
    <col min="3093" max="3093" width="10.7109375" style="23" customWidth="1"/>
    <col min="3094" max="3094" width="9.28515625" style="23" bestFit="1" customWidth="1"/>
    <col min="3095" max="3096" width="10.7109375" style="23" bestFit="1" customWidth="1"/>
    <col min="3097" max="3097" width="10.5703125" style="23" customWidth="1"/>
    <col min="3098" max="3098" width="9.85546875" style="23" customWidth="1"/>
    <col min="3099" max="3101" width="10.85546875" style="23" customWidth="1"/>
    <col min="3102" max="3327" width="9.140625" style="23"/>
    <col min="3328" max="3328" width="67.28515625" style="23" customWidth="1"/>
    <col min="3329" max="3337" width="11" style="23" customWidth="1"/>
    <col min="3338" max="3338" width="10.42578125" style="23" bestFit="1" customWidth="1"/>
    <col min="3339" max="3339" width="11.42578125" style="23" customWidth="1"/>
    <col min="3340" max="3340" width="11" style="23" customWidth="1"/>
    <col min="3341" max="3341" width="11.140625" style="23" customWidth="1"/>
    <col min="3342" max="3343" width="11" style="23" customWidth="1"/>
    <col min="3344" max="3344" width="11.28515625" style="23" customWidth="1"/>
    <col min="3345" max="3345" width="11.42578125" style="23" customWidth="1"/>
    <col min="3346" max="3347" width="10.42578125" style="23" bestFit="1" customWidth="1"/>
    <col min="3348" max="3348" width="11.42578125" style="23" customWidth="1"/>
    <col min="3349" max="3349" width="10.7109375" style="23" customWidth="1"/>
    <col min="3350" max="3350" width="9.28515625" style="23" bestFit="1" customWidth="1"/>
    <col min="3351" max="3352" width="10.7109375" style="23" bestFit="1" customWidth="1"/>
    <col min="3353" max="3353" width="10.5703125" style="23" customWidth="1"/>
    <col min="3354" max="3354" width="9.85546875" style="23" customWidth="1"/>
    <col min="3355" max="3357" width="10.85546875" style="23" customWidth="1"/>
    <col min="3358" max="3583" width="9.140625" style="23"/>
    <col min="3584" max="3584" width="67.28515625" style="23" customWidth="1"/>
    <col min="3585" max="3593" width="11" style="23" customWidth="1"/>
    <col min="3594" max="3594" width="10.42578125" style="23" bestFit="1" customWidth="1"/>
    <col min="3595" max="3595" width="11.42578125" style="23" customWidth="1"/>
    <col min="3596" max="3596" width="11" style="23" customWidth="1"/>
    <col min="3597" max="3597" width="11.140625" style="23" customWidth="1"/>
    <col min="3598" max="3599" width="11" style="23" customWidth="1"/>
    <col min="3600" max="3600" width="11.28515625" style="23" customWidth="1"/>
    <col min="3601" max="3601" width="11.42578125" style="23" customWidth="1"/>
    <col min="3602" max="3603" width="10.42578125" style="23" bestFit="1" customWidth="1"/>
    <col min="3604" max="3604" width="11.42578125" style="23" customWidth="1"/>
    <col min="3605" max="3605" width="10.7109375" style="23" customWidth="1"/>
    <col min="3606" max="3606" width="9.28515625" style="23" bestFit="1" customWidth="1"/>
    <col min="3607" max="3608" width="10.7109375" style="23" bestFit="1" customWidth="1"/>
    <col min="3609" max="3609" width="10.5703125" style="23" customWidth="1"/>
    <col min="3610" max="3610" width="9.85546875" style="23" customWidth="1"/>
    <col min="3611" max="3613" width="10.85546875" style="23" customWidth="1"/>
    <col min="3614" max="3839" width="9.140625" style="23"/>
    <col min="3840" max="3840" width="67.28515625" style="23" customWidth="1"/>
    <col min="3841" max="3849" width="11" style="23" customWidth="1"/>
    <col min="3850" max="3850" width="10.42578125" style="23" bestFit="1" customWidth="1"/>
    <col min="3851" max="3851" width="11.42578125" style="23" customWidth="1"/>
    <col min="3852" max="3852" width="11" style="23" customWidth="1"/>
    <col min="3853" max="3853" width="11.140625" style="23" customWidth="1"/>
    <col min="3854" max="3855" width="11" style="23" customWidth="1"/>
    <col min="3856" max="3856" width="11.28515625" style="23" customWidth="1"/>
    <col min="3857" max="3857" width="11.42578125" style="23" customWidth="1"/>
    <col min="3858" max="3859" width="10.42578125" style="23" bestFit="1" customWidth="1"/>
    <col min="3860" max="3860" width="11.42578125" style="23" customWidth="1"/>
    <col min="3861" max="3861" width="10.7109375" style="23" customWidth="1"/>
    <col min="3862" max="3862" width="9.28515625" style="23" bestFit="1" customWidth="1"/>
    <col min="3863" max="3864" width="10.7109375" style="23" bestFit="1" customWidth="1"/>
    <col min="3865" max="3865" width="10.5703125" style="23" customWidth="1"/>
    <col min="3866" max="3866" width="9.85546875" style="23" customWidth="1"/>
    <col min="3867" max="3869" width="10.85546875" style="23" customWidth="1"/>
    <col min="3870" max="4095" width="9.140625" style="23"/>
    <col min="4096" max="4096" width="67.28515625" style="23" customWidth="1"/>
    <col min="4097" max="4105" width="11" style="23" customWidth="1"/>
    <col min="4106" max="4106" width="10.42578125" style="23" bestFit="1" customWidth="1"/>
    <col min="4107" max="4107" width="11.42578125" style="23" customWidth="1"/>
    <col min="4108" max="4108" width="11" style="23" customWidth="1"/>
    <col min="4109" max="4109" width="11.140625" style="23" customWidth="1"/>
    <col min="4110" max="4111" width="11" style="23" customWidth="1"/>
    <col min="4112" max="4112" width="11.28515625" style="23" customWidth="1"/>
    <col min="4113" max="4113" width="11.42578125" style="23" customWidth="1"/>
    <col min="4114" max="4115" width="10.42578125" style="23" bestFit="1" customWidth="1"/>
    <col min="4116" max="4116" width="11.42578125" style="23" customWidth="1"/>
    <col min="4117" max="4117" width="10.7109375" style="23" customWidth="1"/>
    <col min="4118" max="4118" width="9.28515625" style="23" bestFit="1" customWidth="1"/>
    <col min="4119" max="4120" width="10.7109375" style="23" bestFit="1" customWidth="1"/>
    <col min="4121" max="4121" width="10.5703125" style="23" customWidth="1"/>
    <col min="4122" max="4122" width="9.85546875" style="23" customWidth="1"/>
    <col min="4123" max="4125" width="10.85546875" style="23" customWidth="1"/>
    <col min="4126" max="4351" width="9.140625" style="23"/>
    <col min="4352" max="4352" width="67.28515625" style="23" customWidth="1"/>
    <col min="4353" max="4361" width="11" style="23" customWidth="1"/>
    <col min="4362" max="4362" width="10.42578125" style="23" bestFit="1" customWidth="1"/>
    <col min="4363" max="4363" width="11.42578125" style="23" customWidth="1"/>
    <col min="4364" max="4364" width="11" style="23" customWidth="1"/>
    <col min="4365" max="4365" width="11.140625" style="23" customWidth="1"/>
    <col min="4366" max="4367" width="11" style="23" customWidth="1"/>
    <col min="4368" max="4368" width="11.28515625" style="23" customWidth="1"/>
    <col min="4369" max="4369" width="11.42578125" style="23" customWidth="1"/>
    <col min="4370" max="4371" width="10.42578125" style="23" bestFit="1" customWidth="1"/>
    <col min="4372" max="4372" width="11.42578125" style="23" customWidth="1"/>
    <col min="4373" max="4373" width="10.7109375" style="23" customWidth="1"/>
    <col min="4374" max="4374" width="9.28515625" style="23" bestFit="1" customWidth="1"/>
    <col min="4375" max="4376" width="10.7109375" style="23" bestFit="1" customWidth="1"/>
    <col min="4377" max="4377" width="10.5703125" style="23" customWidth="1"/>
    <col min="4378" max="4378" width="9.85546875" style="23" customWidth="1"/>
    <col min="4379" max="4381" width="10.85546875" style="23" customWidth="1"/>
    <col min="4382" max="4607" width="9.140625" style="23"/>
    <col min="4608" max="4608" width="67.28515625" style="23" customWidth="1"/>
    <col min="4609" max="4617" width="11" style="23" customWidth="1"/>
    <col min="4618" max="4618" width="10.42578125" style="23" bestFit="1" customWidth="1"/>
    <col min="4619" max="4619" width="11.42578125" style="23" customWidth="1"/>
    <col min="4620" max="4620" width="11" style="23" customWidth="1"/>
    <col min="4621" max="4621" width="11.140625" style="23" customWidth="1"/>
    <col min="4622" max="4623" width="11" style="23" customWidth="1"/>
    <col min="4624" max="4624" width="11.28515625" style="23" customWidth="1"/>
    <col min="4625" max="4625" width="11.42578125" style="23" customWidth="1"/>
    <col min="4626" max="4627" width="10.42578125" style="23" bestFit="1" customWidth="1"/>
    <col min="4628" max="4628" width="11.42578125" style="23" customWidth="1"/>
    <col min="4629" max="4629" width="10.7109375" style="23" customWidth="1"/>
    <col min="4630" max="4630" width="9.28515625" style="23" bestFit="1" customWidth="1"/>
    <col min="4631" max="4632" width="10.7109375" style="23" bestFit="1" customWidth="1"/>
    <col min="4633" max="4633" width="10.5703125" style="23" customWidth="1"/>
    <col min="4634" max="4634" width="9.85546875" style="23" customWidth="1"/>
    <col min="4635" max="4637" width="10.85546875" style="23" customWidth="1"/>
    <col min="4638" max="4863" width="9.140625" style="23"/>
    <col min="4864" max="4864" width="67.28515625" style="23" customWidth="1"/>
    <col min="4865" max="4873" width="11" style="23" customWidth="1"/>
    <col min="4874" max="4874" width="10.42578125" style="23" bestFit="1" customWidth="1"/>
    <col min="4875" max="4875" width="11.42578125" style="23" customWidth="1"/>
    <col min="4876" max="4876" width="11" style="23" customWidth="1"/>
    <col min="4877" max="4877" width="11.140625" style="23" customWidth="1"/>
    <col min="4878" max="4879" width="11" style="23" customWidth="1"/>
    <col min="4880" max="4880" width="11.28515625" style="23" customWidth="1"/>
    <col min="4881" max="4881" width="11.42578125" style="23" customWidth="1"/>
    <col min="4882" max="4883" width="10.42578125" style="23" bestFit="1" customWidth="1"/>
    <col min="4884" max="4884" width="11.42578125" style="23" customWidth="1"/>
    <col min="4885" max="4885" width="10.7109375" style="23" customWidth="1"/>
    <col min="4886" max="4886" width="9.28515625" style="23" bestFit="1" customWidth="1"/>
    <col min="4887" max="4888" width="10.7109375" style="23" bestFit="1" customWidth="1"/>
    <col min="4889" max="4889" width="10.5703125" style="23" customWidth="1"/>
    <col min="4890" max="4890" width="9.85546875" style="23" customWidth="1"/>
    <col min="4891" max="4893" width="10.85546875" style="23" customWidth="1"/>
    <col min="4894" max="5119" width="9.140625" style="23"/>
    <col min="5120" max="5120" width="67.28515625" style="23" customWidth="1"/>
    <col min="5121" max="5129" width="11" style="23" customWidth="1"/>
    <col min="5130" max="5130" width="10.42578125" style="23" bestFit="1" customWidth="1"/>
    <col min="5131" max="5131" width="11.42578125" style="23" customWidth="1"/>
    <col min="5132" max="5132" width="11" style="23" customWidth="1"/>
    <col min="5133" max="5133" width="11.140625" style="23" customWidth="1"/>
    <col min="5134" max="5135" width="11" style="23" customWidth="1"/>
    <col min="5136" max="5136" width="11.28515625" style="23" customWidth="1"/>
    <col min="5137" max="5137" width="11.42578125" style="23" customWidth="1"/>
    <col min="5138" max="5139" width="10.42578125" style="23" bestFit="1" customWidth="1"/>
    <col min="5140" max="5140" width="11.42578125" style="23" customWidth="1"/>
    <col min="5141" max="5141" width="10.7109375" style="23" customWidth="1"/>
    <col min="5142" max="5142" width="9.28515625" style="23" bestFit="1" customWidth="1"/>
    <col min="5143" max="5144" width="10.7109375" style="23" bestFit="1" customWidth="1"/>
    <col min="5145" max="5145" width="10.5703125" style="23" customWidth="1"/>
    <col min="5146" max="5146" width="9.85546875" style="23" customWidth="1"/>
    <col min="5147" max="5149" width="10.85546875" style="23" customWidth="1"/>
    <col min="5150" max="5375" width="9.140625" style="23"/>
    <col min="5376" max="5376" width="67.28515625" style="23" customWidth="1"/>
    <col min="5377" max="5385" width="11" style="23" customWidth="1"/>
    <col min="5386" max="5386" width="10.42578125" style="23" bestFit="1" customWidth="1"/>
    <col min="5387" max="5387" width="11.42578125" style="23" customWidth="1"/>
    <col min="5388" max="5388" width="11" style="23" customWidth="1"/>
    <col min="5389" max="5389" width="11.140625" style="23" customWidth="1"/>
    <col min="5390" max="5391" width="11" style="23" customWidth="1"/>
    <col min="5392" max="5392" width="11.28515625" style="23" customWidth="1"/>
    <col min="5393" max="5393" width="11.42578125" style="23" customWidth="1"/>
    <col min="5394" max="5395" width="10.42578125" style="23" bestFit="1" customWidth="1"/>
    <col min="5396" max="5396" width="11.42578125" style="23" customWidth="1"/>
    <col min="5397" max="5397" width="10.7109375" style="23" customWidth="1"/>
    <col min="5398" max="5398" width="9.28515625" style="23" bestFit="1" customWidth="1"/>
    <col min="5399" max="5400" width="10.7109375" style="23" bestFit="1" customWidth="1"/>
    <col min="5401" max="5401" width="10.5703125" style="23" customWidth="1"/>
    <col min="5402" max="5402" width="9.85546875" style="23" customWidth="1"/>
    <col min="5403" max="5405" width="10.85546875" style="23" customWidth="1"/>
    <col min="5406" max="5631" width="9.140625" style="23"/>
    <col min="5632" max="5632" width="67.28515625" style="23" customWidth="1"/>
    <col min="5633" max="5641" width="11" style="23" customWidth="1"/>
    <col min="5642" max="5642" width="10.42578125" style="23" bestFit="1" customWidth="1"/>
    <col min="5643" max="5643" width="11.42578125" style="23" customWidth="1"/>
    <col min="5644" max="5644" width="11" style="23" customWidth="1"/>
    <col min="5645" max="5645" width="11.140625" style="23" customWidth="1"/>
    <col min="5646" max="5647" width="11" style="23" customWidth="1"/>
    <col min="5648" max="5648" width="11.28515625" style="23" customWidth="1"/>
    <col min="5649" max="5649" width="11.42578125" style="23" customWidth="1"/>
    <col min="5650" max="5651" width="10.42578125" style="23" bestFit="1" customWidth="1"/>
    <col min="5652" max="5652" width="11.42578125" style="23" customWidth="1"/>
    <col min="5653" max="5653" width="10.7109375" style="23" customWidth="1"/>
    <col min="5654" max="5654" width="9.28515625" style="23" bestFit="1" customWidth="1"/>
    <col min="5655" max="5656" width="10.7109375" style="23" bestFit="1" customWidth="1"/>
    <col min="5657" max="5657" width="10.5703125" style="23" customWidth="1"/>
    <col min="5658" max="5658" width="9.85546875" style="23" customWidth="1"/>
    <col min="5659" max="5661" width="10.85546875" style="23" customWidth="1"/>
    <col min="5662" max="5887" width="9.140625" style="23"/>
    <col min="5888" max="5888" width="67.28515625" style="23" customWidth="1"/>
    <col min="5889" max="5897" width="11" style="23" customWidth="1"/>
    <col min="5898" max="5898" width="10.42578125" style="23" bestFit="1" customWidth="1"/>
    <col min="5899" max="5899" width="11.42578125" style="23" customWidth="1"/>
    <col min="5900" max="5900" width="11" style="23" customWidth="1"/>
    <col min="5901" max="5901" width="11.140625" style="23" customWidth="1"/>
    <col min="5902" max="5903" width="11" style="23" customWidth="1"/>
    <col min="5904" max="5904" width="11.28515625" style="23" customWidth="1"/>
    <col min="5905" max="5905" width="11.42578125" style="23" customWidth="1"/>
    <col min="5906" max="5907" width="10.42578125" style="23" bestFit="1" customWidth="1"/>
    <col min="5908" max="5908" width="11.42578125" style="23" customWidth="1"/>
    <col min="5909" max="5909" width="10.7109375" style="23" customWidth="1"/>
    <col min="5910" max="5910" width="9.28515625" style="23" bestFit="1" customWidth="1"/>
    <col min="5911" max="5912" width="10.7109375" style="23" bestFit="1" customWidth="1"/>
    <col min="5913" max="5913" width="10.5703125" style="23" customWidth="1"/>
    <col min="5914" max="5914" width="9.85546875" style="23" customWidth="1"/>
    <col min="5915" max="5917" width="10.85546875" style="23" customWidth="1"/>
    <col min="5918" max="6143" width="9.140625" style="23"/>
    <col min="6144" max="6144" width="67.28515625" style="23" customWidth="1"/>
    <col min="6145" max="6153" width="11" style="23" customWidth="1"/>
    <col min="6154" max="6154" width="10.42578125" style="23" bestFit="1" customWidth="1"/>
    <col min="6155" max="6155" width="11.42578125" style="23" customWidth="1"/>
    <col min="6156" max="6156" width="11" style="23" customWidth="1"/>
    <col min="6157" max="6157" width="11.140625" style="23" customWidth="1"/>
    <col min="6158" max="6159" width="11" style="23" customWidth="1"/>
    <col min="6160" max="6160" width="11.28515625" style="23" customWidth="1"/>
    <col min="6161" max="6161" width="11.42578125" style="23" customWidth="1"/>
    <col min="6162" max="6163" width="10.42578125" style="23" bestFit="1" customWidth="1"/>
    <col min="6164" max="6164" width="11.42578125" style="23" customWidth="1"/>
    <col min="6165" max="6165" width="10.7109375" style="23" customWidth="1"/>
    <col min="6166" max="6166" width="9.28515625" style="23" bestFit="1" customWidth="1"/>
    <col min="6167" max="6168" width="10.7109375" style="23" bestFit="1" customWidth="1"/>
    <col min="6169" max="6169" width="10.5703125" style="23" customWidth="1"/>
    <col min="6170" max="6170" width="9.85546875" style="23" customWidth="1"/>
    <col min="6171" max="6173" width="10.85546875" style="23" customWidth="1"/>
    <col min="6174" max="6399" width="9.140625" style="23"/>
    <col min="6400" max="6400" width="67.28515625" style="23" customWidth="1"/>
    <col min="6401" max="6409" width="11" style="23" customWidth="1"/>
    <col min="6410" max="6410" width="10.42578125" style="23" bestFit="1" customWidth="1"/>
    <col min="6411" max="6411" width="11.42578125" style="23" customWidth="1"/>
    <col min="6412" max="6412" width="11" style="23" customWidth="1"/>
    <col min="6413" max="6413" width="11.140625" style="23" customWidth="1"/>
    <col min="6414" max="6415" width="11" style="23" customWidth="1"/>
    <col min="6416" max="6416" width="11.28515625" style="23" customWidth="1"/>
    <col min="6417" max="6417" width="11.42578125" style="23" customWidth="1"/>
    <col min="6418" max="6419" width="10.42578125" style="23" bestFit="1" customWidth="1"/>
    <col min="6420" max="6420" width="11.42578125" style="23" customWidth="1"/>
    <col min="6421" max="6421" width="10.7109375" style="23" customWidth="1"/>
    <col min="6422" max="6422" width="9.28515625" style="23" bestFit="1" customWidth="1"/>
    <col min="6423" max="6424" width="10.7109375" style="23" bestFit="1" customWidth="1"/>
    <col min="6425" max="6425" width="10.5703125" style="23" customWidth="1"/>
    <col min="6426" max="6426" width="9.85546875" style="23" customWidth="1"/>
    <col min="6427" max="6429" width="10.85546875" style="23" customWidth="1"/>
    <col min="6430" max="6655" width="9.140625" style="23"/>
    <col min="6656" max="6656" width="67.28515625" style="23" customWidth="1"/>
    <col min="6657" max="6665" width="11" style="23" customWidth="1"/>
    <col min="6666" max="6666" width="10.42578125" style="23" bestFit="1" customWidth="1"/>
    <col min="6667" max="6667" width="11.42578125" style="23" customWidth="1"/>
    <col min="6668" max="6668" width="11" style="23" customWidth="1"/>
    <col min="6669" max="6669" width="11.140625" style="23" customWidth="1"/>
    <col min="6670" max="6671" width="11" style="23" customWidth="1"/>
    <col min="6672" max="6672" width="11.28515625" style="23" customWidth="1"/>
    <col min="6673" max="6673" width="11.42578125" style="23" customWidth="1"/>
    <col min="6674" max="6675" width="10.42578125" style="23" bestFit="1" customWidth="1"/>
    <col min="6676" max="6676" width="11.42578125" style="23" customWidth="1"/>
    <col min="6677" max="6677" width="10.7109375" style="23" customWidth="1"/>
    <col min="6678" max="6678" width="9.28515625" style="23" bestFit="1" customWidth="1"/>
    <col min="6679" max="6680" width="10.7109375" style="23" bestFit="1" customWidth="1"/>
    <col min="6681" max="6681" width="10.5703125" style="23" customWidth="1"/>
    <col min="6682" max="6682" width="9.85546875" style="23" customWidth="1"/>
    <col min="6683" max="6685" width="10.85546875" style="23" customWidth="1"/>
    <col min="6686" max="6911" width="9.140625" style="23"/>
    <col min="6912" max="6912" width="67.28515625" style="23" customWidth="1"/>
    <col min="6913" max="6921" width="11" style="23" customWidth="1"/>
    <col min="6922" max="6922" width="10.42578125" style="23" bestFit="1" customWidth="1"/>
    <col min="6923" max="6923" width="11.42578125" style="23" customWidth="1"/>
    <col min="6924" max="6924" width="11" style="23" customWidth="1"/>
    <col min="6925" max="6925" width="11.140625" style="23" customWidth="1"/>
    <col min="6926" max="6927" width="11" style="23" customWidth="1"/>
    <col min="6928" max="6928" width="11.28515625" style="23" customWidth="1"/>
    <col min="6929" max="6929" width="11.42578125" style="23" customWidth="1"/>
    <col min="6930" max="6931" width="10.42578125" style="23" bestFit="1" customWidth="1"/>
    <col min="6932" max="6932" width="11.42578125" style="23" customWidth="1"/>
    <col min="6933" max="6933" width="10.7109375" style="23" customWidth="1"/>
    <col min="6934" max="6934" width="9.28515625" style="23" bestFit="1" customWidth="1"/>
    <col min="6935" max="6936" width="10.7109375" style="23" bestFit="1" customWidth="1"/>
    <col min="6937" max="6937" width="10.5703125" style="23" customWidth="1"/>
    <col min="6938" max="6938" width="9.85546875" style="23" customWidth="1"/>
    <col min="6939" max="6941" width="10.85546875" style="23" customWidth="1"/>
    <col min="6942" max="7167" width="9.140625" style="23"/>
    <col min="7168" max="7168" width="67.28515625" style="23" customWidth="1"/>
    <col min="7169" max="7177" width="11" style="23" customWidth="1"/>
    <col min="7178" max="7178" width="10.42578125" style="23" bestFit="1" customWidth="1"/>
    <col min="7179" max="7179" width="11.42578125" style="23" customWidth="1"/>
    <col min="7180" max="7180" width="11" style="23" customWidth="1"/>
    <col min="7181" max="7181" width="11.140625" style="23" customWidth="1"/>
    <col min="7182" max="7183" width="11" style="23" customWidth="1"/>
    <col min="7184" max="7184" width="11.28515625" style="23" customWidth="1"/>
    <col min="7185" max="7185" width="11.42578125" style="23" customWidth="1"/>
    <col min="7186" max="7187" width="10.42578125" style="23" bestFit="1" customWidth="1"/>
    <col min="7188" max="7188" width="11.42578125" style="23" customWidth="1"/>
    <col min="7189" max="7189" width="10.7109375" style="23" customWidth="1"/>
    <col min="7190" max="7190" width="9.28515625" style="23" bestFit="1" customWidth="1"/>
    <col min="7191" max="7192" width="10.7109375" style="23" bestFit="1" customWidth="1"/>
    <col min="7193" max="7193" width="10.5703125" style="23" customWidth="1"/>
    <col min="7194" max="7194" width="9.85546875" style="23" customWidth="1"/>
    <col min="7195" max="7197" width="10.85546875" style="23" customWidth="1"/>
    <col min="7198" max="7423" width="9.140625" style="23"/>
    <col min="7424" max="7424" width="67.28515625" style="23" customWidth="1"/>
    <col min="7425" max="7433" width="11" style="23" customWidth="1"/>
    <col min="7434" max="7434" width="10.42578125" style="23" bestFit="1" customWidth="1"/>
    <col min="7435" max="7435" width="11.42578125" style="23" customWidth="1"/>
    <col min="7436" max="7436" width="11" style="23" customWidth="1"/>
    <col min="7437" max="7437" width="11.140625" style="23" customWidth="1"/>
    <col min="7438" max="7439" width="11" style="23" customWidth="1"/>
    <col min="7440" max="7440" width="11.28515625" style="23" customWidth="1"/>
    <col min="7441" max="7441" width="11.42578125" style="23" customWidth="1"/>
    <col min="7442" max="7443" width="10.42578125" style="23" bestFit="1" customWidth="1"/>
    <col min="7444" max="7444" width="11.42578125" style="23" customWidth="1"/>
    <col min="7445" max="7445" width="10.7109375" style="23" customWidth="1"/>
    <col min="7446" max="7446" width="9.28515625" style="23" bestFit="1" customWidth="1"/>
    <col min="7447" max="7448" width="10.7109375" style="23" bestFit="1" customWidth="1"/>
    <col min="7449" max="7449" width="10.5703125" style="23" customWidth="1"/>
    <col min="7450" max="7450" width="9.85546875" style="23" customWidth="1"/>
    <col min="7451" max="7453" width="10.85546875" style="23" customWidth="1"/>
    <col min="7454" max="7679" width="9.140625" style="23"/>
    <col min="7680" max="7680" width="67.28515625" style="23" customWidth="1"/>
    <col min="7681" max="7689" width="11" style="23" customWidth="1"/>
    <col min="7690" max="7690" width="10.42578125" style="23" bestFit="1" customWidth="1"/>
    <col min="7691" max="7691" width="11.42578125" style="23" customWidth="1"/>
    <col min="7692" max="7692" width="11" style="23" customWidth="1"/>
    <col min="7693" max="7693" width="11.140625" style="23" customWidth="1"/>
    <col min="7694" max="7695" width="11" style="23" customWidth="1"/>
    <col min="7696" max="7696" width="11.28515625" style="23" customWidth="1"/>
    <col min="7697" max="7697" width="11.42578125" style="23" customWidth="1"/>
    <col min="7698" max="7699" width="10.42578125" style="23" bestFit="1" customWidth="1"/>
    <col min="7700" max="7700" width="11.42578125" style="23" customWidth="1"/>
    <col min="7701" max="7701" width="10.7109375" style="23" customWidth="1"/>
    <col min="7702" max="7702" width="9.28515625" style="23" bestFit="1" customWidth="1"/>
    <col min="7703" max="7704" width="10.7109375" style="23" bestFit="1" customWidth="1"/>
    <col min="7705" max="7705" width="10.5703125" style="23" customWidth="1"/>
    <col min="7706" max="7706" width="9.85546875" style="23" customWidth="1"/>
    <col min="7707" max="7709" width="10.85546875" style="23" customWidth="1"/>
    <col min="7710" max="7935" width="9.140625" style="23"/>
    <col min="7936" max="7936" width="67.28515625" style="23" customWidth="1"/>
    <col min="7937" max="7945" width="11" style="23" customWidth="1"/>
    <col min="7946" max="7946" width="10.42578125" style="23" bestFit="1" customWidth="1"/>
    <col min="7947" max="7947" width="11.42578125" style="23" customWidth="1"/>
    <col min="7948" max="7948" width="11" style="23" customWidth="1"/>
    <col min="7949" max="7949" width="11.140625" style="23" customWidth="1"/>
    <col min="7950" max="7951" width="11" style="23" customWidth="1"/>
    <col min="7952" max="7952" width="11.28515625" style="23" customWidth="1"/>
    <col min="7953" max="7953" width="11.42578125" style="23" customWidth="1"/>
    <col min="7954" max="7955" width="10.42578125" style="23" bestFit="1" customWidth="1"/>
    <col min="7956" max="7956" width="11.42578125" style="23" customWidth="1"/>
    <col min="7957" max="7957" width="10.7109375" style="23" customWidth="1"/>
    <col min="7958" max="7958" width="9.28515625" style="23" bestFit="1" customWidth="1"/>
    <col min="7959" max="7960" width="10.7109375" style="23" bestFit="1" customWidth="1"/>
    <col min="7961" max="7961" width="10.5703125" style="23" customWidth="1"/>
    <col min="7962" max="7962" width="9.85546875" style="23" customWidth="1"/>
    <col min="7963" max="7965" width="10.85546875" style="23" customWidth="1"/>
    <col min="7966" max="8191" width="9.140625" style="23"/>
    <col min="8192" max="8192" width="67.28515625" style="23" customWidth="1"/>
    <col min="8193" max="8201" width="11" style="23" customWidth="1"/>
    <col min="8202" max="8202" width="10.42578125" style="23" bestFit="1" customWidth="1"/>
    <col min="8203" max="8203" width="11.42578125" style="23" customWidth="1"/>
    <col min="8204" max="8204" width="11" style="23" customWidth="1"/>
    <col min="8205" max="8205" width="11.140625" style="23" customWidth="1"/>
    <col min="8206" max="8207" width="11" style="23" customWidth="1"/>
    <col min="8208" max="8208" width="11.28515625" style="23" customWidth="1"/>
    <col min="8209" max="8209" width="11.42578125" style="23" customWidth="1"/>
    <col min="8210" max="8211" width="10.42578125" style="23" bestFit="1" customWidth="1"/>
    <col min="8212" max="8212" width="11.42578125" style="23" customWidth="1"/>
    <col min="8213" max="8213" width="10.7109375" style="23" customWidth="1"/>
    <col min="8214" max="8214" width="9.28515625" style="23" bestFit="1" customWidth="1"/>
    <col min="8215" max="8216" width="10.7109375" style="23" bestFit="1" customWidth="1"/>
    <col min="8217" max="8217" width="10.5703125" style="23" customWidth="1"/>
    <col min="8218" max="8218" width="9.85546875" style="23" customWidth="1"/>
    <col min="8219" max="8221" width="10.85546875" style="23" customWidth="1"/>
    <col min="8222" max="8447" width="9.140625" style="23"/>
    <col min="8448" max="8448" width="67.28515625" style="23" customWidth="1"/>
    <col min="8449" max="8457" width="11" style="23" customWidth="1"/>
    <col min="8458" max="8458" width="10.42578125" style="23" bestFit="1" customWidth="1"/>
    <col min="8459" max="8459" width="11.42578125" style="23" customWidth="1"/>
    <col min="8460" max="8460" width="11" style="23" customWidth="1"/>
    <col min="8461" max="8461" width="11.140625" style="23" customWidth="1"/>
    <col min="8462" max="8463" width="11" style="23" customWidth="1"/>
    <col min="8464" max="8464" width="11.28515625" style="23" customWidth="1"/>
    <col min="8465" max="8465" width="11.42578125" style="23" customWidth="1"/>
    <col min="8466" max="8467" width="10.42578125" style="23" bestFit="1" customWidth="1"/>
    <col min="8468" max="8468" width="11.42578125" style="23" customWidth="1"/>
    <col min="8469" max="8469" width="10.7109375" style="23" customWidth="1"/>
    <col min="8470" max="8470" width="9.28515625" style="23" bestFit="1" customWidth="1"/>
    <col min="8471" max="8472" width="10.7109375" style="23" bestFit="1" customWidth="1"/>
    <col min="8473" max="8473" width="10.5703125" style="23" customWidth="1"/>
    <col min="8474" max="8474" width="9.85546875" style="23" customWidth="1"/>
    <col min="8475" max="8477" width="10.85546875" style="23" customWidth="1"/>
    <col min="8478" max="8703" width="9.140625" style="23"/>
    <col min="8704" max="8704" width="67.28515625" style="23" customWidth="1"/>
    <col min="8705" max="8713" width="11" style="23" customWidth="1"/>
    <col min="8714" max="8714" width="10.42578125" style="23" bestFit="1" customWidth="1"/>
    <col min="8715" max="8715" width="11.42578125" style="23" customWidth="1"/>
    <col min="8716" max="8716" width="11" style="23" customWidth="1"/>
    <col min="8717" max="8717" width="11.140625" style="23" customWidth="1"/>
    <col min="8718" max="8719" width="11" style="23" customWidth="1"/>
    <col min="8720" max="8720" width="11.28515625" style="23" customWidth="1"/>
    <col min="8721" max="8721" width="11.42578125" style="23" customWidth="1"/>
    <col min="8722" max="8723" width="10.42578125" style="23" bestFit="1" customWidth="1"/>
    <col min="8724" max="8724" width="11.42578125" style="23" customWidth="1"/>
    <col min="8725" max="8725" width="10.7109375" style="23" customWidth="1"/>
    <col min="8726" max="8726" width="9.28515625" style="23" bestFit="1" customWidth="1"/>
    <col min="8727" max="8728" width="10.7109375" style="23" bestFit="1" customWidth="1"/>
    <col min="8729" max="8729" width="10.5703125" style="23" customWidth="1"/>
    <col min="8730" max="8730" width="9.85546875" style="23" customWidth="1"/>
    <col min="8731" max="8733" width="10.85546875" style="23" customWidth="1"/>
    <col min="8734" max="8959" width="9.140625" style="23"/>
    <col min="8960" max="8960" width="67.28515625" style="23" customWidth="1"/>
    <col min="8961" max="8969" width="11" style="23" customWidth="1"/>
    <col min="8970" max="8970" width="10.42578125" style="23" bestFit="1" customWidth="1"/>
    <col min="8971" max="8971" width="11.42578125" style="23" customWidth="1"/>
    <col min="8972" max="8972" width="11" style="23" customWidth="1"/>
    <col min="8973" max="8973" width="11.140625" style="23" customWidth="1"/>
    <col min="8974" max="8975" width="11" style="23" customWidth="1"/>
    <col min="8976" max="8976" width="11.28515625" style="23" customWidth="1"/>
    <col min="8977" max="8977" width="11.42578125" style="23" customWidth="1"/>
    <col min="8978" max="8979" width="10.42578125" style="23" bestFit="1" customWidth="1"/>
    <col min="8980" max="8980" width="11.42578125" style="23" customWidth="1"/>
    <col min="8981" max="8981" width="10.7109375" style="23" customWidth="1"/>
    <col min="8982" max="8982" width="9.28515625" style="23" bestFit="1" customWidth="1"/>
    <col min="8983" max="8984" width="10.7109375" style="23" bestFit="1" customWidth="1"/>
    <col min="8985" max="8985" width="10.5703125" style="23" customWidth="1"/>
    <col min="8986" max="8986" width="9.85546875" style="23" customWidth="1"/>
    <col min="8987" max="8989" width="10.85546875" style="23" customWidth="1"/>
    <col min="8990" max="9215" width="9.140625" style="23"/>
    <col min="9216" max="9216" width="67.28515625" style="23" customWidth="1"/>
    <col min="9217" max="9225" width="11" style="23" customWidth="1"/>
    <col min="9226" max="9226" width="10.42578125" style="23" bestFit="1" customWidth="1"/>
    <col min="9227" max="9227" width="11.42578125" style="23" customWidth="1"/>
    <col min="9228" max="9228" width="11" style="23" customWidth="1"/>
    <col min="9229" max="9229" width="11.140625" style="23" customWidth="1"/>
    <col min="9230" max="9231" width="11" style="23" customWidth="1"/>
    <col min="9232" max="9232" width="11.28515625" style="23" customWidth="1"/>
    <col min="9233" max="9233" width="11.42578125" style="23" customWidth="1"/>
    <col min="9234" max="9235" width="10.42578125" style="23" bestFit="1" customWidth="1"/>
    <col min="9236" max="9236" width="11.42578125" style="23" customWidth="1"/>
    <col min="9237" max="9237" width="10.7109375" style="23" customWidth="1"/>
    <col min="9238" max="9238" width="9.28515625" style="23" bestFit="1" customWidth="1"/>
    <col min="9239" max="9240" width="10.7109375" style="23" bestFit="1" customWidth="1"/>
    <col min="9241" max="9241" width="10.5703125" style="23" customWidth="1"/>
    <col min="9242" max="9242" width="9.85546875" style="23" customWidth="1"/>
    <col min="9243" max="9245" width="10.85546875" style="23" customWidth="1"/>
    <col min="9246" max="9471" width="9.140625" style="23"/>
    <col min="9472" max="9472" width="67.28515625" style="23" customWidth="1"/>
    <col min="9473" max="9481" width="11" style="23" customWidth="1"/>
    <col min="9482" max="9482" width="10.42578125" style="23" bestFit="1" customWidth="1"/>
    <col min="9483" max="9483" width="11.42578125" style="23" customWidth="1"/>
    <col min="9484" max="9484" width="11" style="23" customWidth="1"/>
    <col min="9485" max="9485" width="11.140625" style="23" customWidth="1"/>
    <col min="9486" max="9487" width="11" style="23" customWidth="1"/>
    <col min="9488" max="9488" width="11.28515625" style="23" customWidth="1"/>
    <col min="9489" max="9489" width="11.42578125" style="23" customWidth="1"/>
    <col min="9490" max="9491" width="10.42578125" style="23" bestFit="1" customWidth="1"/>
    <col min="9492" max="9492" width="11.42578125" style="23" customWidth="1"/>
    <col min="9493" max="9493" width="10.7109375" style="23" customWidth="1"/>
    <col min="9494" max="9494" width="9.28515625" style="23" bestFit="1" customWidth="1"/>
    <col min="9495" max="9496" width="10.7109375" style="23" bestFit="1" customWidth="1"/>
    <col min="9497" max="9497" width="10.5703125" style="23" customWidth="1"/>
    <col min="9498" max="9498" width="9.85546875" style="23" customWidth="1"/>
    <col min="9499" max="9501" width="10.85546875" style="23" customWidth="1"/>
    <col min="9502" max="9727" width="9.140625" style="23"/>
    <col min="9728" max="9728" width="67.28515625" style="23" customWidth="1"/>
    <col min="9729" max="9737" width="11" style="23" customWidth="1"/>
    <col min="9738" max="9738" width="10.42578125" style="23" bestFit="1" customWidth="1"/>
    <col min="9739" max="9739" width="11.42578125" style="23" customWidth="1"/>
    <col min="9740" max="9740" width="11" style="23" customWidth="1"/>
    <col min="9741" max="9741" width="11.140625" style="23" customWidth="1"/>
    <col min="9742" max="9743" width="11" style="23" customWidth="1"/>
    <col min="9744" max="9744" width="11.28515625" style="23" customWidth="1"/>
    <col min="9745" max="9745" width="11.42578125" style="23" customWidth="1"/>
    <col min="9746" max="9747" width="10.42578125" style="23" bestFit="1" customWidth="1"/>
    <col min="9748" max="9748" width="11.42578125" style="23" customWidth="1"/>
    <col min="9749" max="9749" width="10.7109375" style="23" customWidth="1"/>
    <col min="9750" max="9750" width="9.28515625" style="23" bestFit="1" customWidth="1"/>
    <col min="9751" max="9752" width="10.7109375" style="23" bestFit="1" customWidth="1"/>
    <col min="9753" max="9753" width="10.5703125" style="23" customWidth="1"/>
    <col min="9754" max="9754" width="9.85546875" style="23" customWidth="1"/>
    <col min="9755" max="9757" width="10.85546875" style="23" customWidth="1"/>
    <col min="9758" max="9983" width="9.140625" style="23"/>
    <col min="9984" max="9984" width="67.28515625" style="23" customWidth="1"/>
    <col min="9985" max="9993" width="11" style="23" customWidth="1"/>
    <col min="9994" max="9994" width="10.42578125" style="23" bestFit="1" customWidth="1"/>
    <col min="9995" max="9995" width="11.42578125" style="23" customWidth="1"/>
    <col min="9996" max="9996" width="11" style="23" customWidth="1"/>
    <col min="9997" max="9997" width="11.140625" style="23" customWidth="1"/>
    <col min="9998" max="9999" width="11" style="23" customWidth="1"/>
    <col min="10000" max="10000" width="11.28515625" style="23" customWidth="1"/>
    <col min="10001" max="10001" width="11.42578125" style="23" customWidth="1"/>
    <col min="10002" max="10003" width="10.42578125" style="23" bestFit="1" customWidth="1"/>
    <col min="10004" max="10004" width="11.42578125" style="23" customWidth="1"/>
    <col min="10005" max="10005" width="10.7109375" style="23" customWidth="1"/>
    <col min="10006" max="10006" width="9.28515625" style="23" bestFit="1" customWidth="1"/>
    <col min="10007" max="10008" width="10.7109375" style="23" bestFit="1" customWidth="1"/>
    <col min="10009" max="10009" width="10.5703125" style="23" customWidth="1"/>
    <col min="10010" max="10010" width="9.85546875" style="23" customWidth="1"/>
    <col min="10011" max="10013" width="10.85546875" style="23" customWidth="1"/>
    <col min="10014" max="10239" width="9.140625" style="23"/>
    <col min="10240" max="10240" width="67.28515625" style="23" customWidth="1"/>
    <col min="10241" max="10249" width="11" style="23" customWidth="1"/>
    <col min="10250" max="10250" width="10.42578125" style="23" bestFit="1" customWidth="1"/>
    <col min="10251" max="10251" width="11.42578125" style="23" customWidth="1"/>
    <col min="10252" max="10252" width="11" style="23" customWidth="1"/>
    <col min="10253" max="10253" width="11.140625" style="23" customWidth="1"/>
    <col min="10254" max="10255" width="11" style="23" customWidth="1"/>
    <col min="10256" max="10256" width="11.28515625" style="23" customWidth="1"/>
    <col min="10257" max="10257" width="11.42578125" style="23" customWidth="1"/>
    <col min="10258" max="10259" width="10.42578125" style="23" bestFit="1" customWidth="1"/>
    <col min="10260" max="10260" width="11.42578125" style="23" customWidth="1"/>
    <col min="10261" max="10261" width="10.7109375" style="23" customWidth="1"/>
    <col min="10262" max="10262" width="9.28515625" style="23" bestFit="1" customWidth="1"/>
    <col min="10263" max="10264" width="10.7109375" style="23" bestFit="1" customWidth="1"/>
    <col min="10265" max="10265" width="10.5703125" style="23" customWidth="1"/>
    <col min="10266" max="10266" width="9.85546875" style="23" customWidth="1"/>
    <col min="10267" max="10269" width="10.85546875" style="23" customWidth="1"/>
    <col min="10270" max="10495" width="9.140625" style="23"/>
    <col min="10496" max="10496" width="67.28515625" style="23" customWidth="1"/>
    <col min="10497" max="10505" width="11" style="23" customWidth="1"/>
    <col min="10506" max="10506" width="10.42578125" style="23" bestFit="1" customWidth="1"/>
    <col min="10507" max="10507" width="11.42578125" style="23" customWidth="1"/>
    <col min="10508" max="10508" width="11" style="23" customWidth="1"/>
    <col min="10509" max="10509" width="11.140625" style="23" customWidth="1"/>
    <col min="10510" max="10511" width="11" style="23" customWidth="1"/>
    <col min="10512" max="10512" width="11.28515625" style="23" customWidth="1"/>
    <col min="10513" max="10513" width="11.42578125" style="23" customWidth="1"/>
    <col min="10514" max="10515" width="10.42578125" style="23" bestFit="1" customWidth="1"/>
    <col min="10516" max="10516" width="11.42578125" style="23" customWidth="1"/>
    <col min="10517" max="10517" width="10.7109375" style="23" customWidth="1"/>
    <col min="10518" max="10518" width="9.28515625" style="23" bestFit="1" customWidth="1"/>
    <col min="10519" max="10520" width="10.7109375" style="23" bestFit="1" customWidth="1"/>
    <col min="10521" max="10521" width="10.5703125" style="23" customWidth="1"/>
    <col min="10522" max="10522" width="9.85546875" style="23" customWidth="1"/>
    <col min="10523" max="10525" width="10.85546875" style="23" customWidth="1"/>
    <col min="10526" max="10751" width="9.140625" style="23"/>
    <col min="10752" max="10752" width="67.28515625" style="23" customWidth="1"/>
    <col min="10753" max="10761" width="11" style="23" customWidth="1"/>
    <col min="10762" max="10762" width="10.42578125" style="23" bestFit="1" customWidth="1"/>
    <col min="10763" max="10763" width="11.42578125" style="23" customWidth="1"/>
    <col min="10764" max="10764" width="11" style="23" customWidth="1"/>
    <col min="10765" max="10765" width="11.140625" style="23" customWidth="1"/>
    <col min="10766" max="10767" width="11" style="23" customWidth="1"/>
    <col min="10768" max="10768" width="11.28515625" style="23" customWidth="1"/>
    <col min="10769" max="10769" width="11.42578125" style="23" customWidth="1"/>
    <col min="10770" max="10771" width="10.42578125" style="23" bestFit="1" customWidth="1"/>
    <col min="10772" max="10772" width="11.42578125" style="23" customWidth="1"/>
    <col min="10773" max="10773" width="10.7109375" style="23" customWidth="1"/>
    <col min="10774" max="10774" width="9.28515625" style="23" bestFit="1" customWidth="1"/>
    <col min="10775" max="10776" width="10.7109375" style="23" bestFit="1" customWidth="1"/>
    <col min="10777" max="10777" width="10.5703125" style="23" customWidth="1"/>
    <col min="10778" max="10778" width="9.85546875" style="23" customWidth="1"/>
    <col min="10779" max="10781" width="10.85546875" style="23" customWidth="1"/>
    <col min="10782" max="11007" width="9.140625" style="23"/>
    <col min="11008" max="11008" width="67.28515625" style="23" customWidth="1"/>
    <col min="11009" max="11017" width="11" style="23" customWidth="1"/>
    <col min="11018" max="11018" width="10.42578125" style="23" bestFit="1" customWidth="1"/>
    <col min="11019" max="11019" width="11.42578125" style="23" customWidth="1"/>
    <col min="11020" max="11020" width="11" style="23" customWidth="1"/>
    <col min="11021" max="11021" width="11.140625" style="23" customWidth="1"/>
    <col min="11022" max="11023" width="11" style="23" customWidth="1"/>
    <col min="11024" max="11024" width="11.28515625" style="23" customWidth="1"/>
    <col min="11025" max="11025" width="11.42578125" style="23" customWidth="1"/>
    <col min="11026" max="11027" width="10.42578125" style="23" bestFit="1" customWidth="1"/>
    <col min="11028" max="11028" width="11.42578125" style="23" customWidth="1"/>
    <col min="11029" max="11029" width="10.7109375" style="23" customWidth="1"/>
    <col min="11030" max="11030" width="9.28515625" style="23" bestFit="1" customWidth="1"/>
    <col min="11031" max="11032" width="10.7109375" style="23" bestFit="1" customWidth="1"/>
    <col min="11033" max="11033" width="10.5703125" style="23" customWidth="1"/>
    <col min="11034" max="11034" width="9.85546875" style="23" customWidth="1"/>
    <col min="11035" max="11037" width="10.85546875" style="23" customWidth="1"/>
    <col min="11038" max="11263" width="9.140625" style="23"/>
    <col min="11264" max="11264" width="67.28515625" style="23" customWidth="1"/>
    <col min="11265" max="11273" width="11" style="23" customWidth="1"/>
    <col min="11274" max="11274" width="10.42578125" style="23" bestFit="1" customWidth="1"/>
    <col min="11275" max="11275" width="11.42578125" style="23" customWidth="1"/>
    <col min="11276" max="11276" width="11" style="23" customWidth="1"/>
    <col min="11277" max="11277" width="11.140625" style="23" customWidth="1"/>
    <col min="11278" max="11279" width="11" style="23" customWidth="1"/>
    <col min="11280" max="11280" width="11.28515625" style="23" customWidth="1"/>
    <col min="11281" max="11281" width="11.42578125" style="23" customWidth="1"/>
    <col min="11282" max="11283" width="10.42578125" style="23" bestFit="1" customWidth="1"/>
    <col min="11284" max="11284" width="11.42578125" style="23" customWidth="1"/>
    <col min="11285" max="11285" width="10.7109375" style="23" customWidth="1"/>
    <col min="11286" max="11286" width="9.28515625" style="23" bestFit="1" customWidth="1"/>
    <col min="11287" max="11288" width="10.7109375" style="23" bestFit="1" customWidth="1"/>
    <col min="11289" max="11289" width="10.5703125" style="23" customWidth="1"/>
    <col min="11290" max="11290" width="9.85546875" style="23" customWidth="1"/>
    <col min="11291" max="11293" width="10.85546875" style="23" customWidth="1"/>
    <col min="11294" max="11519" width="9.140625" style="23"/>
    <col min="11520" max="11520" width="67.28515625" style="23" customWidth="1"/>
    <col min="11521" max="11529" width="11" style="23" customWidth="1"/>
    <col min="11530" max="11530" width="10.42578125" style="23" bestFit="1" customWidth="1"/>
    <col min="11531" max="11531" width="11.42578125" style="23" customWidth="1"/>
    <col min="11532" max="11532" width="11" style="23" customWidth="1"/>
    <col min="11533" max="11533" width="11.140625" style="23" customWidth="1"/>
    <col min="11534" max="11535" width="11" style="23" customWidth="1"/>
    <col min="11536" max="11536" width="11.28515625" style="23" customWidth="1"/>
    <col min="11537" max="11537" width="11.42578125" style="23" customWidth="1"/>
    <col min="11538" max="11539" width="10.42578125" style="23" bestFit="1" customWidth="1"/>
    <col min="11540" max="11540" width="11.42578125" style="23" customWidth="1"/>
    <col min="11541" max="11541" width="10.7109375" style="23" customWidth="1"/>
    <col min="11542" max="11542" width="9.28515625" style="23" bestFit="1" customWidth="1"/>
    <col min="11543" max="11544" width="10.7109375" style="23" bestFit="1" customWidth="1"/>
    <col min="11545" max="11545" width="10.5703125" style="23" customWidth="1"/>
    <col min="11546" max="11546" width="9.85546875" style="23" customWidth="1"/>
    <col min="11547" max="11549" width="10.85546875" style="23" customWidth="1"/>
    <col min="11550" max="11775" width="9.140625" style="23"/>
    <col min="11776" max="11776" width="67.28515625" style="23" customWidth="1"/>
    <col min="11777" max="11785" width="11" style="23" customWidth="1"/>
    <col min="11786" max="11786" width="10.42578125" style="23" bestFit="1" customWidth="1"/>
    <col min="11787" max="11787" width="11.42578125" style="23" customWidth="1"/>
    <col min="11788" max="11788" width="11" style="23" customWidth="1"/>
    <col min="11789" max="11789" width="11.140625" style="23" customWidth="1"/>
    <col min="11790" max="11791" width="11" style="23" customWidth="1"/>
    <col min="11792" max="11792" width="11.28515625" style="23" customWidth="1"/>
    <col min="11793" max="11793" width="11.42578125" style="23" customWidth="1"/>
    <col min="11794" max="11795" width="10.42578125" style="23" bestFit="1" customWidth="1"/>
    <col min="11796" max="11796" width="11.42578125" style="23" customWidth="1"/>
    <col min="11797" max="11797" width="10.7109375" style="23" customWidth="1"/>
    <col min="11798" max="11798" width="9.28515625" style="23" bestFit="1" customWidth="1"/>
    <col min="11799" max="11800" width="10.7109375" style="23" bestFit="1" customWidth="1"/>
    <col min="11801" max="11801" width="10.5703125" style="23" customWidth="1"/>
    <col min="11802" max="11802" width="9.85546875" style="23" customWidth="1"/>
    <col min="11803" max="11805" width="10.85546875" style="23" customWidth="1"/>
    <col min="11806" max="12031" width="9.140625" style="23"/>
    <col min="12032" max="12032" width="67.28515625" style="23" customWidth="1"/>
    <col min="12033" max="12041" width="11" style="23" customWidth="1"/>
    <col min="12042" max="12042" width="10.42578125" style="23" bestFit="1" customWidth="1"/>
    <col min="12043" max="12043" width="11.42578125" style="23" customWidth="1"/>
    <col min="12044" max="12044" width="11" style="23" customWidth="1"/>
    <col min="12045" max="12045" width="11.140625" style="23" customWidth="1"/>
    <col min="12046" max="12047" width="11" style="23" customWidth="1"/>
    <col min="12048" max="12048" width="11.28515625" style="23" customWidth="1"/>
    <col min="12049" max="12049" width="11.42578125" style="23" customWidth="1"/>
    <col min="12050" max="12051" width="10.42578125" style="23" bestFit="1" customWidth="1"/>
    <col min="12052" max="12052" width="11.42578125" style="23" customWidth="1"/>
    <col min="12053" max="12053" width="10.7109375" style="23" customWidth="1"/>
    <col min="12054" max="12054" width="9.28515625" style="23" bestFit="1" customWidth="1"/>
    <col min="12055" max="12056" width="10.7109375" style="23" bestFit="1" customWidth="1"/>
    <col min="12057" max="12057" width="10.5703125" style="23" customWidth="1"/>
    <col min="12058" max="12058" width="9.85546875" style="23" customWidth="1"/>
    <col min="12059" max="12061" width="10.85546875" style="23" customWidth="1"/>
    <col min="12062" max="12287" width="9.140625" style="23"/>
    <col min="12288" max="12288" width="67.28515625" style="23" customWidth="1"/>
    <col min="12289" max="12297" width="11" style="23" customWidth="1"/>
    <col min="12298" max="12298" width="10.42578125" style="23" bestFit="1" customWidth="1"/>
    <col min="12299" max="12299" width="11.42578125" style="23" customWidth="1"/>
    <col min="12300" max="12300" width="11" style="23" customWidth="1"/>
    <col min="12301" max="12301" width="11.140625" style="23" customWidth="1"/>
    <col min="12302" max="12303" width="11" style="23" customWidth="1"/>
    <col min="12304" max="12304" width="11.28515625" style="23" customWidth="1"/>
    <col min="12305" max="12305" width="11.42578125" style="23" customWidth="1"/>
    <col min="12306" max="12307" width="10.42578125" style="23" bestFit="1" customWidth="1"/>
    <col min="12308" max="12308" width="11.42578125" style="23" customWidth="1"/>
    <col min="12309" max="12309" width="10.7109375" style="23" customWidth="1"/>
    <col min="12310" max="12310" width="9.28515625" style="23" bestFit="1" customWidth="1"/>
    <col min="12311" max="12312" width="10.7109375" style="23" bestFit="1" customWidth="1"/>
    <col min="12313" max="12313" width="10.5703125" style="23" customWidth="1"/>
    <col min="12314" max="12314" width="9.85546875" style="23" customWidth="1"/>
    <col min="12315" max="12317" width="10.85546875" style="23" customWidth="1"/>
    <col min="12318" max="12543" width="9.140625" style="23"/>
    <col min="12544" max="12544" width="67.28515625" style="23" customWidth="1"/>
    <col min="12545" max="12553" width="11" style="23" customWidth="1"/>
    <col min="12554" max="12554" width="10.42578125" style="23" bestFit="1" customWidth="1"/>
    <col min="12555" max="12555" width="11.42578125" style="23" customWidth="1"/>
    <col min="12556" max="12556" width="11" style="23" customWidth="1"/>
    <col min="12557" max="12557" width="11.140625" style="23" customWidth="1"/>
    <col min="12558" max="12559" width="11" style="23" customWidth="1"/>
    <col min="12560" max="12560" width="11.28515625" style="23" customWidth="1"/>
    <col min="12561" max="12561" width="11.42578125" style="23" customWidth="1"/>
    <col min="12562" max="12563" width="10.42578125" style="23" bestFit="1" customWidth="1"/>
    <col min="12564" max="12564" width="11.42578125" style="23" customWidth="1"/>
    <col min="12565" max="12565" width="10.7109375" style="23" customWidth="1"/>
    <col min="12566" max="12566" width="9.28515625" style="23" bestFit="1" customWidth="1"/>
    <col min="12567" max="12568" width="10.7109375" style="23" bestFit="1" customWidth="1"/>
    <col min="12569" max="12569" width="10.5703125" style="23" customWidth="1"/>
    <col min="12570" max="12570" width="9.85546875" style="23" customWidth="1"/>
    <col min="12571" max="12573" width="10.85546875" style="23" customWidth="1"/>
    <col min="12574" max="12799" width="9.140625" style="23"/>
    <col min="12800" max="12800" width="67.28515625" style="23" customWidth="1"/>
    <col min="12801" max="12809" width="11" style="23" customWidth="1"/>
    <col min="12810" max="12810" width="10.42578125" style="23" bestFit="1" customWidth="1"/>
    <col min="12811" max="12811" width="11.42578125" style="23" customWidth="1"/>
    <col min="12812" max="12812" width="11" style="23" customWidth="1"/>
    <col min="12813" max="12813" width="11.140625" style="23" customWidth="1"/>
    <col min="12814" max="12815" width="11" style="23" customWidth="1"/>
    <col min="12816" max="12816" width="11.28515625" style="23" customWidth="1"/>
    <col min="12817" max="12817" width="11.42578125" style="23" customWidth="1"/>
    <col min="12818" max="12819" width="10.42578125" style="23" bestFit="1" customWidth="1"/>
    <col min="12820" max="12820" width="11.42578125" style="23" customWidth="1"/>
    <col min="12821" max="12821" width="10.7109375" style="23" customWidth="1"/>
    <col min="12822" max="12822" width="9.28515625" style="23" bestFit="1" customWidth="1"/>
    <col min="12823" max="12824" width="10.7109375" style="23" bestFit="1" customWidth="1"/>
    <col min="12825" max="12825" width="10.5703125" style="23" customWidth="1"/>
    <col min="12826" max="12826" width="9.85546875" style="23" customWidth="1"/>
    <col min="12827" max="12829" width="10.85546875" style="23" customWidth="1"/>
    <col min="12830" max="13055" width="9.140625" style="23"/>
    <col min="13056" max="13056" width="67.28515625" style="23" customWidth="1"/>
    <col min="13057" max="13065" width="11" style="23" customWidth="1"/>
    <col min="13066" max="13066" width="10.42578125" style="23" bestFit="1" customWidth="1"/>
    <col min="13067" max="13067" width="11.42578125" style="23" customWidth="1"/>
    <col min="13068" max="13068" width="11" style="23" customWidth="1"/>
    <col min="13069" max="13069" width="11.140625" style="23" customWidth="1"/>
    <col min="13070" max="13071" width="11" style="23" customWidth="1"/>
    <col min="13072" max="13072" width="11.28515625" style="23" customWidth="1"/>
    <col min="13073" max="13073" width="11.42578125" style="23" customWidth="1"/>
    <col min="13074" max="13075" width="10.42578125" style="23" bestFit="1" customWidth="1"/>
    <col min="13076" max="13076" width="11.42578125" style="23" customWidth="1"/>
    <col min="13077" max="13077" width="10.7109375" style="23" customWidth="1"/>
    <col min="13078" max="13078" width="9.28515625" style="23" bestFit="1" customWidth="1"/>
    <col min="13079" max="13080" width="10.7109375" style="23" bestFit="1" customWidth="1"/>
    <col min="13081" max="13081" width="10.5703125" style="23" customWidth="1"/>
    <col min="13082" max="13082" width="9.85546875" style="23" customWidth="1"/>
    <col min="13083" max="13085" width="10.85546875" style="23" customWidth="1"/>
    <col min="13086" max="13311" width="9.140625" style="23"/>
    <col min="13312" max="13312" width="67.28515625" style="23" customWidth="1"/>
    <col min="13313" max="13321" width="11" style="23" customWidth="1"/>
    <col min="13322" max="13322" width="10.42578125" style="23" bestFit="1" customWidth="1"/>
    <col min="13323" max="13323" width="11.42578125" style="23" customWidth="1"/>
    <col min="13324" max="13324" width="11" style="23" customWidth="1"/>
    <col min="13325" max="13325" width="11.140625" style="23" customWidth="1"/>
    <col min="13326" max="13327" width="11" style="23" customWidth="1"/>
    <col min="13328" max="13328" width="11.28515625" style="23" customWidth="1"/>
    <col min="13329" max="13329" width="11.42578125" style="23" customWidth="1"/>
    <col min="13330" max="13331" width="10.42578125" style="23" bestFit="1" customWidth="1"/>
    <col min="13332" max="13332" width="11.42578125" style="23" customWidth="1"/>
    <col min="13333" max="13333" width="10.7109375" style="23" customWidth="1"/>
    <col min="13334" max="13334" width="9.28515625" style="23" bestFit="1" customWidth="1"/>
    <col min="13335" max="13336" width="10.7109375" style="23" bestFit="1" customWidth="1"/>
    <col min="13337" max="13337" width="10.5703125" style="23" customWidth="1"/>
    <col min="13338" max="13338" width="9.85546875" style="23" customWidth="1"/>
    <col min="13339" max="13341" width="10.85546875" style="23" customWidth="1"/>
    <col min="13342" max="13567" width="9.140625" style="23"/>
    <col min="13568" max="13568" width="67.28515625" style="23" customWidth="1"/>
    <col min="13569" max="13577" width="11" style="23" customWidth="1"/>
    <col min="13578" max="13578" width="10.42578125" style="23" bestFit="1" customWidth="1"/>
    <col min="13579" max="13579" width="11.42578125" style="23" customWidth="1"/>
    <col min="13580" max="13580" width="11" style="23" customWidth="1"/>
    <col min="13581" max="13581" width="11.140625" style="23" customWidth="1"/>
    <col min="13582" max="13583" width="11" style="23" customWidth="1"/>
    <col min="13584" max="13584" width="11.28515625" style="23" customWidth="1"/>
    <col min="13585" max="13585" width="11.42578125" style="23" customWidth="1"/>
    <col min="13586" max="13587" width="10.42578125" style="23" bestFit="1" customWidth="1"/>
    <col min="13588" max="13588" width="11.42578125" style="23" customWidth="1"/>
    <col min="13589" max="13589" width="10.7109375" style="23" customWidth="1"/>
    <col min="13590" max="13590" width="9.28515625" style="23" bestFit="1" customWidth="1"/>
    <col min="13591" max="13592" width="10.7109375" style="23" bestFit="1" customWidth="1"/>
    <col min="13593" max="13593" width="10.5703125" style="23" customWidth="1"/>
    <col min="13594" max="13594" width="9.85546875" style="23" customWidth="1"/>
    <col min="13595" max="13597" width="10.85546875" style="23" customWidth="1"/>
    <col min="13598" max="13823" width="9.140625" style="23"/>
    <col min="13824" max="13824" width="67.28515625" style="23" customWidth="1"/>
    <col min="13825" max="13833" width="11" style="23" customWidth="1"/>
    <col min="13834" max="13834" width="10.42578125" style="23" bestFit="1" customWidth="1"/>
    <col min="13835" max="13835" width="11.42578125" style="23" customWidth="1"/>
    <col min="13836" max="13836" width="11" style="23" customWidth="1"/>
    <col min="13837" max="13837" width="11.140625" style="23" customWidth="1"/>
    <col min="13838" max="13839" width="11" style="23" customWidth="1"/>
    <col min="13840" max="13840" width="11.28515625" style="23" customWidth="1"/>
    <col min="13841" max="13841" width="11.42578125" style="23" customWidth="1"/>
    <col min="13842" max="13843" width="10.42578125" style="23" bestFit="1" customWidth="1"/>
    <col min="13844" max="13844" width="11.42578125" style="23" customWidth="1"/>
    <col min="13845" max="13845" width="10.7109375" style="23" customWidth="1"/>
    <col min="13846" max="13846" width="9.28515625" style="23" bestFit="1" customWidth="1"/>
    <col min="13847" max="13848" width="10.7109375" style="23" bestFit="1" customWidth="1"/>
    <col min="13849" max="13849" width="10.5703125" style="23" customWidth="1"/>
    <col min="13850" max="13850" width="9.85546875" style="23" customWidth="1"/>
    <col min="13851" max="13853" width="10.85546875" style="23" customWidth="1"/>
    <col min="13854" max="14079" width="9.140625" style="23"/>
    <col min="14080" max="14080" width="67.28515625" style="23" customWidth="1"/>
    <col min="14081" max="14089" width="11" style="23" customWidth="1"/>
    <col min="14090" max="14090" width="10.42578125" style="23" bestFit="1" customWidth="1"/>
    <col min="14091" max="14091" width="11.42578125" style="23" customWidth="1"/>
    <col min="14092" max="14092" width="11" style="23" customWidth="1"/>
    <col min="14093" max="14093" width="11.140625" style="23" customWidth="1"/>
    <col min="14094" max="14095" width="11" style="23" customWidth="1"/>
    <col min="14096" max="14096" width="11.28515625" style="23" customWidth="1"/>
    <col min="14097" max="14097" width="11.42578125" style="23" customWidth="1"/>
    <col min="14098" max="14099" width="10.42578125" style="23" bestFit="1" customWidth="1"/>
    <col min="14100" max="14100" width="11.42578125" style="23" customWidth="1"/>
    <col min="14101" max="14101" width="10.7109375" style="23" customWidth="1"/>
    <col min="14102" max="14102" width="9.28515625" style="23" bestFit="1" customWidth="1"/>
    <col min="14103" max="14104" width="10.7109375" style="23" bestFit="1" customWidth="1"/>
    <col min="14105" max="14105" width="10.5703125" style="23" customWidth="1"/>
    <col min="14106" max="14106" width="9.85546875" style="23" customWidth="1"/>
    <col min="14107" max="14109" width="10.85546875" style="23" customWidth="1"/>
    <col min="14110" max="14335" width="9.140625" style="23"/>
    <col min="14336" max="14336" width="67.28515625" style="23" customWidth="1"/>
    <col min="14337" max="14345" width="11" style="23" customWidth="1"/>
    <col min="14346" max="14346" width="10.42578125" style="23" bestFit="1" customWidth="1"/>
    <col min="14347" max="14347" width="11.42578125" style="23" customWidth="1"/>
    <col min="14348" max="14348" width="11" style="23" customWidth="1"/>
    <col min="14349" max="14349" width="11.140625" style="23" customWidth="1"/>
    <col min="14350" max="14351" width="11" style="23" customWidth="1"/>
    <col min="14352" max="14352" width="11.28515625" style="23" customWidth="1"/>
    <col min="14353" max="14353" width="11.42578125" style="23" customWidth="1"/>
    <col min="14354" max="14355" width="10.42578125" style="23" bestFit="1" customWidth="1"/>
    <col min="14356" max="14356" width="11.42578125" style="23" customWidth="1"/>
    <col min="14357" max="14357" width="10.7109375" style="23" customWidth="1"/>
    <col min="14358" max="14358" width="9.28515625" style="23" bestFit="1" customWidth="1"/>
    <col min="14359" max="14360" width="10.7109375" style="23" bestFit="1" customWidth="1"/>
    <col min="14361" max="14361" width="10.5703125" style="23" customWidth="1"/>
    <col min="14362" max="14362" width="9.85546875" style="23" customWidth="1"/>
    <col min="14363" max="14365" width="10.85546875" style="23" customWidth="1"/>
    <col min="14366" max="14591" width="9.140625" style="23"/>
    <col min="14592" max="14592" width="67.28515625" style="23" customWidth="1"/>
    <col min="14593" max="14601" width="11" style="23" customWidth="1"/>
    <col min="14602" max="14602" width="10.42578125" style="23" bestFit="1" customWidth="1"/>
    <col min="14603" max="14603" width="11.42578125" style="23" customWidth="1"/>
    <col min="14604" max="14604" width="11" style="23" customWidth="1"/>
    <col min="14605" max="14605" width="11.140625" style="23" customWidth="1"/>
    <col min="14606" max="14607" width="11" style="23" customWidth="1"/>
    <col min="14608" max="14608" width="11.28515625" style="23" customWidth="1"/>
    <col min="14609" max="14609" width="11.42578125" style="23" customWidth="1"/>
    <col min="14610" max="14611" width="10.42578125" style="23" bestFit="1" customWidth="1"/>
    <col min="14612" max="14612" width="11.42578125" style="23" customWidth="1"/>
    <col min="14613" max="14613" width="10.7109375" style="23" customWidth="1"/>
    <col min="14614" max="14614" width="9.28515625" style="23" bestFit="1" customWidth="1"/>
    <col min="14615" max="14616" width="10.7109375" style="23" bestFit="1" customWidth="1"/>
    <col min="14617" max="14617" width="10.5703125" style="23" customWidth="1"/>
    <col min="14618" max="14618" width="9.85546875" style="23" customWidth="1"/>
    <col min="14619" max="14621" width="10.85546875" style="23" customWidth="1"/>
    <col min="14622" max="14847" width="9.140625" style="23"/>
    <col min="14848" max="14848" width="67.28515625" style="23" customWidth="1"/>
    <col min="14849" max="14857" width="11" style="23" customWidth="1"/>
    <col min="14858" max="14858" width="10.42578125" style="23" bestFit="1" customWidth="1"/>
    <col min="14859" max="14859" width="11.42578125" style="23" customWidth="1"/>
    <col min="14860" max="14860" width="11" style="23" customWidth="1"/>
    <col min="14861" max="14861" width="11.140625" style="23" customWidth="1"/>
    <col min="14862" max="14863" width="11" style="23" customWidth="1"/>
    <col min="14864" max="14864" width="11.28515625" style="23" customWidth="1"/>
    <col min="14865" max="14865" width="11.42578125" style="23" customWidth="1"/>
    <col min="14866" max="14867" width="10.42578125" style="23" bestFit="1" customWidth="1"/>
    <col min="14868" max="14868" width="11.42578125" style="23" customWidth="1"/>
    <col min="14869" max="14869" width="10.7109375" style="23" customWidth="1"/>
    <col min="14870" max="14870" width="9.28515625" style="23" bestFit="1" customWidth="1"/>
    <col min="14871" max="14872" width="10.7109375" style="23" bestFit="1" customWidth="1"/>
    <col min="14873" max="14873" width="10.5703125" style="23" customWidth="1"/>
    <col min="14874" max="14874" width="9.85546875" style="23" customWidth="1"/>
    <col min="14875" max="14877" width="10.85546875" style="23" customWidth="1"/>
    <col min="14878" max="15103" width="9.140625" style="23"/>
    <col min="15104" max="15104" width="67.28515625" style="23" customWidth="1"/>
    <col min="15105" max="15113" width="11" style="23" customWidth="1"/>
    <col min="15114" max="15114" width="10.42578125" style="23" bestFit="1" customWidth="1"/>
    <col min="15115" max="15115" width="11.42578125" style="23" customWidth="1"/>
    <col min="15116" max="15116" width="11" style="23" customWidth="1"/>
    <col min="15117" max="15117" width="11.140625" style="23" customWidth="1"/>
    <col min="15118" max="15119" width="11" style="23" customWidth="1"/>
    <col min="15120" max="15120" width="11.28515625" style="23" customWidth="1"/>
    <col min="15121" max="15121" width="11.42578125" style="23" customWidth="1"/>
    <col min="15122" max="15123" width="10.42578125" style="23" bestFit="1" customWidth="1"/>
    <col min="15124" max="15124" width="11.42578125" style="23" customWidth="1"/>
    <col min="15125" max="15125" width="10.7109375" style="23" customWidth="1"/>
    <col min="15126" max="15126" width="9.28515625" style="23" bestFit="1" customWidth="1"/>
    <col min="15127" max="15128" width="10.7109375" style="23" bestFit="1" customWidth="1"/>
    <col min="15129" max="15129" width="10.5703125" style="23" customWidth="1"/>
    <col min="15130" max="15130" width="9.85546875" style="23" customWidth="1"/>
    <col min="15131" max="15133" width="10.85546875" style="23" customWidth="1"/>
    <col min="15134" max="15359" width="9.140625" style="23"/>
    <col min="15360" max="15360" width="67.28515625" style="23" customWidth="1"/>
    <col min="15361" max="15369" width="11" style="23" customWidth="1"/>
    <col min="15370" max="15370" width="10.42578125" style="23" bestFit="1" customWidth="1"/>
    <col min="15371" max="15371" width="11.42578125" style="23" customWidth="1"/>
    <col min="15372" max="15372" width="11" style="23" customWidth="1"/>
    <col min="15373" max="15373" width="11.140625" style="23" customWidth="1"/>
    <col min="15374" max="15375" width="11" style="23" customWidth="1"/>
    <col min="15376" max="15376" width="11.28515625" style="23" customWidth="1"/>
    <col min="15377" max="15377" width="11.42578125" style="23" customWidth="1"/>
    <col min="15378" max="15379" width="10.42578125" style="23" bestFit="1" customWidth="1"/>
    <col min="15380" max="15380" width="11.42578125" style="23" customWidth="1"/>
    <col min="15381" max="15381" width="10.7109375" style="23" customWidth="1"/>
    <col min="15382" max="15382" width="9.28515625" style="23" bestFit="1" customWidth="1"/>
    <col min="15383" max="15384" width="10.7109375" style="23" bestFit="1" customWidth="1"/>
    <col min="15385" max="15385" width="10.5703125" style="23" customWidth="1"/>
    <col min="15386" max="15386" width="9.85546875" style="23" customWidth="1"/>
    <col min="15387" max="15389" width="10.85546875" style="23" customWidth="1"/>
    <col min="15390" max="15615" width="9.140625" style="23"/>
    <col min="15616" max="15616" width="67.28515625" style="23" customWidth="1"/>
    <col min="15617" max="15625" width="11" style="23" customWidth="1"/>
    <col min="15626" max="15626" width="10.42578125" style="23" bestFit="1" customWidth="1"/>
    <col min="15627" max="15627" width="11.42578125" style="23" customWidth="1"/>
    <col min="15628" max="15628" width="11" style="23" customWidth="1"/>
    <col min="15629" max="15629" width="11.140625" style="23" customWidth="1"/>
    <col min="15630" max="15631" width="11" style="23" customWidth="1"/>
    <col min="15632" max="15632" width="11.28515625" style="23" customWidth="1"/>
    <col min="15633" max="15633" width="11.42578125" style="23" customWidth="1"/>
    <col min="15634" max="15635" width="10.42578125" style="23" bestFit="1" customWidth="1"/>
    <col min="15636" max="15636" width="11.42578125" style="23" customWidth="1"/>
    <col min="15637" max="15637" width="10.7109375" style="23" customWidth="1"/>
    <col min="15638" max="15638" width="9.28515625" style="23" bestFit="1" customWidth="1"/>
    <col min="15639" max="15640" width="10.7109375" style="23" bestFit="1" customWidth="1"/>
    <col min="15641" max="15641" width="10.5703125" style="23" customWidth="1"/>
    <col min="15642" max="15642" width="9.85546875" style="23" customWidth="1"/>
    <col min="15643" max="15645" width="10.85546875" style="23" customWidth="1"/>
    <col min="15646" max="15871" width="9.140625" style="23"/>
    <col min="15872" max="15872" width="67.28515625" style="23" customWidth="1"/>
    <col min="15873" max="15881" width="11" style="23" customWidth="1"/>
    <col min="15882" max="15882" width="10.42578125" style="23" bestFit="1" customWidth="1"/>
    <col min="15883" max="15883" width="11.42578125" style="23" customWidth="1"/>
    <col min="15884" max="15884" width="11" style="23" customWidth="1"/>
    <col min="15885" max="15885" width="11.140625" style="23" customWidth="1"/>
    <col min="15886" max="15887" width="11" style="23" customWidth="1"/>
    <col min="15888" max="15888" width="11.28515625" style="23" customWidth="1"/>
    <col min="15889" max="15889" width="11.42578125" style="23" customWidth="1"/>
    <col min="15890" max="15891" width="10.42578125" style="23" bestFit="1" customWidth="1"/>
    <col min="15892" max="15892" width="11.42578125" style="23" customWidth="1"/>
    <col min="15893" max="15893" width="10.7109375" style="23" customWidth="1"/>
    <col min="15894" max="15894" width="9.28515625" style="23" bestFit="1" customWidth="1"/>
    <col min="15895" max="15896" width="10.7109375" style="23" bestFit="1" customWidth="1"/>
    <col min="15897" max="15897" width="10.5703125" style="23" customWidth="1"/>
    <col min="15898" max="15898" width="9.85546875" style="23" customWidth="1"/>
    <col min="15899" max="15901" width="10.85546875" style="23" customWidth="1"/>
    <col min="15902" max="16127" width="9.140625" style="23"/>
    <col min="16128" max="16128" width="67.28515625" style="23" customWidth="1"/>
    <col min="16129" max="16137" width="11" style="23" customWidth="1"/>
    <col min="16138" max="16138" width="10.42578125" style="23" bestFit="1" customWidth="1"/>
    <col min="16139" max="16139" width="11.42578125" style="23" customWidth="1"/>
    <col min="16140" max="16140" width="11" style="23" customWidth="1"/>
    <col min="16141" max="16141" width="11.140625" style="23" customWidth="1"/>
    <col min="16142" max="16143" width="11" style="23" customWidth="1"/>
    <col min="16144" max="16144" width="11.28515625" style="23" customWidth="1"/>
    <col min="16145" max="16145" width="11.42578125" style="23" customWidth="1"/>
    <col min="16146" max="16147" width="10.42578125" style="23" bestFit="1" customWidth="1"/>
    <col min="16148" max="16148" width="11.42578125" style="23" customWidth="1"/>
    <col min="16149" max="16149" width="10.7109375" style="23" customWidth="1"/>
    <col min="16150" max="16150" width="9.28515625" style="23" bestFit="1" customWidth="1"/>
    <col min="16151" max="16152" width="10.7109375" style="23" bestFit="1" customWidth="1"/>
    <col min="16153" max="16153" width="10.5703125" style="23" customWidth="1"/>
    <col min="16154" max="16154" width="9.85546875" style="23" customWidth="1"/>
    <col min="16155" max="16157" width="10.85546875" style="23" customWidth="1"/>
    <col min="16158" max="16384" width="9.140625" style="23"/>
  </cols>
  <sheetData>
    <row r="1" spans="1:36" s="4" customFormat="1" ht="15.75" x14ac:dyDescent="0.2">
      <c r="A1" s="1621" t="s">
        <v>656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1"/>
      <c r="W1" s="401"/>
      <c r="X1" s="401"/>
      <c r="Y1" s="401"/>
      <c r="Z1" s="401"/>
      <c r="AA1" s="401"/>
      <c r="AB1" s="401"/>
      <c r="AC1" s="401"/>
      <c r="AD1" s="401"/>
    </row>
    <row r="2" spans="1:36" s="402" customFormat="1" x14ac:dyDescent="0.2">
      <c r="A2" s="1044"/>
      <c r="B2" s="1044">
        <v>1991</v>
      </c>
      <c r="C2" s="1044">
        <v>1992</v>
      </c>
      <c r="D2" s="1044">
        <v>1993</v>
      </c>
      <c r="E2" s="1044">
        <v>1994</v>
      </c>
      <c r="F2" s="1044">
        <v>1995</v>
      </c>
      <c r="G2" s="1044">
        <v>1996</v>
      </c>
      <c r="H2" s="1044">
        <v>1997</v>
      </c>
      <c r="I2" s="1044">
        <v>1998</v>
      </c>
      <c r="J2" s="1044">
        <v>1999</v>
      </c>
      <c r="K2" s="1026">
        <v>2000</v>
      </c>
      <c r="L2" s="1026">
        <v>2001</v>
      </c>
      <c r="M2" s="1026">
        <v>2002</v>
      </c>
      <c r="N2" s="1026">
        <v>2003</v>
      </c>
      <c r="O2" s="1026">
        <v>2004</v>
      </c>
      <c r="P2" s="1026">
        <v>2005</v>
      </c>
      <c r="Q2" s="1026">
        <v>2006</v>
      </c>
      <c r="R2" s="1026">
        <v>2007</v>
      </c>
      <c r="S2" s="1026">
        <v>2008</v>
      </c>
      <c r="T2" s="1026">
        <v>2009</v>
      </c>
      <c r="U2" s="1026">
        <v>2010</v>
      </c>
      <c r="V2" s="1026">
        <v>2011</v>
      </c>
      <c r="W2" s="1026">
        <v>2012</v>
      </c>
      <c r="X2" s="1026">
        <v>2013</v>
      </c>
      <c r="Y2" s="1026">
        <v>2014</v>
      </c>
      <c r="Z2" s="1026">
        <v>2015</v>
      </c>
      <c r="AA2" s="1026">
        <v>2016</v>
      </c>
      <c r="AB2" s="1026">
        <v>2017</v>
      </c>
      <c r="AC2" s="1026">
        <v>2018</v>
      </c>
      <c r="AD2" s="1026">
        <v>2019</v>
      </c>
      <c r="AE2" s="1026">
        <v>2020</v>
      </c>
      <c r="AF2" s="1026">
        <v>2021</v>
      </c>
      <c r="AG2" s="1026">
        <v>2022</v>
      </c>
      <c r="AH2" s="1044">
        <v>2023</v>
      </c>
      <c r="AI2" s="1044">
        <v>2024</v>
      </c>
      <c r="AJ2" s="1022">
        <v>2025</v>
      </c>
    </row>
    <row r="3" spans="1:36" s="66" customFormat="1" x14ac:dyDescent="0.2">
      <c r="A3" s="1202" t="s">
        <v>1</v>
      </c>
      <c r="B3" s="1052"/>
      <c r="C3" s="1052"/>
      <c r="D3" s="1052"/>
      <c r="E3" s="1052"/>
      <c r="F3" s="1052"/>
      <c r="G3" s="1052"/>
      <c r="H3" s="1052"/>
      <c r="I3" s="1052"/>
      <c r="J3" s="1052"/>
      <c r="K3" s="1052"/>
      <c r="L3" s="1052"/>
      <c r="M3" s="1052"/>
      <c r="N3" s="1052"/>
      <c r="O3" s="1052"/>
      <c r="P3" s="1052"/>
      <c r="Q3" s="1052"/>
      <c r="R3" s="1052"/>
      <c r="S3" s="1052"/>
      <c r="T3" s="1052"/>
      <c r="U3" s="1052"/>
      <c r="V3" s="1052"/>
      <c r="W3" s="1052"/>
      <c r="X3" s="1052"/>
      <c r="Y3" s="1052"/>
      <c r="Z3" s="1052"/>
      <c r="AA3" s="1052"/>
      <c r="AB3" s="1203"/>
      <c r="AC3" s="1203"/>
      <c r="AD3" s="1203"/>
      <c r="AE3" s="1203"/>
      <c r="AF3" s="1203"/>
      <c r="AG3" s="1052"/>
      <c r="AH3" s="1052"/>
      <c r="AI3" s="1052"/>
      <c r="AJ3" s="1052"/>
    </row>
    <row r="4" spans="1:36" s="66" customFormat="1" x14ac:dyDescent="0.2">
      <c r="A4" s="365" t="s">
        <v>628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1010"/>
      <c r="X4" s="1010"/>
      <c r="Y4" s="1010"/>
      <c r="Z4" s="1010"/>
      <c r="AA4" s="1010"/>
      <c r="AB4" s="1010"/>
      <c r="AC4" s="1010"/>
      <c r="AD4" s="1010"/>
      <c r="AE4" s="1010"/>
      <c r="AF4" s="1010"/>
      <c r="AG4" s="1010"/>
      <c r="AH4" s="1010"/>
      <c r="AI4" s="69"/>
      <c r="AJ4" s="69"/>
    </row>
    <row r="5" spans="1:36" s="66" customFormat="1" ht="12.75" x14ac:dyDescent="0.2">
      <c r="A5" s="366" t="s">
        <v>46</v>
      </c>
      <c r="B5" s="90" t="s">
        <v>4</v>
      </c>
      <c r="C5" s="90" t="s">
        <v>4</v>
      </c>
      <c r="D5" s="90" t="s">
        <v>4</v>
      </c>
      <c r="E5" s="90" t="s">
        <v>4</v>
      </c>
      <c r="F5" s="90" t="s">
        <v>4</v>
      </c>
      <c r="G5" s="90" t="s">
        <v>4</v>
      </c>
      <c r="H5" s="90" t="s">
        <v>4</v>
      </c>
      <c r="I5" s="90" t="s">
        <v>4</v>
      </c>
      <c r="J5" s="90" t="s">
        <v>4</v>
      </c>
      <c r="K5" s="1010" t="s">
        <v>4</v>
      </c>
      <c r="L5" s="1010" t="s">
        <v>4</v>
      </c>
      <c r="M5" s="1010" t="s">
        <v>4</v>
      </c>
      <c r="N5" s="99">
        <v>104495</v>
      </c>
      <c r="O5" s="99">
        <v>105813</v>
      </c>
      <c r="P5" s="99">
        <v>108039</v>
      </c>
      <c r="Q5" s="99">
        <v>109759</v>
      </c>
      <c r="R5" s="99">
        <v>110447</v>
      </c>
      <c r="S5" s="99">
        <v>109659</v>
      </c>
      <c r="T5" s="99">
        <v>110768</v>
      </c>
      <c r="U5" s="99">
        <v>111934</v>
      </c>
      <c r="V5" s="99">
        <v>113655</v>
      </c>
      <c r="W5" s="99">
        <v>114264</v>
      </c>
      <c r="X5" s="99">
        <v>114167</v>
      </c>
      <c r="Y5" s="99">
        <v>114988</v>
      </c>
      <c r="Z5" s="99">
        <v>116046</v>
      </c>
      <c r="AA5" s="99">
        <v>115636</v>
      </c>
      <c r="AB5" s="99">
        <v>115536</v>
      </c>
      <c r="AC5" s="99">
        <v>115297</v>
      </c>
      <c r="AD5" s="99">
        <v>114966</v>
      </c>
      <c r="AE5" s="99">
        <v>114172</v>
      </c>
      <c r="AF5" s="99" t="s">
        <v>788</v>
      </c>
      <c r="AG5" s="99">
        <v>112085</v>
      </c>
      <c r="AH5" s="980">
        <v>111917</v>
      </c>
      <c r="AI5" s="789">
        <v>111941</v>
      </c>
      <c r="AJ5" s="861">
        <v>111863</v>
      </c>
    </row>
    <row r="6" spans="1:36" s="66" customFormat="1" x14ac:dyDescent="0.2">
      <c r="A6" s="366" t="s">
        <v>5</v>
      </c>
      <c r="B6" s="90" t="s">
        <v>4</v>
      </c>
      <c r="C6" s="90" t="s">
        <v>4</v>
      </c>
      <c r="D6" s="90" t="s">
        <v>4</v>
      </c>
      <c r="E6" s="90" t="s">
        <v>4</v>
      </c>
      <c r="F6" s="90" t="s">
        <v>4</v>
      </c>
      <c r="G6" s="90" t="s">
        <v>4</v>
      </c>
      <c r="H6" s="90" t="s">
        <v>4</v>
      </c>
      <c r="I6" s="90" t="s">
        <v>4</v>
      </c>
      <c r="J6" s="90" t="s">
        <v>4</v>
      </c>
      <c r="K6" s="90" t="s">
        <v>4</v>
      </c>
      <c r="L6" s="90" t="s">
        <v>4</v>
      </c>
      <c r="M6" s="90" t="s">
        <v>4</v>
      </c>
      <c r="N6" s="98" t="s">
        <v>4</v>
      </c>
      <c r="O6" s="35">
        <v>101.26130436863008</v>
      </c>
      <c r="P6" s="35">
        <v>102.10371126421138</v>
      </c>
      <c r="Q6" s="35">
        <v>101.59201769731301</v>
      </c>
      <c r="R6" s="857">
        <v>100.6268278683297</v>
      </c>
      <c r="S6" s="35">
        <v>99.286535623421187</v>
      </c>
      <c r="T6" s="35">
        <v>101.01131690057359</v>
      </c>
      <c r="U6" s="35">
        <v>101.0526505850065</v>
      </c>
      <c r="V6" s="35">
        <v>101.53751317740812</v>
      </c>
      <c r="W6" s="35">
        <v>100.53583212353175</v>
      </c>
      <c r="X6" s="35">
        <v>99.91510887068543</v>
      </c>
      <c r="Y6" s="35">
        <v>100.719121987965</v>
      </c>
      <c r="Z6" s="857">
        <v>100.92009601001844</v>
      </c>
      <c r="AA6" s="857">
        <v>99.646691829102252</v>
      </c>
      <c r="AB6" s="857">
        <v>99.913521740634408</v>
      </c>
      <c r="AC6" s="48">
        <v>99.793138069519458</v>
      </c>
      <c r="AD6" s="48">
        <v>99.712915340381798</v>
      </c>
      <c r="AE6" s="48">
        <v>99.30936102847798</v>
      </c>
      <c r="AF6" s="48" t="s">
        <v>4</v>
      </c>
      <c r="AG6" s="351">
        <v>100.3401817286603</v>
      </c>
      <c r="AH6" s="978">
        <v>99.9</v>
      </c>
      <c r="AI6" s="1060">
        <v>100</v>
      </c>
      <c r="AJ6" s="67">
        <v>99.9</v>
      </c>
    </row>
    <row r="7" spans="1:36" s="66" customFormat="1" x14ac:dyDescent="0.2">
      <c r="A7" s="261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8"/>
      <c r="O7" s="35"/>
      <c r="P7" s="35"/>
      <c r="Q7" s="35"/>
      <c r="R7" s="857"/>
      <c r="S7" s="35"/>
      <c r="T7" s="35"/>
      <c r="U7" s="35"/>
      <c r="V7" s="35"/>
      <c r="W7" s="35"/>
      <c r="X7" s="35"/>
      <c r="Y7" s="35"/>
      <c r="Z7" s="857"/>
      <c r="AA7" s="857"/>
      <c r="AB7" s="857"/>
      <c r="AC7" s="48"/>
      <c r="AD7" s="48"/>
      <c r="AE7" s="48"/>
      <c r="AF7" s="48"/>
      <c r="AG7" s="351"/>
      <c r="AH7" s="978"/>
      <c r="AI7" s="788"/>
      <c r="AJ7" s="67"/>
    </row>
    <row r="8" spans="1:36" s="66" customFormat="1" x14ac:dyDescent="0.2">
      <c r="A8" s="366" t="s">
        <v>262</v>
      </c>
      <c r="B8" s="90" t="s">
        <v>4</v>
      </c>
      <c r="C8" s="90" t="s">
        <v>4</v>
      </c>
      <c r="D8" s="90" t="s">
        <v>4</v>
      </c>
      <c r="E8" s="90" t="s">
        <v>4</v>
      </c>
      <c r="F8" s="90" t="s">
        <v>4</v>
      </c>
      <c r="G8" s="90" t="s">
        <v>4</v>
      </c>
      <c r="H8" s="90" t="s">
        <v>4</v>
      </c>
      <c r="I8" s="90" t="s">
        <v>4</v>
      </c>
      <c r="J8" s="90" t="s">
        <v>4</v>
      </c>
      <c r="K8" s="90" t="s">
        <v>4</v>
      </c>
      <c r="L8" s="90" t="s">
        <v>4</v>
      </c>
      <c r="M8" s="90" t="s">
        <v>4</v>
      </c>
      <c r="N8" s="90" t="s">
        <v>4</v>
      </c>
      <c r="O8" s="403">
        <v>1121</v>
      </c>
      <c r="P8" s="403">
        <v>1153</v>
      </c>
      <c r="Q8" s="403">
        <v>1154</v>
      </c>
      <c r="R8" s="403">
        <v>1281</v>
      </c>
      <c r="S8" s="403">
        <v>1373</v>
      </c>
      <c r="T8" s="403">
        <v>1354</v>
      </c>
      <c r="U8" s="404">
        <v>1403</v>
      </c>
      <c r="V8" s="404">
        <v>1475</v>
      </c>
      <c r="W8" s="404">
        <v>1614</v>
      </c>
      <c r="X8" s="404">
        <v>1534</v>
      </c>
      <c r="Y8" s="404">
        <v>1548</v>
      </c>
      <c r="Z8" s="404">
        <v>1561</v>
      </c>
      <c r="AA8" s="404">
        <v>1520</v>
      </c>
      <c r="AB8" s="404">
        <v>1446</v>
      </c>
      <c r="AC8" s="404">
        <v>1435</v>
      </c>
      <c r="AD8" s="181">
        <v>1471</v>
      </c>
      <c r="AE8" s="181">
        <v>1398</v>
      </c>
      <c r="AF8" s="181">
        <v>1431</v>
      </c>
      <c r="AG8" s="181">
        <v>1325</v>
      </c>
      <c r="AH8" s="980">
        <v>1190</v>
      </c>
      <c r="AI8" s="789">
        <v>1186</v>
      </c>
      <c r="AJ8" s="789">
        <v>1103</v>
      </c>
    </row>
    <row r="9" spans="1:36" s="66" customFormat="1" x14ac:dyDescent="0.2">
      <c r="A9" s="373" t="s">
        <v>629</v>
      </c>
      <c r="B9" s="90" t="s">
        <v>4</v>
      </c>
      <c r="C9" s="90" t="s">
        <v>4</v>
      </c>
      <c r="D9" s="90" t="s">
        <v>4</v>
      </c>
      <c r="E9" s="90" t="s">
        <v>4</v>
      </c>
      <c r="F9" s="90" t="s">
        <v>4</v>
      </c>
      <c r="G9" s="90" t="s">
        <v>4</v>
      </c>
      <c r="H9" s="90" t="s">
        <v>4</v>
      </c>
      <c r="I9" s="90" t="s">
        <v>4</v>
      </c>
      <c r="J9" s="90" t="s">
        <v>4</v>
      </c>
      <c r="K9" s="90" t="s">
        <v>4</v>
      </c>
      <c r="L9" s="90" t="s">
        <v>4</v>
      </c>
      <c r="M9" s="90" t="s">
        <v>4</v>
      </c>
      <c r="N9" s="90" t="s">
        <v>4</v>
      </c>
      <c r="O9" s="98" t="s">
        <v>4</v>
      </c>
      <c r="P9" s="98" t="s">
        <v>4</v>
      </c>
      <c r="Q9" s="98" t="s">
        <v>4</v>
      </c>
      <c r="R9" s="98" t="s">
        <v>4</v>
      </c>
      <c r="S9" s="98" t="s">
        <v>4</v>
      </c>
      <c r="T9" s="369" t="s">
        <v>4</v>
      </c>
      <c r="U9" s="369" t="s">
        <v>4</v>
      </c>
      <c r="V9" s="369" t="s">
        <v>4</v>
      </c>
      <c r="W9" s="369" t="s">
        <v>4</v>
      </c>
      <c r="X9" s="369" t="s">
        <v>4</v>
      </c>
      <c r="Y9" s="369" t="s">
        <v>4</v>
      </c>
      <c r="Z9" s="369" t="s">
        <v>4</v>
      </c>
      <c r="AA9" s="370" t="s">
        <v>4</v>
      </c>
      <c r="AB9" s="370" t="s">
        <v>4</v>
      </c>
      <c r="AC9" s="370" t="s">
        <v>4</v>
      </c>
      <c r="AD9" s="370" t="s">
        <v>4</v>
      </c>
      <c r="AE9" s="370" t="s">
        <v>4</v>
      </c>
      <c r="AF9" s="370" t="s">
        <v>4</v>
      </c>
      <c r="AG9" s="370" t="s">
        <v>4</v>
      </c>
      <c r="AH9" s="980" t="s">
        <v>4</v>
      </c>
      <c r="AI9" s="980" t="s">
        <v>4</v>
      </c>
      <c r="AJ9" s="980" t="s">
        <v>4</v>
      </c>
    </row>
    <row r="10" spans="1:36" s="66" customFormat="1" x14ac:dyDescent="0.2">
      <c r="A10" s="372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8"/>
      <c r="P10" s="98"/>
      <c r="Q10" s="98"/>
      <c r="R10" s="98"/>
      <c r="S10" s="98"/>
      <c r="T10" s="369"/>
      <c r="U10" s="369"/>
      <c r="V10" s="369"/>
      <c r="W10" s="369"/>
      <c r="X10" s="369"/>
      <c r="Y10" s="369"/>
      <c r="Z10" s="369"/>
      <c r="AA10" s="370"/>
      <c r="AB10" s="370"/>
      <c r="AC10" s="370"/>
      <c r="AD10" s="370"/>
      <c r="AE10" s="370"/>
      <c r="AF10" s="370"/>
      <c r="AG10" s="370"/>
      <c r="AH10" s="980"/>
      <c r="AI10" s="789"/>
      <c r="AJ10" s="67"/>
    </row>
    <row r="11" spans="1:36" s="66" customFormat="1" x14ac:dyDescent="0.2">
      <c r="A11" s="373" t="s">
        <v>263</v>
      </c>
      <c r="B11" s="90" t="s">
        <v>4</v>
      </c>
      <c r="C11" s="90" t="s">
        <v>4</v>
      </c>
      <c r="D11" s="90" t="s">
        <v>4</v>
      </c>
      <c r="E11" s="90" t="s">
        <v>4</v>
      </c>
      <c r="F11" s="90" t="s">
        <v>4</v>
      </c>
      <c r="G11" s="90" t="s">
        <v>4</v>
      </c>
      <c r="H11" s="90" t="s">
        <v>4</v>
      </c>
      <c r="I11" s="90" t="s">
        <v>4</v>
      </c>
      <c r="J11" s="90" t="s">
        <v>4</v>
      </c>
      <c r="K11" s="90" t="s">
        <v>4</v>
      </c>
      <c r="L11" s="90" t="s">
        <v>4</v>
      </c>
      <c r="M11" s="90" t="s">
        <v>4</v>
      </c>
      <c r="N11" s="90" t="s">
        <v>4</v>
      </c>
      <c r="O11" s="98">
        <v>1802</v>
      </c>
      <c r="P11" s="98">
        <v>1866</v>
      </c>
      <c r="Q11" s="98">
        <v>1947</v>
      </c>
      <c r="R11" s="98">
        <v>1933</v>
      </c>
      <c r="S11" s="98">
        <v>1930</v>
      </c>
      <c r="T11" s="857">
        <v>1717</v>
      </c>
      <c r="U11" s="857">
        <v>1799</v>
      </c>
      <c r="V11" s="857">
        <v>1725</v>
      </c>
      <c r="W11" s="857">
        <v>1690</v>
      </c>
      <c r="X11" s="857">
        <v>1477</v>
      </c>
      <c r="Y11" s="857">
        <v>1451</v>
      </c>
      <c r="Z11" s="857">
        <v>1532</v>
      </c>
      <c r="AA11" s="857">
        <v>1482</v>
      </c>
      <c r="AB11" s="857">
        <v>1468</v>
      </c>
      <c r="AC11" s="857">
        <v>1441</v>
      </c>
      <c r="AD11" s="857">
        <v>1561</v>
      </c>
      <c r="AE11" s="35">
        <v>1755</v>
      </c>
      <c r="AF11" s="35">
        <v>2027</v>
      </c>
      <c r="AG11" s="35">
        <v>1399</v>
      </c>
      <c r="AH11" s="980">
        <v>1428</v>
      </c>
      <c r="AI11" s="789">
        <v>1334</v>
      </c>
      <c r="AJ11" s="789">
        <v>1305</v>
      </c>
    </row>
    <row r="12" spans="1:36" s="66" customFormat="1" x14ac:dyDescent="0.2">
      <c r="A12" s="366" t="s">
        <v>630</v>
      </c>
      <c r="B12" s="90" t="s">
        <v>4</v>
      </c>
      <c r="C12" s="90" t="s">
        <v>4</v>
      </c>
      <c r="D12" s="90" t="s">
        <v>4</v>
      </c>
      <c r="E12" s="90" t="s">
        <v>4</v>
      </c>
      <c r="F12" s="90" t="s">
        <v>4</v>
      </c>
      <c r="G12" s="90" t="s">
        <v>4</v>
      </c>
      <c r="H12" s="90" t="s">
        <v>4</v>
      </c>
      <c r="I12" s="90" t="s">
        <v>4</v>
      </c>
      <c r="J12" s="90" t="s">
        <v>4</v>
      </c>
      <c r="K12" s="90" t="s">
        <v>4</v>
      </c>
      <c r="L12" s="90" t="s">
        <v>4</v>
      </c>
      <c r="M12" s="90" t="s">
        <v>4</v>
      </c>
      <c r="N12" s="90" t="s">
        <v>4</v>
      </c>
      <c r="O12" s="90" t="s">
        <v>4</v>
      </c>
      <c r="P12" s="90" t="s">
        <v>4</v>
      </c>
      <c r="Q12" s="90" t="s">
        <v>4</v>
      </c>
      <c r="R12" s="90" t="s">
        <v>4</v>
      </c>
      <c r="S12" s="90" t="s">
        <v>4</v>
      </c>
      <c r="T12" s="90" t="s">
        <v>4</v>
      </c>
      <c r="U12" s="90" t="s">
        <v>4</v>
      </c>
      <c r="V12" s="90" t="s">
        <v>4</v>
      </c>
      <c r="W12" s="90" t="s">
        <v>4</v>
      </c>
      <c r="X12" s="90" t="s">
        <v>4</v>
      </c>
      <c r="Y12" s="90" t="s">
        <v>4</v>
      </c>
      <c r="Z12" s="90" t="s">
        <v>4</v>
      </c>
      <c r="AA12" s="90" t="s">
        <v>4</v>
      </c>
      <c r="AB12" s="90" t="s">
        <v>4</v>
      </c>
      <c r="AC12" s="90" t="s">
        <v>4</v>
      </c>
      <c r="AD12" s="98" t="s">
        <v>4</v>
      </c>
      <c r="AE12" s="98" t="s">
        <v>4</v>
      </c>
      <c r="AF12" s="98" t="s">
        <v>4</v>
      </c>
      <c r="AG12" s="98" t="s">
        <v>4</v>
      </c>
      <c r="AH12" s="980" t="s">
        <v>4</v>
      </c>
      <c r="AI12" s="980" t="s">
        <v>4</v>
      </c>
      <c r="AJ12" s="980" t="s">
        <v>4</v>
      </c>
    </row>
    <row r="13" spans="1:36" s="66" customFormat="1" x14ac:dyDescent="0.2">
      <c r="A13" s="366" t="s">
        <v>13</v>
      </c>
      <c r="B13" s="90" t="s">
        <v>4</v>
      </c>
      <c r="C13" s="90" t="s">
        <v>4</v>
      </c>
      <c r="D13" s="90" t="s">
        <v>4</v>
      </c>
      <c r="E13" s="90" t="s">
        <v>4</v>
      </c>
      <c r="F13" s="90" t="s">
        <v>4</v>
      </c>
      <c r="G13" s="90" t="s">
        <v>4</v>
      </c>
      <c r="H13" s="90" t="s">
        <v>4</v>
      </c>
      <c r="I13" s="90" t="s">
        <v>4</v>
      </c>
      <c r="J13" s="90" t="s">
        <v>4</v>
      </c>
      <c r="K13" s="90" t="s">
        <v>4</v>
      </c>
      <c r="L13" s="90" t="s">
        <v>4</v>
      </c>
      <c r="M13" s="90" t="s">
        <v>4</v>
      </c>
      <c r="N13" s="90" t="s">
        <v>4</v>
      </c>
      <c r="O13" s="90" t="s">
        <v>4</v>
      </c>
      <c r="P13" s="90" t="s">
        <v>4</v>
      </c>
      <c r="Q13" s="90" t="s">
        <v>4</v>
      </c>
      <c r="R13" s="90" t="s">
        <v>4</v>
      </c>
      <c r="S13" s="90" t="s">
        <v>4</v>
      </c>
      <c r="T13" s="90" t="s">
        <v>4</v>
      </c>
      <c r="U13" s="90" t="s">
        <v>4</v>
      </c>
      <c r="V13" s="90" t="s">
        <v>4</v>
      </c>
      <c r="W13" s="90" t="s">
        <v>4</v>
      </c>
      <c r="X13" s="90" t="s">
        <v>4</v>
      </c>
      <c r="Y13" s="90" t="s">
        <v>4</v>
      </c>
      <c r="Z13" s="90" t="s">
        <v>4</v>
      </c>
      <c r="AA13" s="90" t="s">
        <v>4</v>
      </c>
      <c r="AB13" s="90" t="s">
        <v>4</v>
      </c>
      <c r="AC13" s="90" t="s">
        <v>4</v>
      </c>
      <c r="AD13" s="98" t="s">
        <v>4</v>
      </c>
      <c r="AE13" s="98" t="s">
        <v>4</v>
      </c>
      <c r="AF13" s="98" t="s">
        <v>4</v>
      </c>
      <c r="AG13" s="98" t="s">
        <v>4</v>
      </c>
      <c r="AH13" s="980" t="s">
        <v>4</v>
      </c>
      <c r="AI13" s="980" t="s">
        <v>4</v>
      </c>
      <c r="AJ13" s="980" t="s">
        <v>4</v>
      </c>
    </row>
    <row r="14" spans="1:36" s="66" customFormat="1" x14ac:dyDescent="0.2">
      <c r="A14" s="372" t="s">
        <v>661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790"/>
      <c r="AI14" s="788"/>
      <c r="AJ14" s="67"/>
    </row>
    <row r="15" spans="1:36" s="66" customFormat="1" x14ac:dyDescent="0.2">
      <c r="A15" s="122" t="s">
        <v>16</v>
      </c>
      <c r="B15" s="90" t="s">
        <v>4</v>
      </c>
      <c r="C15" s="90" t="s">
        <v>4</v>
      </c>
      <c r="D15" s="90" t="s">
        <v>4</v>
      </c>
      <c r="E15" s="90" t="s">
        <v>4</v>
      </c>
      <c r="F15" s="90" t="s">
        <v>4</v>
      </c>
      <c r="G15" s="90" t="s">
        <v>4</v>
      </c>
      <c r="H15" s="90" t="s">
        <v>4</v>
      </c>
      <c r="I15" s="90" t="s">
        <v>4</v>
      </c>
      <c r="J15" s="90" t="s">
        <v>4</v>
      </c>
      <c r="K15" s="90" t="s">
        <v>4</v>
      </c>
      <c r="L15" s="90" t="s">
        <v>4</v>
      </c>
      <c r="M15" s="90" t="s">
        <v>4</v>
      </c>
      <c r="N15" s="90" t="s">
        <v>4</v>
      </c>
      <c r="O15" s="98">
        <v>-681</v>
      </c>
      <c r="P15" s="98">
        <v>-713</v>
      </c>
      <c r="Q15" s="98">
        <v>-793</v>
      </c>
      <c r="R15" s="98">
        <v>-652</v>
      </c>
      <c r="S15" s="98">
        <v>-557</v>
      </c>
      <c r="T15" s="857">
        <v>-363</v>
      </c>
      <c r="U15" s="857">
        <v>-396</v>
      </c>
      <c r="V15" s="857">
        <v>-250</v>
      </c>
      <c r="W15" s="857">
        <v>-76</v>
      </c>
      <c r="X15" s="857">
        <v>57</v>
      </c>
      <c r="Y15" s="857">
        <v>97</v>
      </c>
      <c r="Z15" s="857">
        <v>29</v>
      </c>
      <c r="AA15" s="857">
        <v>38</v>
      </c>
      <c r="AB15" s="857">
        <v>-22</v>
      </c>
      <c r="AC15" s="857">
        <v>-6</v>
      </c>
      <c r="AD15" s="857">
        <v>-90</v>
      </c>
      <c r="AE15" s="35">
        <v>-357</v>
      </c>
      <c r="AF15" s="35">
        <v>-596</v>
      </c>
      <c r="AG15" s="35">
        <v>-74</v>
      </c>
      <c r="AH15" s="980">
        <v>-238</v>
      </c>
      <c r="AI15" s="788">
        <v>-148</v>
      </c>
      <c r="AJ15" s="67">
        <v>-202</v>
      </c>
    </row>
    <row r="16" spans="1:36" s="66" customFormat="1" x14ac:dyDescent="0.2">
      <c r="A16" s="366" t="s">
        <v>631</v>
      </c>
      <c r="B16" s="90" t="s">
        <v>4</v>
      </c>
      <c r="C16" s="90" t="s">
        <v>4</v>
      </c>
      <c r="D16" s="90" t="s">
        <v>4</v>
      </c>
      <c r="E16" s="90" t="s">
        <v>4</v>
      </c>
      <c r="F16" s="90" t="s">
        <v>4</v>
      </c>
      <c r="G16" s="90" t="s">
        <v>4</v>
      </c>
      <c r="H16" s="90" t="s">
        <v>4</v>
      </c>
      <c r="I16" s="90" t="s">
        <v>4</v>
      </c>
      <c r="J16" s="90" t="s">
        <v>4</v>
      </c>
      <c r="K16" s="90" t="s">
        <v>4</v>
      </c>
      <c r="L16" s="90" t="s">
        <v>4</v>
      </c>
      <c r="M16" s="90" t="s">
        <v>4</v>
      </c>
      <c r="N16" s="90" t="s">
        <v>4</v>
      </c>
      <c r="O16" s="90" t="s">
        <v>4</v>
      </c>
      <c r="P16" s="90" t="s">
        <v>4</v>
      </c>
      <c r="Q16" s="90" t="s">
        <v>4</v>
      </c>
      <c r="R16" s="90" t="s">
        <v>4</v>
      </c>
      <c r="S16" s="90" t="s">
        <v>4</v>
      </c>
      <c r="T16" s="90" t="s">
        <v>4</v>
      </c>
      <c r="U16" s="90" t="s">
        <v>4</v>
      </c>
      <c r="V16" s="90" t="s">
        <v>4</v>
      </c>
      <c r="W16" s="90" t="s">
        <v>4</v>
      </c>
      <c r="X16" s="90" t="s">
        <v>4</v>
      </c>
      <c r="Y16" s="90" t="s">
        <v>4</v>
      </c>
      <c r="Z16" s="90" t="s">
        <v>4</v>
      </c>
      <c r="AA16" s="90" t="s">
        <v>4</v>
      </c>
      <c r="AB16" s="90" t="s">
        <v>4</v>
      </c>
      <c r="AC16" s="90" t="s">
        <v>4</v>
      </c>
      <c r="AD16" s="98" t="s">
        <v>4</v>
      </c>
      <c r="AE16" s="98" t="s">
        <v>4</v>
      </c>
      <c r="AF16" s="98" t="s">
        <v>4</v>
      </c>
      <c r="AG16" s="98" t="s">
        <v>4</v>
      </c>
      <c r="AH16" s="980" t="s">
        <v>4</v>
      </c>
      <c r="AI16" s="980" t="s">
        <v>4</v>
      </c>
      <c r="AJ16" s="980" t="s">
        <v>4</v>
      </c>
    </row>
    <row r="17" spans="1:36" s="66" customFormat="1" x14ac:dyDescent="0.2">
      <c r="A17" s="374" t="s">
        <v>18</v>
      </c>
      <c r="B17" s="90" t="s">
        <v>4</v>
      </c>
      <c r="C17" s="90" t="s">
        <v>4</v>
      </c>
      <c r="D17" s="90" t="s">
        <v>4</v>
      </c>
      <c r="E17" s="90" t="s">
        <v>4</v>
      </c>
      <c r="F17" s="90" t="s">
        <v>4</v>
      </c>
      <c r="G17" s="90" t="s">
        <v>4</v>
      </c>
      <c r="H17" s="90" t="s">
        <v>4</v>
      </c>
      <c r="I17" s="90" t="s">
        <v>4</v>
      </c>
      <c r="J17" s="90" t="s">
        <v>4</v>
      </c>
      <c r="K17" s="90" t="s">
        <v>4</v>
      </c>
      <c r="L17" s="90" t="s">
        <v>4</v>
      </c>
      <c r="M17" s="90" t="s">
        <v>4</v>
      </c>
      <c r="N17" s="90" t="s">
        <v>4</v>
      </c>
      <c r="O17" s="90" t="s">
        <v>4</v>
      </c>
      <c r="P17" s="90" t="s">
        <v>4</v>
      </c>
      <c r="Q17" s="90" t="s">
        <v>4</v>
      </c>
      <c r="R17" s="90" t="s">
        <v>4</v>
      </c>
      <c r="S17" s="90" t="s">
        <v>4</v>
      </c>
      <c r="T17" s="90" t="s">
        <v>4</v>
      </c>
      <c r="U17" s="90" t="s">
        <v>4</v>
      </c>
      <c r="V17" s="90" t="s">
        <v>4</v>
      </c>
      <c r="W17" s="90" t="s">
        <v>4</v>
      </c>
      <c r="X17" s="90" t="s">
        <v>4</v>
      </c>
      <c r="Y17" s="90" t="s">
        <v>4</v>
      </c>
      <c r="Z17" s="90" t="s">
        <v>4</v>
      </c>
      <c r="AA17" s="90" t="s">
        <v>4</v>
      </c>
      <c r="AB17" s="90" t="s">
        <v>4</v>
      </c>
      <c r="AC17" s="90" t="s">
        <v>4</v>
      </c>
      <c r="AD17" s="98" t="s">
        <v>4</v>
      </c>
      <c r="AE17" s="98" t="s">
        <v>4</v>
      </c>
      <c r="AF17" s="98" t="s">
        <v>4</v>
      </c>
      <c r="AG17" s="98" t="s">
        <v>4</v>
      </c>
      <c r="AH17" s="980" t="s">
        <v>4</v>
      </c>
      <c r="AI17" s="980" t="s">
        <v>4</v>
      </c>
      <c r="AJ17" s="980" t="s">
        <v>4</v>
      </c>
    </row>
    <row r="18" spans="1:36" s="66" customFormat="1" x14ac:dyDescent="0.2">
      <c r="A18" s="122" t="s">
        <v>19</v>
      </c>
      <c r="B18" s="99" t="s">
        <v>4</v>
      </c>
      <c r="C18" s="99" t="s">
        <v>4</v>
      </c>
      <c r="D18" s="99" t="s">
        <v>4</v>
      </c>
      <c r="E18" s="99" t="s">
        <v>4</v>
      </c>
      <c r="F18" s="99" t="s">
        <v>4</v>
      </c>
      <c r="G18" s="99" t="s">
        <v>4</v>
      </c>
      <c r="H18" s="99" t="s">
        <v>4</v>
      </c>
      <c r="I18" s="99" t="s">
        <v>4</v>
      </c>
      <c r="J18" s="99" t="s">
        <v>4</v>
      </c>
      <c r="K18" s="99" t="s">
        <v>4</v>
      </c>
      <c r="L18" s="99" t="s">
        <v>4</v>
      </c>
      <c r="M18" s="99" t="s">
        <v>4</v>
      </c>
      <c r="N18" s="99" t="s">
        <v>4</v>
      </c>
      <c r="O18" s="99" t="s">
        <v>4</v>
      </c>
      <c r="P18" s="99" t="s">
        <v>4</v>
      </c>
      <c r="Q18" s="99" t="s">
        <v>4</v>
      </c>
      <c r="R18" s="99" t="s">
        <v>4</v>
      </c>
      <c r="S18" s="99" t="s">
        <v>4</v>
      </c>
      <c r="T18" s="99" t="s">
        <v>4</v>
      </c>
      <c r="U18" s="99" t="s">
        <v>4</v>
      </c>
      <c r="V18" s="99" t="s">
        <v>4</v>
      </c>
      <c r="W18" s="99" t="s">
        <v>4</v>
      </c>
      <c r="X18" s="99" t="s">
        <v>4</v>
      </c>
      <c r="Y18" s="99" t="s">
        <v>4</v>
      </c>
      <c r="Z18" s="99" t="s">
        <v>4</v>
      </c>
      <c r="AA18" s="99" t="s">
        <v>4</v>
      </c>
      <c r="AB18" s="99" t="s">
        <v>4</v>
      </c>
      <c r="AC18" s="99" t="s">
        <v>4</v>
      </c>
      <c r="AD18" s="99" t="s">
        <v>4</v>
      </c>
      <c r="AE18" s="99" t="s">
        <v>4</v>
      </c>
      <c r="AF18" s="99" t="s">
        <v>4</v>
      </c>
      <c r="AG18" s="99" t="s">
        <v>4</v>
      </c>
      <c r="AH18" s="986" t="s">
        <v>4</v>
      </c>
      <c r="AI18" s="986" t="s">
        <v>4</v>
      </c>
      <c r="AJ18" s="986" t="s">
        <v>4</v>
      </c>
    </row>
    <row r="19" spans="1:36" s="66" customFormat="1" ht="12.75" customHeight="1" x14ac:dyDescent="0.2">
      <c r="A19" s="374" t="s">
        <v>20</v>
      </c>
      <c r="B19" s="99" t="s">
        <v>4</v>
      </c>
      <c r="C19" s="99" t="s">
        <v>4</v>
      </c>
      <c r="D19" s="99" t="s">
        <v>4</v>
      </c>
      <c r="E19" s="99" t="s">
        <v>4</v>
      </c>
      <c r="F19" s="99" t="s">
        <v>4</v>
      </c>
      <c r="G19" s="99" t="s">
        <v>4</v>
      </c>
      <c r="H19" s="99" t="s">
        <v>4</v>
      </c>
      <c r="I19" s="99" t="s">
        <v>4</v>
      </c>
      <c r="J19" s="99" t="s">
        <v>4</v>
      </c>
      <c r="K19" s="99" t="s">
        <v>4</v>
      </c>
      <c r="L19" s="99" t="s">
        <v>4</v>
      </c>
      <c r="M19" s="99" t="s">
        <v>4</v>
      </c>
      <c r="N19" s="99" t="s">
        <v>4</v>
      </c>
      <c r="O19" s="99" t="s">
        <v>4</v>
      </c>
      <c r="P19" s="99" t="s">
        <v>4</v>
      </c>
      <c r="Q19" s="99" t="s">
        <v>4</v>
      </c>
      <c r="R19" s="99" t="s">
        <v>4</v>
      </c>
      <c r="S19" s="99" t="s">
        <v>4</v>
      </c>
      <c r="T19" s="99" t="s">
        <v>4</v>
      </c>
      <c r="U19" s="99" t="s">
        <v>4</v>
      </c>
      <c r="V19" s="99" t="s">
        <v>4</v>
      </c>
      <c r="W19" s="99" t="s">
        <v>4</v>
      </c>
      <c r="X19" s="99" t="s">
        <v>4</v>
      </c>
      <c r="Y19" s="99" t="s">
        <v>4</v>
      </c>
      <c r="Z19" s="99" t="s">
        <v>4</v>
      </c>
      <c r="AA19" s="99" t="s">
        <v>4</v>
      </c>
      <c r="AB19" s="99" t="s">
        <v>4</v>
      </c>
      <c r="AC19" s="99" t="s">
        <v>4</v>
      </c>
      <c r="AD19" s="99" t="s">
        <v>4</v>
      </c>
      <c r="AE19" s="99" t="s">
        <v>4</v>
      </c>
      <c r="AF19" s="99" t="s">
        <v>4</v>
      </c>
      <c r="AG19" s="99" t="s">
        <v>4</v>
      </c>
      <c r="AH19" s="986" t="s">
        <v>4</v>
      </c>
      <c r="AI19" s="986" t="s">
        <v>4</v>
      </c>
      <c r="AJ19" s="986" t="s">
        <v>4</v>
      </c>
    </row>
    <row r="20" spans="1:36" s="66" customFormat="1" x14ac:dyDescent="0.2">
      <c r="A20" s="122" t="s">
        <v>21</v>
      </c>
      <c r="B20" s="99" t="s">
        <v>4</v>
      </c>
      <c r="C20" s="99" t="s">
        <v>4</v>
      </c>
      <c r="D20" s="99" t="s">
        <v>4</v>
      </c>
      <c r="E20" s="99" t="s">
        <v>4</v>
      </c>
      <c r="F20" s="99" t="s">
        <v>4</v>
      </c>
      <c r="G20" s="99" t="s">
        <v>4</v>
      </c>
      <c r="H20" s="99" t="s">
        <v>4</v>
      </c>
      <c r="I20" s="99" t="s">
        <v>4</v>
      </c>
      <c r="J20" s="99" t="s">
        <v>4</v>
      </c>
      <c r="K20" s="99" t="s">
        <v>4</v>
      </c>
      <c r="L20" s="99" t="s">
        <v>4</v>
      </c>
      <c r="M20" s="99" t="s">
        <v>4</v>
      </c>
      <c r="N20" s="99" t="s">
        <v>4</v>
      </c>
      <c r="O20" s="99" t="s">
        <v>4</v>
      </c>
      <c r="P20" s="99" t="s">
        <v>4</v>
      </c>
      <c r="Q20" s="99" t="s">
        <v>4</v>
      </c>
      <c r="R20" s="99" t="s">
        <v>4</v>
      </c>
      <c r="S20" s="99" t="s">
        <v>4</v>
      </c>
      <c r="T20" s="99" t="s">
        <v>4</v>
      </c>
      <c r="U20" s="99" t="s">
        <v>4</v>
      </c>
      <c r="V20" s="99" t="s">
        <v>4</v>
      </c>
      <c r="W20" s="99" t="s">
        <v>4</v>
      </c>
      <c r="X20" s="99" t="s">
        <v>4</v>
      </c>
      <c r="Y20" s="99" t="s">
        <v>4</v>
      </c>
      <c r="Z20" s="99" t="s">
        <v>4</v>
      </c>
      <c r="AA20" s="99" t="s">
        <v>4</v>
      </c>
      <c r="AB20" s="99" t="s">
        <v>4</v>
      </c>
      <c r="AC20" s="99" t="s">
        <v>4</v>
      </c>
      <c r="AD20" s="99" t="s">
        <v>4</v>
      </c>
      <c r="AE20" s="99" t="s">
        <v>4</v>
      </c>
      <c r="AF20" s="99" t="s">
        <v>4</v>
      </c>
      <c r="AG20" s="99" t="s">
        <v>4</v>
      </c>
      <c r="AH20" s="986" t="s">
        <v>4</v>
      </c>
      <c r="AI20" s="986" t="s">
        <v>4</v>
      </c>
      <c r="AJ20" s="986" t="s">
        <v>4</v>
      </c>
    </row>
    <row r="21" spans="1:36" s="66" customFormat="1" x14ac:dyDescent="0.2">
      <c r="A21" s="372" t="s">
        <v>22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857"/>
      <c r="U21" s="857"/>
      <c r="V21" s="857"/>
      <c r="W21" s="857"/>
      <c r="X21" s="857"/>
      <c r="Y21" s="35"/>
      <c r="Z21" s="35"/>
      <c r="AA21" s="857"/>
      <c r="AB21" s="857"/>
      <c r="AC21" s="857"/>
      <c r="AD21" s="857"/>
      <c r="AE21" s="35"/>
      <c r="AF21" s="35"/>
      <c r="AG21" s="35"/>
      <c r="AH21" s="980"/>
      <c r="AI21" s="788"/>
      <c r="AJ21" s="67"/>
    </row>
    <row r="22" spans="1:36" s="66" customFormat="1" x14ac:dyDescent="0.2">
      <c r="A22" s="373" t="s">
        <v>313</v>
      </c>
      <c r="B22" s="98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8" t="s">
        <v>4</v>
      </c>
      <c r="H22" s="98" t="s">
        <v>4</v>
      </c>
      <c r="I22" s="98" t="s">
        <v>4</v>
      </c>
      <c r="J22" s="98" t="s">
        <v>4</v>
      </c>
      <c r="K22" s="98" t="s">
        <v>4</v>
      </c>
      <c r="L22" s="98" t="s">
        <v>4</v>
      </c>
      <c r="M22" s="98" t="s">
        <v>4</v>
      </c>
      <c r="N22" s="98" t="s">
        <v>4</v>
      </c>
      <c r="O22" s="98">
        <v>4139</v>
      </c>
      <c r="P22" s="98">
        <v>4960</v>
      </c>
      <c r="Q22" s="98">
        <v>4448</v>
      </c>
      <c r="R22" s="98">
        <v>3695</v>
      </c>
      <c r="S22" s="98">
        <v>3461</v>
      </c>
      <c r="T22" s="98">
        <v>3756</v>
      </c>
      <c r="U22" s="98">
        <v>3297</v>
      </c>
      <c r="V22" s="98">
        <v>3941</v>
      </c>
      <c r="W22" s="98">
        <v>2724</v>
      </c>
      <c r="X22" s="98">
        <v>1639</v>
      </c>
      <c r="Y22" s="98">
        <v>3116</v>
      </c>
      <c r="Z22" s="98">
        <v>3456</v>
      </c>
      <c r="AA22" s="98">
        <v>2787</v>
      </c>
      <c r="AB22" s="98">
        <v>4025</v>
      </c>
      <c r="AC22" s="98">
        <v>4060</v>
      </c>
      <c r="AD22" s="98">
        <v>4318</v>
      </c>
      <c r="AE22" s="98">
        <v>2449</v>
      </c>
      <c r="AF22" s="98">
        <v>2505</v>
      </c>
      <c r="AG22" s="98">
        <v>3316</v>
      </c>
      <c r="AH22" s="980">
        <v>3528</v>
      </c>
      <c r="AI22" s="789">
        <v>4173</v>
      </c>
      <c r="AJ22" s="789">
        <v>4398</v>
      </c>
    </row>
    <row r="23" spans="1:36" s="66" customFormat="1" ht="12.75" customHeight="1" x14ac:dyDescent="0.2">
      <c r="A23" s="373" t="s">
        <v>314</v>
      </c>
      <c r="B23" s="90" t="s">
        <v>4</v>
      </c>
      <c r="C23" s="90" t="s">
        <v>4</v>
      </c>
      <c r="D23" s="90" t="s">
        <v>4</v>
      </c>
      <c r="E23" s="90" t="s">
        <v>4</v>
      </c>
      <c r="F23" s="90" t="s">
        <v>4</v>
      </c>
      <c r="G23" s="90" t="s">
        <v>4</v>
      </c>
      <c r="H23" s="90" t="s">
        <v>4</v>
      </c>
      <c r="I23" s="90" t="s">
        <v>4</v>
      </c>
      <c r="J23" s="90" t="s">
        <v>4</v>
      </c>
      <c r="K23" s="90" t="s">
        <v>4</v>
      </c>
      <c r="L23" s="90" t="s">
        <v>4</v>
      </c>
      <c r="M23" s="90" t="s">
        <v>4</v>
      </c>
      <c r="N23" s="90" t="s">
        <v>4</v>
      </c>
      <c r="O23" s="98">
        <v>2140</v>
      </c>
      <c r="P23" s="98">
        <v>2021</v>
      </c>
      <c r="Q23" s="98">
        <v>1935</v>
      </c>
      <c r="R23" s="98">
        <v>2355</v>
      </c>
      <c r="S23" s="98">
        <v>2451</v>
      </c>
      <c r="T23" s="369">
        <v>2269</v>
      </c>
      <c r="U23" s="369">
        <v>1713</v>
      </c>
      <c r="V23" s="369">
        <v>1957</v>
      </c>
      <c r="W23" s="369">
        <v>2038</v>
      </c>
      <c r="X23" s="369">
        <v>1785</v>
      </c>
      <c r="Y23" s="369">
        <v>2389</v>
      </c>
      <c r="Z23" s="369">
        <v>2489</v>
      </c>
      <c r="AA23" s="370">
        <v>3235</v>
      </c>
      <c r="AB23" s="370">
        <v>4103</v>
      </c>
      <c r="AC23" s="370">
        <v>4293</v>
      </c>
      <c r="AD23" s="370">
        <v>4559</v>
      </c>
      <c r="AE23" s="370">
        <v>2886</v>
      </c>
      <c r="AF23" s="370">
        <v>2928</v>
      </c>
      <c r="AG23" s="370">
        <v>2869</v>
      </c>
      <c r="AH23" s="980">
        <v>3458</v>
      </c>
      <c r="AI23" s="789">
        <v>4001</v>
      </c>
      <c r="AJ23" s="789">
        <v>4274</v>
      </c>
    </row>
    <row r="24" spans="1:36" s="66" customFormat="1" x14ac:dyDescent="0.2">
      <c r="A24" s="373" t="s">
        <v>632</v>
      </c>
      <c r="B24" s="90" t="s">
        <v>4</v>
      </c>
      <c r="C24" s="90" t="s">
        <v>4</v>
      </c>
      <c r="D24" s="90" t="s">
        <v>4</v>
      </c>
      <c r="E24" s="90" t="s">
        <v>4</v>
      </c>
      <c r="F24" s="90" t="s">
        <v>4</v>
      </c>
      <c r="G24" s="90" t="s">
        <v>4</v>
      </c>
      <c r="H24" s="90" t="s">
        <v>4</v>
      </c>
      <c r="I24" s="90" t="s">
        <v>4</v>
      </c>
      <c r="J24" s="90" t="s">
        <v>4</v>
      </c>
      <c r="K24" s="90" t="s">
        <v>4</v>
      </c>
      <c r="L24" s="90" t="s">
        <v>4</v>
      </c>
      <c r="M24" s="90" t="s">
        <v>4</v>
      </c>
      <c r="N24" s="90" t="s">
        <v>4</v>
      </c>
      <c r="O24" s="98">
        <v>1999</v>
      </c>
      <c r="P24" s="98">
        <v>2939</v>
      </c>
      <c r="Q24" s="98">
        <v>2513</v>
      </c>
      <c r="R24" s="98">
        <v>1340</v>
      </c>
      <c r="S24" s="98">
        <v>1010</v>
      </c>
      <c r="T24" s="369">
        <v>1487</v>
      </c>
      <c r="U24" s="369">
        <v>1584</v>
      </c>
      <c r="V24" s="369">
        <v>1984</v>
      </c>
      <c r="W24" s="369">
        <v>686</v>
      </c>
      <c r="X24" s="369">
        <v>-146</v>
      </c>
      <c r="Y24" s="369">
        <v>727</v>
      </c>
      <c r="Z24" s="369">
        <v>967</v>
      </c>
      <c r="AA24" s="370">
        <v>-448</v>
      </c>
      <c r="AB24" s="370">
        <v>-78</v>
      </c>
      <c r="AC24" s="370">
        <v>-233</v>
      </c>
      <c r="AD24" s="370">
        <v>-241</v>
      </c>
      <c r="AE24" s="370">
        <v>-437</v>
      </c>
      <c r="AF24" s="370">
        <v>-423</v>
      </c>
      <c r="AG24" s="370">
        <v>447</v>
      </c>
      <c r="AH24" s="980">
        <v>70</v>
      </c>
      <c r="AI24" s="789">
        <v>172</v>
      </c>
      <c r="AJ24" s="789">
        <v>124</v>
      </c>
    </row>
    <row r="25" spans="1:36" s="66" customFormat="1" ht="12.75" x14ac:dyDescent="0.2">
      <c r="A25" s="374" t="s">
        <v>769</v>
      </c>
      <c r="B25" s="90" t="s">
        <v>4</v>
      </c>
      <c r="C25" s="90" t="s">
        <v>4</v>
      </c>
      <c r="D25" s="90" t="s">
        <v>4</v>
      </c>
      <c r="E25" s="90" t="s">
        <v>4</v>
      </c>
      <c r="F25" s="90" t="s">
        <v>4</v>
      </c>
      <c r="G25" s="90" t="s">
        <v>4</v>
      </c>
      <c r="H25" s="90" t="s">
        <v>4</v>
      </c>
      <c r="I25" s="90" t="s">
        <v>4</v>
      </c>
      <c r="J25" s="90" t="s">
        <v>4</v>
      </c>
      <c r="K25" s="90" t="s">
        <v>4</v>
      </c>
      <c r="L25" s="90" t="s">
        <v>4</v>
      </c>
      <c r="M25" s="90" t="s">
        <v>4</v>
      </c>
      <c r="N25" s="90" t="s">
        <v>4</v>
      </c>
      <c r="O25" s="90" t="s">
        <v>4</v>
      </c>
      <c r="P25" s="90" t="s">
        <v>4</v>
      </c>
      <c r="Q25" s="90" t="s">
        <v>4</v>
      </c>
      <c r="R25" s="90" t="s">
        <v>4</v>
      </c>
      <c r="S25" s="90" t="s">
        <v>4</v>
      </c>
      <c r="T25" s="90" t="s">
        <v>4</v>
      </c>
      <c r="U25" s="90" t="s">
        <v>4</v>
      </c>
      <c r="V25" s="90" t="s">
        <v>4</v>
      </c>
      <c r="W25" s="90" t="s">
        <v>4</v>
      </c>
      <c r="X25" s="90" t="s">
        <v>4</v>
      </c>
      <c r="Y25" s="90" t="s">
        <v>4</v>
      </c>
      <c r="Z25" s="90" t="s">
        <v>4</v>
      </c>
      <c r="AA25" s="90" t="s">
        <v>4</v>
      </c>
      <c r="AB25" s="90" t="s">
        <v>4</v>
      </c>
      <c r="AC25" s="90" t="s">
        <v>4</v>
      </c>
      <c r="AD25" s="98" t="s">
        <v>4</v>
      </c>
      <c r="AE25" s="98" t="s">
        <v>4</v>
      </c>
      <c r="AF25" s="98" t="s">
        <v>4</v>
      </c>
      <c r="AG25" s="98" t="s">
        <v>4</v>
      </c>
      <c r="AH25" s="980" t="s">
        <v>4</v>
      </c>
      <c r="AI25" s="980" t="s">
        <v>4</v>
      </c>
      <c r="AJ25" s="980" t="s">
        <v>4</v>
      </c>
    </row>
    <row r="26" spans="1:36" s="66" customFormat="1" ht="12.75" x14ac:dyDescent="0.2">
      <c r="A26" s="377" t="s">
        <v>770</v>
      </c>
      <c r="B26" s="90" t="s">
        <v>4</v>
      </c>
      <c r="C26" s="90" t="s">
        <v>4</v>
      </c>
      <c r="D26" s="90" t="s">
        <v>4</v>
      </c>
      <c r="E26" s="90" t="s">
        <v>4</v>
      </c>
      <c r="F26" s="90" t="s">
        <v>4</v>
      </c>
      <c r="G26" s="90" t="s">
        <v>4</v>
      </c>
      <c r="H26" s="90" t="s">
        <v>4</v>
      </c>
      <c r="I26" s="90" t="s">
        <v>4</v>
      </c>
      <c r="J26" s="90" t="s">
        <v>4</v>
      </c>
      <c r="K26" s="90" t="s">
        <v>4</v>
      </c>
      <c r="L26" s="90" t="s">
        <v>4</v>
      </c>
      <c r="M26" s="90" t="s">
        <v>4</v>
      </c>
      <c r="N26" s="90" t="s">
        <v>4</v>
      </c>
      <c r="O26" s="90" t="s">
        <v>4</v>
      </c>
      <c r="P26" s="90" t="s">
        <v>4</v>
      </c>
      <c r="Q26" s="90" t="s">
        <v>4</v>
      </c>
      <c r="R26" s="90" t="s">
        <v>4</v>
      </c>
      <c r="S26" s="90" t="s">
        <v>4</v>
      </c>
      <c r="T26" s="90" t="s">
        <v>4</v>
      </c>
      <c r="U26" s="90" t="s">
        <v>4</v>
      </c>
      <c r="V26" s="90" t="s">
        <v>4</v>
      </c>
      <c r="W26" s="90" t="s">
        <v>4</v>
      </c>
      <c r="X26" s="90" t="s">
        <v>4</v>
      </c>
      <c r="Y26" s="90" t="s">
        <v>4</v>
      </c>
      <c r="Z26" s="90" t="s">
        <v>4</v>
      </c>
      <c r="AA26" s="90" t="s">
        <v>4</v>
      </c>
      <c r="AB26" s="90" t="s">
        <v>4</v>
      </c>
      <c r="AC26" s="90" t="s">
        <v>4</v>
      </c>
      <c r="AD26" s="98" t="s">
        <v>4</v>
      </c>
      <c r="AE26" s="98" t="s">
        <v>4</v>
      </c>
      <c r="AF26" s="98" t="s">
        <v>4</v>
      </c>
      <c r="AG26" s="98" t="s">
        <v>4</v>
      </c>
      <c r="AH26" s="980" t="s">
        <v>4</v>
      </c>
      <c r="AI26" s="980" t="s">
        <v>4</v>
      </c>
      <c r="AJ26" s="980" t="s">
        <v>4</v>
      </c>
    </row>
    <row r="27" spans="1:36" s="66" customFormat="1" ht="12.75" x14ac:dyDescent="0.2">
      <c r="A27" s="377" t="s">
        <v>771</v>
      </c>
      <c r="B27" s="90" t="s">
        <v>4</v>
      </c>
      <c r="C27" s="90" t="s">
        <v>4</v>
      </c>
      <c r="D27" s="90" t="s">
        <v>4</v>
      </c>
      <c r="E27" s="90" t="s">
        <v>4</v>
      </c>
      <c r="F27" s="90" t="s">
        <v>4</v>
      </c>
      <c r="G27" s="90" t="s">
        <v>4</v>
      </c>
      <c r="H27" s="90" t="s">
        <v>4</v>
      </c>
      <c r="I27" s="90" t="s">
        <v>4</v>
      </c>
      <c r="J27" s="90" t="s">
        <v>4</v>
      </c>
      <c r="K27" s="90" t="s">
        <v>4</v>
      </c>
      <c r="L27" s="90" t="s">
        <v>4</v>
      </c>
      <c r="M27" s="90" t="s">
        <v>4</v>
      </c>
      <c r="N27" s="90" t="s">
        <v>4</v>
      </c>
      <c r="O27" s="90" t="s">
        <v>4</v>
      </c>
      <c r="P27" s="90" t="s">
        <v>4</v>
      </c>
      <c r="Q27" s="90" t="s">
        <v>4</v>
      </c>
      <c r="R27" s="90" t="s">
        <v>4</v>
      </c>
      <c r="S27" s="90" t="s">
        <v>4</v>
      </c>
      <c r="T27" s="90" t="s">
        <v>4</v>
      </c>
      <c r="U27" s="90" t="s">
        <v>4</v>
      </c>
      <c r="V27" s="90" t="s">
        <v>4</v>
      </c>
      <c r="W27" s="90" t="s">
        <v>4</v>
      </c>
      <c r="X27" s="90" t="s">
        <v>4</v>
      </c>
      <c r="Y27" s="90" t="s">
        <v>4</v>
      </c>
      <c r="Z27" s="90" t="s">
        <v>4</v>
      </c>
      <c r="AA27" s="90" t="s">
        <v>4</v>
      </c>
      <c r="AB27" s="90" t="s">
        <v>4</v>
      </c>
      <c r="AC27" s="90" t="s">
        <v>4</v>
      </c>
      <c r="AD27" s="98" t="s">
        <v>4</v>
      </c>
      <c r="AE27" s="98" t="s">
        <v>4</v>
      </c>
      <c r="AF27" s="98" t="s">
        <v>4</v>
      </c>
      <c r="AG27" s="98" t="s">
        <v>4</v>
      </c>
      <c r="AH27" s="980" t="s">
        <v>4</v>
      </c>
      <c r="AI27" s="980" t="s">
        <v>4</v>
      </c>
      <c r="AJ27" s="980" t="s">
        <v>4</v>
      </c>
    </row>
    <row r="28" spans="1:36" s="66" customFormat="1" ht="12.75" x14ac:dyDescent="0.2">
      <c r="A28" s="377" t="s">
        <v>789</v>
      </c>
      <c r="B28" s="90" t="s">
        <v>4</v>
      </c>
      <c r="C28" s="90" t="s">
        <v>4</v>
      </c>
      <c r="D28" s="90" t="s">
        <v>4</v>
      </c>
      <c r="E28" s="90" t="s">
        <v>4</v>
      </c>
      <c r="F28" s="90" t="s">
        <v>4</v>
      </c>
      <c r="G28" s="90" t="s">
        <v>4</v>
      </c>
      <c r="H28" s="90" t="s">
        <v>4</v>
      </c>
      <c r="I28" s="90" t="s">
        <v>4</v>
      </c>
      <c r="J28" s="90" t="s">
        <v>4</v>
      </c>
      <c r="K28" s="90" t="s">
        <v>4</v>
      </c>
      <c r="L28" s="90" t="s">
        <v>4</v>
      </c>
      <c r="M28" s="90" t="s">
        <v>4</v>
      </c>
      <c r="N28" s="90" t="s">
        <v>4</v>
      </c>
      <c r="O28" s="90" t="s">
        <v>4</v>
      </c>
      <c r="P28" s="90" t="s">
        <v>4</v>
      </c>
      <c r="Q28" s="90" t="s">
        <v>4</v>
      </c>
      <c r="R28" s="90" t="s">
        <v>4</v>
      </c>
      <c r="S28" s="90" t="s">
        <v>4</v>
      </c>
      <c r="T28" s="90" t="s">
        <v>4</v>
      </c>
      <c r="U28" s="90" t="s">
        <v>4</v>
      </c>
      <c r="V28" s="90" t="s">
        <v>4</v>
      </c>
      <c r="W28" s="90" t="s">
        <v>4</v>
      </c>
      <c r="X28" s="90" t="s">
        <v>4</v>
      </c>
      <c r="Y28" s="90" t="s">
        <v>4</v>
      </c>
      <c r="Z28" s="90" t="s">
        <v>4</v>
      </c>
      <c r="AA28" s="90" t="s">
        <v>4</v>
      </c>
      <c r="AB28" s="90" t="s">
        <v>4</v>
      </c>
      <c r="AC28" s="90" t="s">
        <v>4</v>
      </c>
      <c r="AD28" s="98" t="s">
        <v>4</v>
      </c>
      <c r="AE28" s="98" t="s">
        <v>4</v>
      </c>
      <c r="AF28" s="98" t="s">
        <v>4</v>
      </c>
      <c r="AG28" s="98" t="s">
        <v>4</v>
      </c>
      <c r="AH28" s="980" t="s">
        <v>4</v>
      </c>
      <c r="AI28" s="980" t="s">
        <v>4</v>
      </c>
      <c r="AJ28" s="980" t="s">
        <v>4</v>
      </c>
    </row>
    <row r="29" spans="1:36" s="66" customFormat="1" ht="12.75" x14ac:dyDescent="0.2">
      <c r="A29" s="377" t="s">
        <v>790</v>
      </c>
      <c r="B29" s="90" t="s">
        <v>4</v>
      </c>
      <c r="C29" s="90" t="s">
        <v>4</v>
      </c>
      <c r="D29" s="90" t="s">
        <v>4</v>
      </c>
      <c r="E29" s="90" t="s">
        <v>4</v>
      </c>
      <c r="F29" s="90" t="s">
        <v>4</v>
      </c>
      <c r="G29" s="90" t="s">
        <v>4</v>
      </c>
      <c r="H29" s="90" t="s">
        <v>4</v>
      </c>
      <c r="I29" s="90" t="s">
        <v>4</v>
      </c>
      <c r="J29" s="90" t="s">
        <v>4</v>
      </c>
      <c r="K29" s="90" t="s">
        <v>4</v>
      </c>
      <c r="L29" s="90" t="s">
        <v>4</v>
      </c>
      <c r="M29" s="90" t="s">
        <v>4</v>
      </c>
      <c r="N29" s="90" t="s">
        <v>4</v>
      </c>
      <c r="O29" s="90" t="s">
        <v>4</v>
      </c>
      <c r="P29" s="90" t="s">
        <v>4</v>
      </c>
      <c r="Q29" s="90" t="s">
        <v>4</v>
      </c>
      <c r="R29" s="90" t="s">
        <v>4</v>
      </c>
      <c r="S29" s="90" t="s">
        <v>4</v>
      </c>
      <c r="T29" s="90" t="s">
        <v>4</v>
      </c>
      <c r="U29" s="90" t="s">
        <v>4</v>
      </c>
      <c r="V29" s="90" t="s">
        <v>4</v>
      </c>
      <c r="W29" s="90" t="s">
        <v>4</v>
      </c>
      <c r="X29" s="90" t="s">
        <v>4</v>
      </c>
      <c r="Y29" s="90" t="s">
        <v>4</v>
      </c>
      <c r="Z29" s="90" t="s">
        <v>4</v>
      </c>
      <c r="AA29" s="90" t="s">
        <v>4</v>
      </c>
      <c r="AB29" s="90" t="s">
        <v>4</v>
      </c>
      <c r="AC29" s="90" t="s">
        <v>4</v>
      </c>
      <c r="AD29" s="98" t="s">
        <v>4</v>
      </c>
      <c r="AE29" s="98" t="s">
        <v>4</v>
      </c>
      <c r="AF29" s="98" t="s">
        <v>4</v>
      </c>
      <c r="AG29" s="98" t="s">
        <v>4</v>
      </c>
      <c r="AH29" s="980" t="s">
        <v>4</v>
      </c>
      <c r="AI29" s="980" t="s">
        <v>4</v>
      </c>
      <c r="AJ29" s="980" t="s">
        <v>4</v>
      </c>
    </row>
    <row r="30" spans="1:36" s="66" customFormat="1" ht="24" x14ac:dyDescent="0.2">
      <c r="A30" s="377" t="s">
        <v>791</v>
      </c>
      <c r="B30" s="90" t="s">
        <v>4</v>
      </c>
      <c r="C30" s="90" t="s">
        <v>4</v>
      </c>
      <c r="D30" s="90" t="s">
        <v>4</v>
      </c>
      <c r="E30" s="90" t="s">
        <v>4</v>
      </c>
      <c r="F30" s="90" t="s">
        <v>4</v>
      </c>
      <c r="G30" s="90" t="s">
        <v>4</v>
      </c>
      <c r="H30" s="90" t="s">
        <v>4</v>
      </c>
      <c r="I30" s="90" t="s">
        <v>4</v>
      </c>
      <c r="J30" s="90" t="s">
        <v>4</v>
      </c>
      <c r="K30" s="90" t="s">
        <v>4</v>
      </c>
      <c r="L30" s="90" t="s">
        <v>4</v>
      </c>
      <c r="M30" s="90" t="s">
        <v>4</v>
      </c>
      <c r="N30" s="90" t="s">
        <v>4</v>
      </c>
      <c r="O30" s="90" t="s">
        <v>4</v>
      </c>
      <c r="P30" s="90" t="s">
        <v>4</v>
      </c>
      <c r="Q30" s="90" t="s">
        <v>4</v>
      </c>
      <c r="R30" s="90" t="s">
        <v>4</v>
      </c>
      <c r="S30" s="90" t="s">
        <v>4</v>
      </c>
      <c r="T30" s="90" t="s">
        <v>4</v>
      </c>
      <c r="U30" s="90" t="s">
        <v>4</v>
      </c>
      <c r="V30" s="90" t="s">
        <v>4</v>
      </c>
      <c r="W30" s="90" t="s">
        <v>4</v>
      </c>
      <c r="X30" s="90" t="s">
        <v>4</v>
      </c>
      <c r="Y30" s="90" t="s">
        <v>4</v>
      </c>
      <c r="Z30" s="90" t="s">
        <v>4</v>
      </c>
      <c r="AA30" s="90" t="s">
        <v>4</v>
      </c>
      <c r="AB30" s="90" t="s">
        <v>4</v>
      </c>
      <c r="AC30" s="90" t="s">
        <v>4</v>
      </c>
      <c r="AD30" s="90" t="s">
        <v>4</v>
      </c>
      <c r="AE30" s="90" t="s">
        <v>4</v>
      </c>
      <c r="AF30" s="90" t="s">
        <v>4</v>
      </c>
      <c r="AG30" s="90" t="s">
        <v>4</v>
      </c>
      <c r="AH30" s="980" t="s">
        <v>4</v>
      </c>
      <c r="AI30" s="980" t="s">
        <v>4</v>
      </c>
      <c r="AJ30" s="980" t="s">
        <v>4</v>
      </c>
    </row>
    <row r="31" spans="1:36" s="66" customFormat="1" x14ac:dyDescent="0.2">
      <c r="A31" s="377" t="s">
        <v>634</v>
      </c>
      <c r="B31" s="90" t="s">
        <v>4</v>
      </c>
      <c r="C31" s="90">
        <v>3</v>
      </c>
      <c r="D31" s="90">
        <v>3</v>
      </c>
      <c r="E31" s="90">
        <v>3</v>
      </c>
      <c r="F31" s="90">
        <v>3</v>
      </c>
      <c r="G31" s="90">
        <v>3</v>
      </c>
      <c r="H31" s="90">
        <v>3</v>
      </c>
      <c r="I31" s="90">
        <v>3</v>
      </c>
      <c r="J31" s="90" t="s">
        <v>4</v>
      </c>
      <c r="K31" s="90">
        <v>3</v>
      </c>
      <c r="L31" s="90">
        <v>3</v>
      </c>
      <c r="M31" s="90">
        <v>3</v>
      </c>
      <c r="N31" s="90">
        <v>3</v>
      </c>
      <c r="O31" s="90">
        <v>3</v>
      </c>
      <c r="P31" s="90">
        <v>5</v>
      </c>
      <c r="Q31" s="90">
        <v>6</v>
      </c>
      <c r="R31" s="90">
        <v>6</v>
      </c>
      <c r="S31" s="90">
        <v>6</v>
      </c>
      <c r="T31" s="90">
        <v>5</v>
      </c>
      <c r="U31" s="90">
        <v>5</v>
      </c>
      <c r="V31" s="90">
        <v>5</v>
      </c>
      <c r="W31" s="90">
        <v>5</v>
      </c>
      <c r="X31" s="90">
        <v>7</v>
      </c>
      <c r="Y31" s="90">
        <v>7</v>
      </c>
      <c r="Z31" s="90">
        <v>6</v>
      </c>
      <c r="AA31" s="90">
        <v>6</v>
      </c>
      <c r="AB31" s="90">
        <v>6</v>
      </c>
      <c r="AC31" s="90">
        <v>6</v>
      </c>
      <c r="AD31" s="90">
        <v>6</v>
      </c>
      <c r="AE31" s="90">
        <v>6</v>
      </c>
      <c r="AF31" s="90">
        <v>6</v>
      </c>
      <c r="AG31" s="90">
        <v>6</v>
      </c>
      <c r="AH31" s="980">
        <v>6</v>
      </c>
      <c r="AI31" s="788">
        <v>6</v>
      </c>
      <c r="AJ31" s="67">
        <v>6</v>
      </c>
    </row>
    <row r="32" spans="1:36" s="66" customFormat="1" x14ac:dyDescent="0.2">
      <c r="A32" s="377" t="s">
        <v>635</v>
      </c>
      <c r="B32" s="90" t="s">
        <v>4</v>
      </c>
      <c r="C32" s="98">
        <v>2028</v>
      </c>
      <c r="D32" s="98">
        <v>1980</v>
      </c>
      <c r="E32" s="98">
        <v>2014</v>
      </c>
      <c r="F32" s="98">
        <v>1913</v>
      </c>
      <c r="G32" s="98">
        <v>1855</v>
      </c>
      <c r="H32" s="98">
        <v>1710</v>
      </c>
      <c r="I32" s="98">
        <v>1530</v>
      </c>
      <c r="J32" s="98" t="s">
        <v>4</v>
      </c>
      <c r="K32" s="99">
        <v>1818</v>
      </c>
      <c r="L32" s="99">
        <v>2232</v>
      </c>
      <c r="M32" s="99">
        <v>2272</v>
      </c>
      <c r="N32" s="99">
        <v>2237</v>
      </c>
      <c r="O32" s="99">
        <v>2341</v>
      </c>
      <c r="P32" s="99">
        <v>2581</v>
      </c>
      <c r="Q32" s="99">
        <v>3595</v>
      </c>
      <c r="R32" s="99">
        <v>3780</v>
      </c>
      <c r="S32" s="99">
        <v>3870</v>
      </c>
      <c r="T32" s="99">
        <v>3319</v>
      </c>
      <c r="U32" s="99">
        <v>3677</v>
      </c>
      <c r="V32" s="99">
        <v>3563</v>
      </c>
      <c r="W32" s="99">
        <v>3196</v>
      </c>
      <c r="X32" s="98">
        <v>4308</v>
      </c>
      <c r="Y32" s="98">
        <v>4048</v>
      </c>
      <c r="Z32" s="98">
        <v>3633</v>
      </c>
      <c r="AA32" s="98">
        <v>3222</v>
      </c>
      <c r="AB32" s="181">
        <v>3161</v>
      </c>
      <c r="AC32" s="181">
        <v>3089</v>
      </c>
      <c r="AD32" s="72">
        <v>3034</v>
      </c>
      <c r="AE32" s="29">
        <v>3002</v>
      </c>
      <c r="AF32" s="29">
        <v>3045</v>
      </c>
      <c r="AG32" s="29">
        <v>3104</v>
      </c>
      <c r="AH32" s="980">
        <v>3086</v>
      </c>
      <c r="AI32" s="789">
        <v>2898</v>
      </c>
      <c r="AJ32" s="858">
        <v>2771</v>
      </c>
    </row>
    <row r="33" spans="1:36" s="66" customFormat="1" x14ac:dyDescent="0.2">
      <c r="A33" s="377" t="s">
        <v>636</v>
      </c>
      <c r="B33" s="90" t="s">
        <v>4</v>
      </c>
      <c r="C33" s="98">
        <v>1</v>
      </c>
      <c r="D33" s="98">
        <v>1</v>
      </c>
      <c r="E33" s="98">
        <v>1</v>
      </c>
      <c r="F33" s="98">
        <v>1</v>
      </c>
      <c r="G33" s="98">
        <v>1</v>
      </c>
      <c r="H33" s="98">
        <v>1</v>
      </c>
      <c r="I33" s="98">
        <v>1</v>
      </c>
      <c r="J33" s="98">
        <v>1</v>
      </c>
      <c r="K33" s="98">
        <v>1</v>
      </c>
      <c r="L33" s="98">
        <v>1</v>
      </c>
      <c r="M33" s="98">
        <v>1</v>
      </c>
      <c r="N33" s="98">
        <v>1</v>
      </c>
      <c r="O33" s="98">
        <v>1</v>
      </c>
      <c r="P33" s="98">
        <v>1</v>
      </c>
      <c r="Q33" s="98">
        <v>1</v>
      </c>
      <c r="R33" s="98">
        <v>1</v>
      </c>
      <c r="S33" s="98">
        <v>1</v>
      </c>
      <c r="T33" s="98">
        <v>1</v>
      </c>
      <c r="U33" s="98">
        <v>1</v>
      </c>
      <c r="V33" s="98">
        <v>1</v>
      </c>
      <c r="W33" s="98">
        <v>1</v>
      </c>
      <c r="X33" s="98">
        <v>1</v>
      </c>
      <c r="Y33" s="98">
        <v>1</v>
      </c>
      <c r="Z33" s="98">
        <v>1</v>
      </c>
      <c r="AA33" s="181">
        <v>1</v>
      </c>
      <c r="AB33" s="181">
        <v>1</v>
      </c>
      <c r="AC33" s="181">
        <v>1</v>
      </c>
      <c r="AD33" s="72">
        <v>1</v>
      </c>
      <c r="AE33" s="29">
        <v>1</v>
      </c>
      <c r="AF33" s="29">
        <v>1</v>
      </c>
      <c r="AG33" s="29">
        <v>1</v>
      </c>
      <c r="AH33" s="980">
        <v>1</v>
      </c>
      <c r="AI33" s="789">
        <v>1</v>
      </c>
      <c r="AJ33" s="67">
        <v>1</v>
      </c>
    </row>
    <row r="34" spans="1:36" s="66" customFormat="1" x14ac:dyDescent="0.2">
      <c r="A34" s="377" t="s">
        <v>436</v>
      </c>
      <c r="B34" s="90" t="s">
        <v>4</v>
      </c>
      <c r="C34" s="98">
        <v>2644</v>
      </c>
      <c r="D34" s="98">
        <v>2390</v>
      </c>
      <c r="E34" s="98">
        <v>2346</v>
      </c>
      <c r="F34" s="98">
        <v>2533</v>
      </c>
      <c r="G34" s="98">
        <v>2613</v>
      </c>
      <c r="H34" s="98">
        <v>2566</v>
      </c>
      <c r="I34" s="98">
        <v>2564</v>
      </c>
      <c r="J34" s="98">
        <v>2337</v>
      </c>
      <c r="K34" s="98">
        <v>2466</v>
      </c>
      <c r="L34" s="98">
        <v>2455</v>
      </c>
      <c r="M34" s="98">
        <v>2959</v>
      </c>
      <c r="N34" s="98">
        <v>3283</v>
      </c>
      <c r="O34" s="98">
        <v>4004</v>
      </c>
      <c r="P34" s="98">
        <v>4292</v>
      </c>
      <c r="Q34" s="98">
        <v>4279</v>
      </c>
      <c r="R34" s="98">
        <v>4317</v>
      </c>
      <c r="S34" s="98">
        <v>3966</v>
      </c>
      <c r="T34" s="98">
        <v>3650</v>
      </c>
      <c r="U34" s="98">
        <v>3285</v>
      </c>
      <c r="V34" s="98">
        <v>3331</v>
      </c>
      <c r="W34" s="98">
        <v>2709</v>
      </c>
      <c r="X34" s="98">
        <v>2066</v>
      </c>
      <c r="Y34" s="98">
        <v>1474</v>
      </c>
      <c r="Z34" s="98">
        <v>1245</v>
      </c>
      <c r="AA34" s="98">
        <v>1282</v>
      </c>
      <c r="AB34" s="181">
        <v>1422</v>
      </c>
      <c r="AC34" s="181">
        <v>1482</v>
      </c>
      <c r="AD34" s="98">
        <v>1504</v>
      </c>
      <c r="AE34" s="98">
        <v>1491</v>
      </c>
      <c r="AF34" s="98">
        <v>1504</v>
      </c>
      <c r="AG34" s="98">
        <v>1382</v>
      </c>
      <c r="AH34" s="980">
        <v>1393</v>
      </c>
      <c r="AI34" s="789">
        <v>1263</v>
      </c>
      <c r="AJ34" s="789">
        <v>1553</v>
      </c>
    </row>
    <row r="35" spans="1:36" s="66" customFormat="1" ht="12.75" x14ac:dyDescent="0.2">
      <c r="A35" s="380" t="s">
        <v>775</v>
      </c>
      <c r="B35" s="90" t="s">
        <v>4</v>
      </c>
      <c r="C35" s="98" t="s">
        <v>4</v>
      </c>
      <c r="D35" s="98" t="s">
        <v>4</v>
      </c>
      <c r="E35" s="98" t="s">
        <v>4</v>
      </c>
      <c r="F35" s="98" t="s">
        <v>4</v>
      </c>
      <c r="G35" s="98" t="s">
        <v>4</v>
      </c>
      <c r="H35" s="98" t="s">
        <v>4</v>
      </c>
      <c r="I35" s="98" t="s">
        <v>4</v>
      </c>
      <c r="J35" s="98" t="s">
        <v>4</v>
      </c>
      <c r="K35" s="98" t="s">
        <v>4</v>
      </c>
      <c r="L35" s="98" t="s">
        <v>4</v>
      </c>
      <c r="M35" s="98" t="s">
        <v>4</v>
      </c>
      <c r="N35" s="98" t="s">
        <v>4</v>
      </c>
      <c r="O35" s="98" t="s">
        <v>4</v>
      </c>
      <c r="P35" s="98" t="s">
        <v>4</v>
      </c>
      <c r="Q35" s="98" t="s">
        <v>4</v>
      </c>
      <c r="R35" s="98" t="s">
        <v>4</v>
      </c>
      <c r="S35" s="98" t="s">
        <v>4</v>
      </c>
      <c r="T35" s="98" t="s">
        <v>4</v>
      </c>
      <c r="U35" s="98" t="s">
        <v>4</v>
      </c>
      <c r="V35" s="98" t="s">
        <v>4</v>
      </c>
      <c r="W35" s="98" t="s">
        <v>4</v>
      </c>
      <c r="X35" s="98" t="s">
        <v>4</v>
      </c>
      <c r="Y35" s="98" t="s">
        <v>4</v>
      </c>
      <c r="Z35" s="98" t="s">
        <v>4</v>
      </c>
      <c r="AA35" s="181" t="s">
        <v>4</v>
      </c>
      <c r="AB35" s="181" t="s">
        <v>4</v>
      </c>
      <c r="AC35" s="181" t="s">
        <v>4</v>
      </c>
      <c r="AD35" s="98" t="s">
        <v>4</v>
      </c>
      <c r="AE35" s="98" t="s">
        <v>4</v>
      </c>
      <c r="AF35" s="858" t="s">
        <v>4</v>
      </c>
      <c r="AG35" s="858" t="s">
        <v>4</v>
      </c>
      <c r="AH35" s="980" t="s">
        <v>4</v>
      </c>
      <c r="AI35" s="980" t="s">
        <v>4</v>
      </c>
      <c r="AJ35" s="980" t="s">
        <v>4</v>
      </c>
    </row>
    <row r="36" spans="1:36" s="66" customFormat="1" x14ac:dyDescent="0.2">
      <c r="A36" s="1204" t="s">
        <v>40</v>
      </c>
      <c r="B36" s="1205"/>
      <c r="C36" s="1205"/>
      <c r="D36" s="1205"/>
      <c r="E36" s="1205"/>
      <c r="F36" s="1205"/>
      <c r="G36" s="1205"/>
      <c r="H36" s="1205"/>
      <c r="I36" s="1205"/>
      <c r="J36" s="1205"/>
      <c r="K36" s="1205"/>
      <c r="L36" s="1205"/>
      <c r="M36" s="1205"/>
      <c r="N36" s="1205"/>
      <c r="O36" s="1205"/>
      <c r="P36" s="1205"/>
      <c r="Q36" s="1205"/>
      <c r="R36" s="1205"/>
      <c r="S36" s="1205"/>
      <c r="T36" s="1205"/>
      <c r="U36" s="1205"/>
      <c r="V36" s="1205"/>
      <c r="W36" s="1205"/>
      <c r="X36" s="1205"/>
      <c r="Y36" s="1205"/>
      <c r="Z36" s="1205"/>
      <c r="AA36" s="1205"/>
      <c r="AB36" s="1205"/>
      <c r="AC36" s="1205"/>
      <c r="AD36" s="1205"/>
      <c r="AE36" s="1205"/>
      <c r="AF36" s="1205"/>
      <c r="AG36" s="1205"/>
      <c r="AH36" s="1052"/>
      <c r="AI36" s="1052"/>
      <c r="AJ36" s="1052"/>
    </row>
    <row r="37" spans="1:36" s="66" customFormat="1" x14ac:dyDescent="0.2">
      <c r="A37" s="372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69"/>
      <c r="AJ37" s="69"/>
    </row>
    <row r="38" spans="1:36" s="66" customFormat="1" x14ac:dyDescent="0.2">
      <c r="A38" s="372" t="s">
        <v>42</v>
      </c>
      <c r="B38" s="90" t="s">
        <v>4</v>
      </c>
      <c r="C38" s="90" t="s">
        <v>4</v>
      </c>
      <c r="D38" s="90" t="s">
        <v>4</v>
      </c>
      <c r="E38" s="90" t="s">
        <v>4</v>
      </c>
      <c r="F38" s="90" t="s">
        <v>4</v>
      </c>
      <c r="G38" s="90" t="s">
        <v>4</v>
      </c>
      <c r="H38" s="90" t="s">
        <v>4</v>
      </c>
      <c r="I38" s="90" t="s">
        <v>4</v>
      </c>
      <c r="J38" s="90" t="s">
        <v>4</v>
      </c>
      <c r="K38" s="90" t="s">
        <v>4</v>
      </c>
      <c r="L38" s="90" t="s">
        <v>4</v>
      </c>
      <c r="M38" s="90" t="s">
        <v>4</v>
      </c>
      <c r="N38" s="90" t="s">
        <v>4</v>
      </c>
      <c r="O38" s="98">
        <v>4733</v>
      </c>
      <c r="P38" s="98">
        <v>5421</v>
      </c>
      <c r="Q38" s="98">
        <v>7896</v>
      </c>
      <c r="R38" s="98">
        <v>8712</v>
      </c>
      <c r="S38" s="98">
        <v>11809</v>
      </c>
      <c r="T38" s="98">
        <v>12291</v>
      </c>
      <c r="U38" s="98">
        <v>13600</v>
      </c>
      <c r="V38" s="98">
        <v>16238</v>
      </c>
      <c r="W38" s="99">
        <v>16173</v>
      </c>
      <c r="X38" s="99">
        <v>17031</v>
      </c>
      <c r="Y38" s="99">
        <v>18486</v>
      </c>
      <c r="Z38" s="99">
        <v>18675</v>
      </c>
      <c r="AA38" s="98">
        <v>19585</v>
      </c>
      <c r="AB38" s="98">
        <v>21240</v>
      </c>
      <c r="AC38" s="98">
        <v>24458</v>
      </c>
      <c r="AD38" s="98">
        <v>27139</v>
      </c>
      <c r="AE38" s="98">
        <v>32222</v>
      </c>
      <c r="AF38" s="98">
        <v>36998</v>
      </c>
      <c r="AG38" s="98">
        <v>44532</v>
      </c>
      <c r="AH38" s="1200">
        <v>48449</v>
      </c>
      <c r="AI38" s="789">
        <v>51866</v>
      </c>
      <c r="AJ38" s="35">
        <v>54819</v>
      </c>
    </row>
    <row r="39" spans="1:36" s="5" customFormat="1" x14ac:dyDescent="0.2">
      <c r="A39" s="1204" t="s">
        <v>44</v>
      </c>
      <c r="B39" s="1206"/>
      <c r="C39" s="1206"/>
      <c r="D39" s="1206"/>
      <c r="E39" s="1206"/>
      <c r="F39" s="1206"/>
      <c r="G39" s="1206"/>
      <c r="H39" s="1206"/>
      <c r="I39" s="1206"/>
      <c r="J39" s="1206"/>
      <c r="K39" s="1207"/>
      <c r="L39" s="1207"/>
      <c r="M39" s="1207"/>
      <c r="N39" s="1207"/>
      <c r="O39" s="1208"/>
      <c r="P39" s="1208"/>
      <c r="Q39" s="1208"/>
      <c r="R39" s="1208"/>
      <c r="S39" s="1208"/>
      <c r="T39" s="1208"/>
      <c r="U39" s="1208"/>
      <c r="V39" s="1208"/>
      <c r="W39" s="1208"/>
      <c r="X39" s="1208"/>
      <c r="Y39" s="1208"/>
      <c r="Z39" s="1209"/>
      <c r="AA39" s="1208"/>
      <c r="AB39" s="1208"/>
      <c r="AC39" s="1208"/>
      <c r="AD39" s="1208"/>
      <c r="AE39" s="1208"/>
      <c r="AF39" s="1208"/>
      <c r="AG39" s="1208"/>
      <c r="AH39" s="1210"/>
      <c r="AI39" s="1210"/>
      <c r="AJ39" s="1210"/>
    </row>
    <row r="40" spans="1:36" s="66" customFormat="1" ht="12.75" x14ac:dyDescent="0.2">
      <c r="A40" s="372" t="s">
        <v>792</v>
      </c>
      <c r="B40" s="90"/>
      <c r="C40" s="90"/>
      <c r="D40" s="90"/>
      <c r="E40" s="90"/>
      <c r="F40" s="90"/>
      <c r="G40" s="90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2"/>
      <c r="X40" s="1010"/>
      <c r="Y40" s="1010"/>
      <c r="Z40" s="1010"/>
      <c r="AA40" s="90"/>
      <c r="AB40" s="90"/>
      <c r="AC40" s="90"/>
      <c r="AD40" s="90"/>
      <c r="AE40" s="90"/>
      <c r="AF40" s="90"/>
      <c r="AG40" s="90"/>
      <c r="AH40" s="90"/>
      <c r="AI40" s="69"/>
      <c r="AJ40" s="69"/>
    </row>
    <row r="41" spans="1:36" s="66" customFormat="1" x14ac:dyDescent="0.2">
      <c r="A41" s="855" t="s">
        <v>46</v>
      </c>
      <c r="B41" s="90" t="s">
        <v>4</v>
      </c>
      <c r="C41" s="90" t="s">
        <v>4</v>
      </c>
      <c r="D41" s="90" t="s">
        <v>4</v>
      </c>
      <c r="E41" s="90" t="s">
        <v>4</v>
      </c>
      <c r="F41" s="90" t="s">
        <v>4</v>
      </c>
      <c r="G41" s="90" t="s">
        <v>4</v>
      </c>
      <c r="H41" s="90" t="s">
        <v>4</v>
      </c>
      <c r="I41" s="90" t="s">
        <v>4</v>
      </c>
      <c r="J41" s="90" t="s">
        <v>4</v>
      </c>
      <c r="K41" s="90" t="s">
        <v>4</v>
      </c>
      <c r="L41" s="90" t="s">
        <v>4</v>
      </c>
      <c r="M41" s="90" t="s">
        <v>4</v>
      </c>
      <c r="N41" s="90" t="s">
        <v>4</v>
      </c>
      <c r="O41" s="90" t="s">
        <v>4</v>
      </c>
      <c r="P41" s="90" t="s">
        <v>4</v>
      </c>
      <c r="Q41" s="90" t="s">
        <v>4</v>
      </c>
      <c r="R41" s="90" t="s">
        <v>4</v>
      </c>
      <c r="S41" s="90" t="s">
        <v>4</v>
      </c>
      <c r="T41" s="90" t="s">
        <v>4</v>
      </c>
      <c r="U41" s="90" t="s">
        <v>4</v>
      </c>
      <c r="V41" s="90" t="s">
        <v>4</v>
      </c>
      <c r="W41" s="90" t="s">
        <v>4</v>
      </c>
      <c r="X41" s="90" t="s">
        <v>4</v>
      </c>
      <c r="Y41" s="45">
        <v>75</v>
      </c>
      <c r="Z41" s="45">
        <v>74.900000000000006</v>
      </c>
      <c r="AA41" s="45">
        <v>76.900000000000006</v>
      </c>
      <c r="AB41" s="45">
        <v>74.400000000000006</v>
      </c>
      <c r="AC41" s="45">
        <v>74</v>
      </c>
      <c r="AD41" s="45">
        <v>73</v>
      </c>
      <c r="AE41" s="22">
        <v>71.8</v>
      </c>
      <c r="AF41" s="36">
        <v>76</v>
      </c>
      <c r="AG41" s="22">
        <v>72.3</v>
      </c>
      <c r="AH41" s="790">
        <v>71.3</v>
      </c>
      <c r="AI41" s="788">
        <v>69.900000000000006</v>
      </c>
      <c r="AJ41" s="788">
        <v>65.599999999999994</v>
      </c>
    </row>
    <row r="42" spans="1:36" s="66" customFormat="1" x14ac:dyDescent="0.2">
      <c r="A42" s="855" t="s">
        <v>5</v>
      </c>
      <c r="B42" s="90" t="s">
        <v>4</v>
      </c>
      <c r="C42" s="90" t="s">
        <v>4</v>
      </c>
      <c r="D42" s="90" t="s">
        <v>4</v>
      </c>
      <c r="E42" s="90" t="s">
        <v>4</v>
      </c>
      <c r="F42" s="90" t="s">
        <v>4</v>
      </c>
      <c r="G42" s="90" t="s">
        <v>4</v>
      </c>
      <c r="H42" s="90" t="s">
        <v>4</v>
      </c>
      <c r="I42" s="90" t="s">
        <v>4</v>
      </c>
      <c r="J42" s="90" t="s">
        <v>4</v>
      </c>
      <c r="K42" s="90" t="s">
        <v>4</v>
      </c>
      <c r="L42" s="90" t="s">
        <v>4</v>
      </c>
      <c r="M42" s="90" t="s">
        <v>4</v>
      </c>
      <c r="N42" s="90" t="s">
        <v>4</v>
      </c>
      <c r="O42" s="90" t="s">
        <v>4</v>
      </c>
      <c r="P42" s="90" t="s">
        <v>4</v>
      </c>
      <c r="Q42" s="90" t="s">
        <v>4</v>
      </c>
      <c r="R42" s="90" t="s">
        <v>4</v>
      </c>
      <c r="S42" s="90" t="s">
        <v>4</v>
      </c>
      <c r="T42" s="90" t="s">
        <v>4</v>
      </c>
      <c r="U42" s="90" t="s">
        <v>4</v>
      </c>
      <c r="V42" s="90" t="s">
        <v>4</v>
      </c>
      <c r="W42" s="90" t="s">
        <v>4</v>
      </c>
      <c r="X42" s="90" t="s">
        <v>4</v>
      </c>
      <c r="Y42" s="45"/>
      <c r="Z42" s="45">
        <v>99.866666666666674</v>
      </c>
      <c r="AA42" s="45">
        <v>102.6702269692924</v>
      </c>
      <c r="AB42" s="45">
        <v>96.749024707412218</v>
      </c>
      <c r="AC42" s="45">
        <v>99.462365591397841</v>
      </c>
      <c r="AD42" s="45">
        <v>98.648648648648646</v>
      </c>
      <c r="AE42" s="36">
        <v>98.356164383561634</v>
      </c>
      <c r="AF42" s="36">
        <v>105.84958217270196</v>
      </c>
      <c r="AG42" s="36">
        <v>95.131578947368425</v>
      </c>
      <c r="AH42" s="803">
        <f>AH41/AG41*100</f>
        <v>98.61687413554634</v>
      </c>
      <c r="AI42" s="1060">
        <f>AI41/AH41*100</f>
        <v>98.036465638148684</v>
      </c>
      <c r="AJ42" s="1060">
        <f>AJ41/AI41*100</f>
        <v>93.848354792560784</v>
      </c>
    </row>
    <row r="43" spans="1:36" s="66" customFormat="1" x14ac:dyDescent="0.2">
      <c r="A43" s="264" t="s">
        <v>47</v>
      </c>
      <c r="B43" s="41"/>
      <c r="C43" s="41"/>
      <c r="D43" s="41"/>
      <c r="E43" s="41"/>
      <c r="F43" s="41"/>
      <c r="G43" s="41"/>
      <c r="H43" s="41"/>
      <c r="I43" s="41"/>
      <c r="J43" s="41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790"/>
      <c r="AI43" s="788"/>
      <c r="AJ43" s="69"/>
    </row>
    <row r="44" spans="1:36" s="66" customFormat="1" x14ac:dyDescent="0.2">
      <c r="A44" s="855" t="s">
        <v>46</v>
      </c>
      <c r="B44" s="90" t="s">
        <v>4</v>
      </c>
      <c r="C44" s="90" t="s">
        <v>4</v>
      </c>
      <c r="D44" s="90" t="s">
        <v>4</v>
      </c>
      <c r="E44" s="90" t="s">
        <v>4</v>
      </c>
      <c r="F44" s="90" t="s">
        <v>4</v>
      </c>
      <c r="G44" s="90" t="s">
        <v>4</v>
      </c>
      <c r="H44" s="90" t="s">
        <v>4</v>
      </c>
      <c r="I44" s="90" t="s">
        <v>4</v>
      </c>
      <c r="J44" s="90" t="s">
        <v>4</v>
      </c>
      <c r="K44" s="90" t="s">
        <v>4</v>
      </c>
      <c r="L44" s="90" t="s">
        <v>4</v>
      </c>
      <c r="M44" s="90" t="s">
        <v>4</v>
      </c>
      <c r="N44" s="90" t="s">
        <v>4</v>
      </c>
      <c r="O44" s="90" t="s">
        <v>4</v>
      </c>
      <c r="P44" s="90" t="s">
        <v>4</v>
      </c>
      <c r="Q44" s="90" t="s">
        <v>4</v>
      </c>
      <c r="R44" s="90" t="s">
        <v>4</v>
      </c>
      <c r="S44" s="90" t="s">
        <v>4</v>
      </c>
      <c r="T44" s="90" t="s">
        <v>4</v>
      </c>
      <c r="U44" s="90" t="s">
        <v>4</v>
      </c>
      <c r="V44" s="90" t="s">
        <v>4</v>
      </c>
      <c r="W44" s="90" t="s">
        <v>4</v>
      </c>
      <c r="X44" s="90" t="s">
        <v>4</v>
      </c>
      <c r="Y44" s="45">
        <v>70.900000000000006</v>
      </c>
      <c r="Z44" s="45">
        <v>70.900000000000006</v>
      </c>
      <c r="AA44" s="45">
        <v>72.900000000000006</v>
      </c>
      <c r="AB44" s="45">
        <v>70.7</v>
      </c>
      <c r="AC44" s="45">
        <v>70.099999999999994</v>
      </c>
      <c r="AD44" s="45">
        <v>69.3</v>
      </c>
      <c r="AE44" s="36">
        <v>67.900000000000006</v>
      </c>
      <c r="AF44" s="22">
        <v>72.3</v>
      </c>
      <c r="AG44" s="22">
        <v>68.7</v>
      </c>
      <c r="AH44" s="803">
        <v>68</v>
      </c>
      <c r="AI44" s="788">
        <v>66.7</v>
      </c>
      <c r="AJ44" s="788">
        <v>62.5</v>
      </c>
    </row>
    <row r="45" spans="1:36" s="66" customFormat="1" x14ac:dyDescent="0.2">
      <c r="A45" s="855" t="s">
        <v>5</v>
      </c>
      <c r="B45" s="90" t="s">
        <v>4</v>
      </c>
      <c r="C45" s="90" t="s">
        <v>4</v>
      </c>
      <c r="D45" s="90" t="s">
        <v>4</v>
      </c>
      <c r="E45" s="90" t="s">
        <v>4</v>
      </c>
      <c r="F45" s="90" t="s">
        <v>4</v>
      </c>
      <c r="G45" s="90" t="s">
        <v>4</v>
      </c>
      <c r="H45" s="90" t="s">
        <v>4</v>
      </c>
      <c r="I45" s="90" t="s">
        <v>4</v>
      </c>
      <c r="J45" s="90" t="s">
        <v>4</v>
      </c>
      <c r="K45" s="90" t="s">
        <v>4</v>
      </c>
      <c r="L45" s="90" t="s">
        <v>4</v>
      </c>
      <c r="M45" s="90" t="s">
        <v>4</v>
      </c>
      <c r="N45" s="90" t="s">
        <v>4</v>
      </c>
      <c r="O45" s="90" t="s">
        <v>4</v>
      </c>
      <c r="P45" s="90" t="s">
        <v>4</v>
      </c>
      <c r="Q45" s="90" t="s">
        <v>4</v>
      </c>
      <c r="R45" s="90" t="s">
        <v>4</v>
      </c>
      <c r="S45" s="90" t="s">
        <v>4</v>
      </c>
      <c r="T45" s="90" t="s">
        <v>4</v>
      </c>
      <c r="U45" s="90" t="s">
        <v>4</v>
      </c>
      <c r="V45" s="90" t="s">
        <v>4</v>
      </c>
      <c r="W45" s="90" t="s">
        <v>4</v>
      </c>
      <c r="X45" s="90" t="s">
        <v>4</v>
      </c>
      <c r="Y45" s="45"/>
      <c r="Z45" s="45">
        <v>100</v>
      </c>
      <c r="AA45" s="45">
        <v>102.82087447108603</v>
      </c>
      <c r="AB45" s="45">
        <v>96.982167352537715</v>
      </c>
      <c r="AC45" s="45">
        <v>99.15134370579915</v>
      </c>
      <c r="AD45" s="45">
        <v>98.858773181169752</v>
      </c>
      <c r="AE45" s="36">
        <v>97.979797979797993</v>
      </c>
      <c r="AF45" s="36">
        <v>106.48011782032398</v>
      </c>
      <c r="AG45" s="36">
        <v>95.020746887966808</v>
      </c>
      <c r="AH45" s="803">
        <f>AH44/AG44*100</f>
        <v>98.981077147016009</v>
      </c>
      <c r="AI45" s="1060">
        <f>AI44/AH44*100</f>
        <v>98.088235294117652</v>
      </c>
      <c r="AJ45" s="1060">
        <f>AJ44/AI44*100</f>
        <v>93.703148425787091</v>
      </c>
    </row>
    <row r="46" spans="1:36" s="66" customFormat="1" x14ac:dyDescent="0.2">
      <c r="A46" s="264" t="s">
        <v>221</v>
      </c>
      <c r="B46" s="41"/>
      <c r="C46" s="41"/>
      <c r="D46" s="41"/>
      <c r="E46" s="41"/>
      <c r="F46" s="41"/>
      <c r="G46" s="41"/>
      <c r="H46" s="41"/>
      <c r="I46" s="41"/>
      <c r="J46" s="41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790"/>
      <c r="AI46" s="788"/>
      <c r="AJ46" s="69"/>
    </row>
    <row r="47" spans="1:36" s="66" customFormat="1" x14ac:dyDescent="0.2">
      <c r="A47" s="264" t="s">
        <v>46</v>
      </c>
      <c r="B47" s="90" t="s">
        <v>4</v>
      </c>
      <c r="C47" s="90" t="s">
        <v>4</v>
      </c>
      <c r="D47" s="90" t="s">
        <v>4</v>
      </c>
      <c r="E47" s="90" t="s">
        <v>4</v>
      </c>
      <c r="F47" s="90" t="s">
        <v>4</v>
      </c>
      <c r="G47" s="90" t="s">
        <v>4</v>
      </c>
      <c r="H47" s="90" t="s">
        <v>4</v>
      </c>
      <c r="I47" s="90" t="s">
        <v>4</v>
      </c>
      <c r="J47" s="90" t="s">
        <v>4</v>
      </c>
      <c r="K47" s="90" t="s">
        <v>4</v>
      </c>
      <c r="L47" s="90" t="s">
        <v>4</v>
      </c>
      <c r="M47" s="90" t="s">
        <v>4</v>
      </c>
      <c r="N47" s="90" t="s">
        <v>4</v>
      </c>
      <c r="O47" s="90" t="s">
        <v>4</v>
      </c>
      <c r="P47" s="90" t="s">
        <v>4</v>
      </c>
      <c r="Q47" s="90" t="s">
        <v>4</v>
      </c>
      <c r="R47" s="90" t="s">
        <v>4</v>
      </c>
      <c r="S47" s="90" t="s">
        <v>4</v>
      </c>
      <c r="T47" s="90" t="s">
        <v>4</v>
      </c>
      <c r="U47" s="90" t="s">
        <v>4</v>
      </c>
      <c r="V47" s="90" t="s">
        <v>4</v>
      </c>
      <c r="W47" s="90" t="s">
        <v>4</v>
      </c>
      <c r="X47" s="90" t="s">
        <v>4</v>
      </c>
      <c r="Y47" s="45">
        <v>53.5</v>
      </c>
      <c r="Z47" s="45">
        <v>54.1</v>
      </c>
      <c r="AA47" s="45">
        <v>54.7</v>
      </c>
      <c r="AB47" s="45">
        <v>51.7</v>
      </c>
      <c r="AC47" s="45">
        <v>52.2</v>
      </c>
      <c r="AD47" s="45">
        <v>52.6</v>
      </c>
      <c r="AE47" s="36">
        <v>52.4</v>
      </c>
      <c r="AF47" s="22">
        <v>52.7</v>
      </c>
      <c r="AG47" s="22">
        <v>48.4</v>
      </c>
      <c r="AH47" s="790">
        <v>49.6</v>
      </c>
      <c r="AI47" s="788">
        <v>49.2</v>
      </c>
      <c r="AJ47" s="788">
        <v>46.5</v>
      </c>
    </row>
    <row r="48" spans="1:36" s="66" customFormat="1" x14ac:dyDescent="0.2">
      <c r="A48" s="264" t="s">
        <v>5</v>
      </c>
      <c r="B48" s="90" t="s">
        <v>4</v>
      </c>
      <c r="C48" s="90" t="s">
        <v>4</v>
      </c>
      <c r="D48" s="90" t="s">
        <v>4</v>
      </c>
      <c r="E48" s="90" t="s">
        <v>4</v>
      </c>
      <c r="F48" s="90" t="s">
        <v>4</v>
      </c>
      <c r="G48" s="90" t="s">
        <v>4</v>
      </c>
      <c r="H48" s="90" t="s">
        <v>4</v>
      </c>
      <c r="I48" s="90" t="s">
        <v>4</v>
      </c>
      <c r="J48" s="90" t="s">
        <v>4</v>
      </c>
      <c r="K48" s="90" t="s">
        <v>4</v>
      </c>
      <c r="L48" s="90" t="s">
        <v>4</v>
      </c>
      <c r="M48" s="90" t="s">
        <v>4</v>
      </c>
      <c r="N48" s="90" t="s">
        <v>4</v>
      </c>
      <c r="O48" s="90" t="s">
        <v>4</v>
      </c>
      <c r="P48" s="90" t="s">
        <v>4</v>
      </c>
      <c r="Q48" s="90" t="s">
        <v>4</v>
      </c>
      <c r="R48" s="90" t="s">
        <v>4</v>
      </c>
      <c r="S48" s="90" t="s">
        <v>4</v>
      </c>
      <c r="T48" s="90" t="s">
        <v>4</v>
      </c>
      <c r="U48" s="90" t="s">
        <v>4</v>
      </c>
      <c r="V48" s="90" t="s">
        <v>4</v>
      </c>
      <c r="W48" s="90" t="s">
        <v>4</v>
      </c>
      <c r="X48" s="90" t="s">
        <v>4</v>
      </c>
      <c r="Y48" s="45"/>
      <c r="Z48" s="45">
        <v>101.12149532710282</v>
      </c>
      <c r="AA48" s="45">
        <v>101.10905730129389</v>
      </c>
      <c r="AB48" s="45">
        <v>94.515539305301644</v>
      </c>
      <c r="AC48" s="45">
        <v>100.96711798839459</v>
      </c>
      <c r="AD48" s="45">
        <v>100.76628352490422</v>
      </c>
      <c r="AE48" s="36">
        <v>99.619771863117862</v>
      </c>
      <c r="AF48" s="36">
        <v>100.57251908396947</v>
      </c>
      <c r="AG48" s="36">
        <v>91.840607210626175</v>
      </c>
      <c r="AH48" s="803">
        <f>AH47/AG47*100</f>
        <v>102.47933884297522</v>
      </c>
      <c r="AI48" s="1060">
        <f>AI47/AH47*100</f>
        <v>99.193548387096769</v>
      </c>
      <c r="AJ48" s="1060">
        <f>AJ47/AI47*100</f>
        <v>94.512195121951208</v>
      </c>
    </row>
    <row r="49" spans="1:36" s="66" customFormat="1" x14ac:dyDescent="0.2">
      <c r="A49" s="264" t="s">
        <v>222</v>
      </c>
      <c r="B49" s="41"/>
      <c r="C49" s="41"/>
      <c r="D49" s="41"/>
      <c r="E49" s="41"/>
      <c r="F49" s="41"/>
      <c r="G49" s="41"/>
      <c r="H49" s="41"/>
      <c r="I49" s="41"/>
      <c r="J49" s="41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790"/>
      <c r="AI49" s="788"/>
      <c r="AJ49" s="69"/>
    </row>
    <row r="50" spans="1:36" s="66" customFormat="1" x14ac:dyDescent="0.2">
      <c r="A50" s="855" t="s">
        <v>46</v>
      </c>
      <c r="B50" s="90" t="s">
        <v>4</v>
      </c>
      <c r="C50" s="90" t="s">
        <v>4</v>
      </c>
      <c r="D50" s="90" t="s">
        <v>4</v>
      </c>
      <c r="E50" s="90" t="s">
        <v>4</v>
      </c>
      <c r="F50" s="90" t="s">
        <v>4</v>
      </c>
      <c r="G50" s="90" t="s">
        <v>4</v>
      </c>
      <c r="H50" s="90" t="s">
        <v>4</v>
      </c>
      <c r="I50" s="90" t="s">
        <v>4</v>
      </c>
      <c r="J50" s="90" t="s">
        <v>4</v>
      </c>
      <c r="K50" s="90" t="s">
        <v>4</v>
      </c>
      <c r="L50" s="90" t="s">
        <v>4</v>
      </c>
      <c r="M50" s="90" t="s">
        <v>4</v>
      </c>
      <c r="N50" s="90" t="s">
        <v>4</v>
      </c>
      <c r="O50" s="90" t="s">
        <v>4</v>
      </c>
      <c r="P50" s="90" t="s">
        <v>4</v>
      </c>
      <c r="Q50" s="90" t="s">
        <v>4</v>
      </c>
      <c r="R50" s="90" t="s">
        <v>4</v>
      </c>
      <c r="S50" s="90" t="s">
        <v>4</v>
      </c>
      <c r="T50" s="90" t="s">
        <v>4</v>
      </c>
      <c r="U50" s="90" t="s">
        <v>4</v>
      </c>
      <c r="V50" s="90" t="s">
        <v>4</v>
      </c>
      <c r="W50" s="90" t="s">
        <v>4</v>
      </c>
      <c r="X50" s="90" t="s">
        <v>4</v>
      </c>
      <c r="Y50" s="45">
        <v>17.3</v>
      </c>
      <c r="Z50" s="45">
        <v>16.899999999999999</v>
      </c>
      <c r="AA50" s="45">
        <v>18.2</v>
      </c>
      <c r="AB50" s="45">
        <v>19.100000000000001</v>
      </c>
      <c r="AC50" s="45">
        <v>17.899999999999999</v>
      </c>
      <c r="AD50" s="45">
        <v>16.7</v>
      </c>
      <c r="AE50" s="22">
        <v>15.5</v>
      </c>
      <c r="AF50" s="22">
        <v>19.600000000000001</v>
      </c>
      <c r="AG50" s="22">
        <v>20.3</v>
      </c>
      <c r="AH50" s="790">
        <v>18.399999999999999</v>
      </c>
      <c r="AI50" s="788">
        <v>17.5</v>
      </c>
      <c r="AJ50" s="1060">
        <v>16</v>
      </c>
    </row>
    <row r="51" spans="1:36" s="66" customFormat="1" x14ac:dyDescent="0.2">
      <c r="A51" s="855" t="s">
        <v>5</v>
      </c>
      <c r="B51" s="90" t="s">
        <v>4</v>
      </c>
      <c r="C51" s="90" t="s">
        <v>4</v>
      </c>
      <c r="D51" s="90" t="s">
        <v>4</v>
      </c>
      <c r="E51" s="90" t="s">
        <v>4</v>
      </c>
      <c r="F51" s="90" t="s">
        <v>4</v>
      </c>
      <c r="G51" s="90" t="s">
        <v>4</v>
      </c>
      <c r="H51" s="90" t="s">
        <v>4</v>
      </c>
      <c r="I51" s="90" t="s">
        <v>4</v>
      </c>
      <c r="J51" s="90" t="s">
        <v>4</v>
      </c>
      <c r="K51" s="90" t="s">
        <v>4</v>
      </c>
      <c r="L51" s="90" t="s">
        <v>4</v>
      </c>
      <c r="M51" s="90" t="s">
        <v>4</v>
      </c>
      <c r="N51" s="90" t="s">
        <v>4</v>
      </c>
      <c r="O51" s="90" t="s">
        <v>4</v>
      </c>
      <c r="P51" s="90" t="s">
        <v>4</v>
      </c>
      <c r="Q51" s="90" t="s">
        <v>4</v>
      </c>
      <c r="R51" s="90" t="s">
        <v>4</v>
      </c>
      <c r="S51" s="90" t="s">
        <v>4</v>
      </c>
      <c r="T51" s="90" t="s">
        <v>4</v>
      </c>
      <c r="U51" s="90" t="s">
        <v>4</v>
      </c>
      <c r="V51" s="90" t="s">
        <v>4</v>
      </c>
      <c r="W51" s="90" t="s">
        <v>4</v>
      </c>
      <c r="X51" s="90" t="s">
        <v>4</v>
      </c>
      <c r="Y51" s="45"/>
      <c r="Z51" s="45">
        <v>97.687861271676297</v>
      </c>
      <c r="AA51" s="45">
        <v>107.69230769230769</v>
      </c>
      <c r="AB51" s="45">
        <v>104.94505494505495</v>
      </c>
      <c r="AC51" s="45">
        <v>93.717277486910973</v>
      </c>
      <c r="AD51" s="45">
        <v>93.296089385474872</v>
      </c>
      <c r="AE51" s="36">
        <v>92.814371257485035</v>
      </c>
      <c r="AF51" s="36">
        <v>126.45161290322582</v>
      </c>
      <c r="AG51" s="36">
        <v>103.57142857142856</v>
      </c>
      <c r="AH51" s="803">
        <f>AH50/AG50*100</f>
        <v>90.640394088669936</v>
      </c>
      <c r="AI51" s="1060">
        <f>AI50/AH50*100</f>
        <v>95.108695652173921</v>
      </c>
      <c r="AJ51" s="1060">
        <f>AJ50/AI50*100</f>
        <v>91.428571428571431</v>
      </c>
    </row>
    <row r="52" spans="1:36" s="66" customFormat="1" x14ac:dyDescent="0.2">
      <c r="A52" s="855" t="s">
        <v>51</v>
      </c>
      <c r="B52" s="80"/>
      <c r="C52" s="80"/>
      <c r="D52" s="80"/>
      <c r="E52" s="80"/>
      <c r="F52" s="80"/>
      <c r="G52" s="80"/>
      <c r="H52" s="80"/>
      <c r="I52" s="80"/>
      <c r="J52" s="8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790"/>
      <c r="AI52" s="788"/>
      <c r="AJ52" s="69"/>
    </row>
    <row r="53" spans="1:36" s="66" customFormat="1" x14ac:dyDescent="0.2">
      <c r="A53" s="855" t="s">
        <v>46</v>
      </c>
      <c r="B53" s="90" t="s">
        <v>4</v>
      </c>
      <c r="C53" s="90" t="s">
        <v>4</v>
      </c>
      <c r="D53" s="90" t="s">
        <v>4</v>
      </c>
      <c r="E53" s="90" t="s">
        <v>4</v>
      </c>
      <c r="F53" s="90" t="s">
        <v>4</v>
      </c>
      <c r="G53" s="90" t="s">
        <v>4</v>
      </c>
      <c r="H53" s="90" t="s">
        <v>4</v>
      </c>
      <c r="I53" s="90" t="s">
        <v>4</v>
      </c>
      <c r="J53" s="90" t="s">
        <v>4</v>
      </c>
      <c r="K53" s="90" t="s">
        <v>4</v>
      </c>
      <c r="L53" s="90" t="s">
        <v>4</v>
      </c>
      <c r="M53" s="90" t="s">
        <v>4</v>
      </c>
      <c r="N53" s="90" t="s">
        <v>4</v>
      </c>
      <c r="O53" s="90" t="s">
        <v>4</v>
      </c>
      <c r="P53" s="90" t="s">
        <v>4</v>
      </c>
      <c r="Q53" s="90" t="s">
        <v>4</v>
      </c>
      <c r="R53" s="90" t="s">
        <v>4</v>
      </c>
      <c r="S53" s="90" t="s">
        <v>4</v>
      </c>
      <c r="T53" s="90" t="s">
        <v>4</v>
      </c>
      <c r="U53" s="90" t="s">
        <v>4</v>
      </c>
      <c r="V53" s="90" t="s">
        <v>4</v>
      </c>
      <c r="W53" s="90" t="s">
        <v>4</v>
      </c>
      <c r="X53" s="90" t="s">
        <v>4</v>
      </c>
      <c r="Y53" s="45">
        <v>4.2</v>
      </c>
      <c r="Z53" s="45">
        <v>4</v>
      </c>
      <c r="AA53" s="45">
        <v>3.9</v>
      </c>
      <c r="AB53" s="45">
        <v>3.7</v>
      </c>
      <c r="AC53" s="45">
        <v>3.9</v>
      </c>
      <c r="AD53" s="45">
        <v>3.7</v>
      </c>
      <c r="AE53" s="36">
        <v>3.9</v>
      </c>
      <c r="AF53" s="22">
        <v>3.8</v>
      </c>
      <c r="AG53" s="22">
        <v>3.6</v>
      </c>
      <c r="AH53" s="790">
        <v>3.4</v>
      </c>
      <c r="AI53" s="788">
        <v>3.2</v>
      </c>
      <c r="AJ53" s="978">
        <v>3</v>
      </c>
    </row>
    <row r="54" spans="1:36" s="66" customFormat="1" x14ac:dyDescent="0.2">
      <c r="A54" s="855" t="s">
        <v>5</v>
      </c>
      <c r="B54" s="90" t="s">
        <v>4</v>
      </c>
      <c r="C54" s="90" t="s">
        <v>4</v>
      </c>
      <c r="D54" s="90" t="s">
        <v>4</v>
      </c>
      <c r="E54" s="90" t="s">
        <v>4</v>
      </c>
      <c r="F54" s="90" t="s">
        <v>4</v>
      </c>
      <c r="G54" s="90" t="s">
        <v>4</v>
      </c>
      <c r="H54" s="90" t="s">
        <v>4</v>
      </c>
      <c r="I54" s="90" t="s">
        <v>4</v>
      </c>
      <c r="J54" s="90" t="s">
        <v>4</v>
      </c>
      <c r="K54" s="90" t="s">
        <v>4</v>
      </c>
      <c r="L54" s="90" t="s">
        <v>4</v>
      </c>
      <c r="M54" s="90" t="s">
        <v>4</v>
      </c>
      <c r="N54" s="90" t="s">
        <v>4</v>
      </c>
      <c r="O54" s="90" t="s">
        <v>4</v>
      </c>
      <c r="P54" s="90" t="s">
        <v>4</v>
      </c>
      <c r="Q54" s="90" t="s">
        <v>4</v>
      </c>
      <c r="R54" s="90" t="s">
        <v>4</v>
      </c>
      <c r="S54" s="90" t="s">
        <v>4</v>
      </c>
      <c r="T54" s="90" t="s">
        <v>4</v>
      </c>
      <c r="U54" s="90" t="s">
        <v>4</v>
      </c>
      <c r="V54" s="90" t="s">
        <v>4</v>
      </c>
      <c r="W54" s="90" t="s">
        <v>4</v>
      </c>
      <c r="X54" s="90" t="s">
        <v>4</v>
      </c>
      <c r="Y54" s="45"/>
      <c r="Z54" s="45">
        <v>95.238095238095227</v>
      </c>
      <c r="AA54" s="45">
        <v>97.5</v>
      </c>
      <c r="AB54" s="45">
        <v>94.871794871794876</v>
      </c>
      <c r="AC54" s="45">
        <v>105.40540540540539</v>
      </c>
      <c r="AD54" s="45">
        <v>94.871794871794876</v>
      </c>
      <c r="AE54" s="36">
        <v>105.40540540540539</v>
      </c>
      <c r="AF54" s="36">
        <v>97.435897435897431</v>
      </c>
      <c r="AG54" s="36">
        <v>94.736842105263165</v>
      </c>
      <c r="AH54" s="803">
        <f>AH53/AG53*100</f>
        <v>94.444444444444443</v>
      </c>
      <c r="AI54" s="1060">
        <f>AI53/AH53*100</f>
        <v>94.117647058823536</v>
      </c>
      <c r="AJ54" s="1060">
        <f>AJ53/AI53*100</f>
        <v>93.75</v>
      </c>
    </row>
    <row r="55" spans="1:36" s="66" customFormat="1" x14ac:dyDescent="0.2">
      <c r="A55" s="855" t="s">
        <v>278</v>
      </c>
      <c r="B55" s="80" t="s">
        <v>8</v>
      </c>
      <c r="C55" s="80" t="s">
        <v>8</v>
      </c>
      <c r="D55" s="80" t="s">
        <v>8</v>
      </c>
      <c r="E55" s="80" t="s">
        <v>8</v>
      </c>
      <c r="F55" s="80" t="s">
        <v>8</v>
      </c>
      <c r="G55" s="80" t="s">
        <v>8</v>
      </c>
      <c r="H55" s="80" t="s">
        <v>8</v>
      </c>
      <c r="I55" s="80" t="s">
        <v>8</v>
      </c>
      <c r="J55" s="80" t="s">
        <v>8</v>
      </c>
      <c r="K55" s="45" t="s">
        <v>8</v>
      </c>
      <c r="L55" s="45" t="s">
        <v>8</v>
      </c>
      <c r="M55" s="45" t="s">
        <v>8</v>
      </c>
      <c r="N55" s="45" t="s">
        <v>8</v>
      </c>
      <c r="O55" s="45" t="s">
        <v>8</v>
      </c>
      <c r="P55" s="45" t="s">
        <v>8</v>
      </c>
      <c r="Q55" s="45" t="s">
        <v>8</v>
      </c>
      <c r="R55" s="45" t="s">
        <v>8</v>
      </c>
      <c r="S55" s="45" t="s">
        <v>8</v>
      </c>
      <c r="T55" s="45" t="s">
        <v>8</v>
      </c>
      <c r="U55" s="45" t="s">
        <v>8</v>
      </c>
      <c r="V55" s="45" t="s">
        <v>8</v>
      </c>
      <c r="W55" s="45" t="s">
        <v>8</v>
      </c>
      <c r="X55" s="45" t="s">
        <v>8</v>
      </c>
      <c r="Y55" s="45" t="s">
        <v>8</v>
      </c>
      <c r="Z55" s="45" t="s">
        <v>8</v>
      </c>
      <c r="AA55" s="45" t="s">
        <v>8</v>
      </c>
      <c r="AB55" s="45" t="s">
        <v>8</v>
      </c>
      <c r="AC55" s="45" t="s">
        <v>8</v>
      </c>
      <c r="AD55" s="45" t="s">
        <v>8</v>
      </c>
      <c r="AE55" s="36" t="s">
        <v>8</v>
      </c>
      <c r="AF55" s="36" t="s">
        <v>8</v>
      </c>
      <c r="AG55" s="36" t="s">
        <v>8</v>
      </c>
      <c r="AH55" s="790" t="s">
        <v>8</v>
      </c>
      <c r="AI55" s="790" t="s">
        <v>8</v>
      </c>
      <c r="AJ55" s="790" t="s">
        <v>8</v>
      </c>
    </row>
    <row r="56" spans="1:36" s="66" customFormat="1" x14ac:dyDescent="0.2">
      <c r="A56" s="855" t="s">
        <v>279</v>
      </c>
      <c r="B56" s="80" t="s">
        <v>8</v>
      </c>
      <c r="C56" s="80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45" t="s">
        <v>8</v>
      </c>
      <c r="L56" s="45" t="s">
        <v>8</v>
      </c>
      <c r="M56" s="45" t="s">
        <v>8</v>
      </c>
      <c r="N56" s="45" t="s">
        <v>8</v>
      </c>
      <c r="O56" s="45" t="s">
        <v>8</v>
      </c>
      <c r="P56" s="45" t="s">
        <v>8</v>
      </c>
      <c r="Q56" s="45" t="s">
        <v>8</v>
      </c>
      <c r="R56" s="45" t="s">
        <v>8</v>
      </c>
      <c r="S56" s="45" t="s">
        <v>8</v>
      </c>
      <c r="T56" s="45" t="s">
        <v>8</v>
      </c>
      <c r="U56" s="45" t="s">
        <v>8</v>
      </c>
      <c r="V56" s="45" t="s">
        <v>8</v>
      </c>
      <c r="W56" s="45" t="s">
        <v>8</v>
      </c>
      <c r="X56" s="45" t="s">
        <v>8</v>
      </c>
      <c r="Y56" s="45" t="s">
        <v>8</v>
      </c>
      <c r="Z56" s="45" t="s">
        <v>8</v>
      </c>
      <c r="AA56" s="45" t="s">
        <v>8</v>
      </c>
      <c r="AB56" s="45" t="s">
        <v>8</v>
      </c>
      <c r="AC56" s="45" t="s">
        <v>8</v>
      </c>
      <c r="AD56" s="45" t="s">
        <v>8</v>
      </c>
      <c r="AE56" s="36" t="s">
        <v>8</v>
      </c>
      <c r="AF56" s="36" t="s">
        <v>8</v>
      </c>
      <c r="AG56" s="36" t="s">
        <v>8</v>
      </c>
      <c r="AH56" s="790" t="s">
        <v>8</v>
      </c>
      <c r="AI56" s="790" t="s">
        <v>8</v>
      </c>
      <c r="AJ56" s="790" t="s">
        <v>8</v>
      </c>
    </row>
    <row r="57" spans="1:36" s="66" customFormat="1" x14ac:dyDescent="0.2">
      <c r="A57" s="855" t="s">
        <v>325</v>
      </c>
      <c r="B57" s="90" t="s">
        <v>4</v>
      </c>
      <c r="C57" s="90" t="s">
        <v>4</v>
      </c>
      <c r="D57" s="90" t="s">
        <v>4</v>
      </c>
      <c r="E57" s="90" t="s">
        <v>4</v>
      </c>
      <c r="F57" s="90" t="s">
        <v>4</v>
      </c>
      <c r="G57" s="90" t="s">
        <v>4</v>
      </c>
      <c r="H57" s="90" t="s">
        <v>4</v>
      </c>
      <c r="I57" s="90" t="s">
        <v>4</v>
      </c>
      <c r="J57" s="90" t="s">
        <v>4</v>
      </c>
      <c r="K57" s="90" t="s">
        <v>4</v>
      </c>
      <c r="L57" s="90" t="s">
        <v>4</v>
      </c>
      <c r="M57" s="90" t="s">
        <v>4</v>
      </c>
      <c r="N57" s="90" t="s">
        <v>4</v>
      </c>
      <c r="O57" s="90" t="s">
        <v>4</v>
      </c>
      <c r="P57" s="90" t="s">
        <v>4</v>
      </c>
      <c r="Q57" s="90" t="s">
        <v>4</v>
      </c>
      <c r="R57" s="90" t="s">
        <v>4</v>
      </c>
      <c r="S57" s="90" t="s">
        <v>4</v>
      </c>
      <c r="T57" s="90" t="s">
        <v>4</v>
      </c>
      <c r="U57" s="90" t="s">
        <v>4</v>
      </c>
      <c r="V57" s="90" t="s">
        <v>4</v>
      </c>
      <c r="W57" s="90" t="s">
        <v>4</v>
      </c>
      <c r="X57" s="90" t="s">
        <v>4</v>
      </c>
      <c r="Y57" s="45">
        <v>5.6</v>
      </c>
      <c r="Z57" s="45">
        <v>5.4</v>
      </c>
      <c r="AA57" s="45">
        <v>5.0999999999999996</v>
      </c>
      <c r="AB57" s="45">
        <v>5</v>
      </c>
      <c r="AC57" s="45">
        <v>5.3</v>
      </c>
      <c r="AD57" s="45">
        <v>5.0999999999999996</v>
      </c>
      <c r="AE57" s="45">
        <v>5.4</v>
      </c>
      <c r="AF57" s="45">
        <v>4.9000000000000004</v>
      </c>
      <c r="AG57" s="45">
        <v>5</v>
      </c>
      <c r="AH57" s="790">
        <v>4.7</v>
      </c>
      <c r="AI57" s="788">
        <v>4.5999999999999996</v>
      </c>
      <c r="AJ57" s="788">
        <v>4.5999999999999996</v>
      </c>
    </row>
    <row r="58" spans="1:36" s="66" customFormat="1" ht="12.75" x14ac:dyDescent="0.2">
      <c r="A58" s="383" t="s">
        <v>496</v>
      </c>
      <c r="B58" s="90" t="s">
        <v>4</v>
      </c>
      <c r="C58" s="90" t="s">
        <v>4</v>
      </c>
      <c r="D58" s="90" t="s">
        <v>4</v>
      </c>
      <c r="E58" s="90" t="s">
        <v>4</v>
      </c>
      <c r="F58" s="90" t="s">
        <v>4</v>
      </c>
      <c r="G58" s="90" t="s">
        <v>4</v>
      </c>
      <c r="H58" s="90" t="s">
        <v>4</v>
      </c>
      <c r="I58" s="90" t="s">
        <v>4</v>
      </c>
      <c r="J58" s="90" t="s">
        <v>4</v>
      </c>
      <c r="K58" s="90" t="s">
        <v>4</v>
      </c>
      <c r="L58" s="90" t="s">
        <v>4</v>
      </c>
      <c r="M58" s="90" t="s">
        <v>4</v>
      </c>
      <c r="N58" s="90" t="s">
        <v>4</v>
      </c>
      <c r="O58" s="90" t="s">
        <v>4</v>
      </c>
      <c r="P58" s="90" t="s">
        <v>4</v>
      </c>
      <c r="Q58" s="90" t="s">
        <v>4</v>
      </c>
      <c r="R58" s="90" t="s">
        <v>4</v>
      </c>
      <c r="S58" s="90" t="s">
        <v>4</v>
      </c>
      <c r="T58" s="90" t="s">
        <v>4</v>
      </c>
      <c r="U58" s="90" t="s">
        <v>4</v>
      </c>
      <c r="V58" s="90" t="s">
        <v>4</v>
      </c>
      <c r="W58" s="90" t="s">
        <v>4</v>
      </c>
      <c r="X58" s="90" t="s">
        <v>4</v>
      </c>
      <c r="Y58" s="45">
        <v>4.7</v>
      </c>
      <c r="Z58" s="45">
        <v>2.6</v>
      </c>
      <c r="AA58" s="45">
        <v>3.5</v>
      </c>
      <c r="AB58" s="45">
        <v>2.9</v>
      </c>
      <c r="AC58" s="45">
        <v>4.5</v>
      </c>
      <c r="AD58" s="405">
        <v>5</v>
      </c>
      <c r="AE58" s="36" t="s">
        <v>4</v>
      </c>
      <c r="AF58" s="22" t="s">
        <v>4</v>
      </c>
      <c r="AG58" s="405" t="s">
        <v>4</v>
      </c>
      <c r="AH58" s="803" t="s">
        <v>8</v>
      </c>
      <c r="AI58" s="803" t="s">
        <v>8</v>
      </c>
      <c r="AJ58" s="803" t="s">
        <v>8</v>
      </c>
    </row>
    <row r="59" spans="1:36" s="66" customFormat="1" ht="12.75" x14ac:dyDescent="0.2">
      <c r="A59" s="383" t="s">
        <v>497</v>
      </c>
      <c r="B59" s="90" t="s">
        <v>4</v>
      </c>
      <c r="C59" s="90" t="s">
        <v>4</v>
      </c>
      <c r="D59" s="90" t="s">
        <v>4</v>
      </c>
      <c r="E59" s="90" t="s">
        <v>4</v>
      </c>
      <c r="F59" s="90" t="s">
        <v>4</v>
      </c>
      <c r="G59" s="90" t="s">
        <v>4</v>
      </c>
      <c r="H59" s="90" t="s">
        <v>4</v>
      </c>
      <c r="I59" s="90" t="s">
        <v>4</v>
      </c>
      <c r="J59" s="90" t="s">
        <v>4</v>
      </c>
      <c r="K59" s="90" t="s">
        <v>4</v>
      </c>
      <c r="L59" s="90" t="s">
        <v>4</v>
      </c>
      <c r="M59" s="90" t="s">
        <v>4</v>
      </c>
      <c r="N59" s="90" t="s">
        <v>4</v>
      </c>
      <c r="O59" s="90" t="s">
        <v>4</v>
      </c>
      <c r="P59" s="90" t="s">
        <v>4</v>
      </c>
      <c r="Q59" s="90" t="s">
        <v>4</v>
      </c>
      <c r="R59" s="90" t="s">
        <v>4</v>
      </c>
      <c r="S59" s="90" t="s">
        <v>4</v>
      </c>
      <c r="T59" s="90" t="s">
        <v>4</v>
      </c>
      <c r="U59" s="90" t="s">
        <v>4</v>
      </c>
      <c r="V59" s="90" t="s">
        <v>4</v>
      </c>
      <c r="W59" s="90" t="s">
        <v>4</v>
      </c>
      <c r="X59" s="90" t="s">
        <v>4</v>
      </c>
      <c r="Y59" s="45">
        <v>4.7</v>
      </c>
      <c r="Z59" s="45">
        <v>3.4</v>
      </c>
      <c r="AA59" s="45">
        <v>3.5</v>
      </c>
      <c r="AB59" s="45">
        <v>3.2</v>
      </c>
      <c r="AC59" s="45">
        <v>4.4000000000000004</v>
      </c>
      <c r="AD59" s="405">
        <v>3.3</v>
      </c>
      <c r="AE59" s="36">
        <v>4.8</v>
      </c>
      <c r="AF59" s="36">
        <v>3.8</v>
      </c>
      <c r="AG59" s="36">
        <v>4.4000000000000004</v>
      </c>
      <c r="AH59" s="790">
        <v>3.1</v>
      </c>
      <c r="AI59" s="788">
        <v>1.7</v>
      </c>
      <c r="AJ59" s="978">
        <v>2.1</v>
      </c>
    </row>
    <row r="60" spans="1:36" s="66" customFormat="1" ht="12.75" x14ac:dyDescent="0.2">
      <c r="A60" s="855" t="s">
        <v>498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790"/>
      <c r="AI60" s="788"/>
      <c r="AJ60" s="69"/>
    </row>
    <row r="61" spans="1:36" s="66" customFormat="1" x14ac:dyDescent="0.2">
      <c r="A61" s="855" t="s">
        <v>276</v>
      </c>
      <c r="B61" s="90" t="s">
        <v>4</v>
      </c>
      <c r="C61" s="90" t="s">
        <v>4</v>
      </c>
      <c r="D61" s="90" t="s">
        <v>4</v>
      </c>
      <c r="E61" s="90" t="s">
        <v>4</v>
      </c>
      <c r="F61" s="90" t="s">
        <v>4</v>
      </c>
      <c r="G61" s="90" t="s">
        <v>4</v>
      </c>
      <c r="H61" s="90" t="s">
        <v>4</v>
      </c>
      <c r="I61" s="90" t="s">
        <v>4</v>
      </c>
      <c r="J61" s="90" t="s">
        <v>4</v>
      </c>
      <c r="K61" s="90" t="s">
        <v>4</v>
      </c>
      <c r="L61" s="90" t="s">
        <v>4</v>
      </c>
      <c r="M61" s="90" t="s">
        <v>4</v>
      </c>
      <c r="N61" s="90" t="s">
        <v>4</v>
      </c>
      <c r="O61" s="90" t="s">
        <v>4</v>
      </c>
      <c r="P61" s="90" t="s">
        <v>4</v>
      </c>
      <c r="Q61" s="90" t="s">
        <v>4</v>
      </c>
      <c r="R61" s="90" t="s">
        <v>4</v>
      </c>
      <c r="S61" s="90" t="s">
        <v>4</v>
      </c>
      <c r="T61" s="90" t="s">
        <v>4</v>
      </c>
      <c r="U61" s="35">
        <v>73037</v>
      </c>
      <c r="V61" s="35">
        <v>82716</v>
      </c>
      <c r="W61" s="35">
        <v>94283</v>
      </c>
      <c r="X61" s="35">
        <v>105470</v>
      </c>
      <c r="Y61" s="35">
        <v>116977</v>
      </c>
      <c r="Z61" s="35">
        <v>118443</v>
      </c>
      <c r="AA61" s="35">
        <v>136216</v>
      </c>
      <c r="AB61" s="35">
        <v>149224</v>
      </c>
      <c r="AC61" s="35">
        <v>163522</v>
      </c>
      <c r="AD61" s="35">
        <v>184169</v>
      </c>
      <c r="AE61" s="35">
        <v>207389</v>
      </c>
      <c r="AF61" s="406">
        <v>240110</v>
      </c>
      <c r="AG61" s="406">
        <v>307100</v>
      </c>
      <c r="AH61" s="973">
        <v>375666</v>
      </c>
      <c r="AI61" s="789">
        <v>418754</v>
      </c>
      <c r="AJ61" s="980">
        <v>469012</v>
      </c>
    </row>
    <row r="62" spans="1:36" s="66" customFormat="1" x14ac:dyDescent="0.2">
      <c r="A62" s="855" t="s">
        <v>43</v>
      </c>
      <c r="B62" s="90" t="s">
        <v>4</v>
      </c>
      <c r="C62" s="90" t="s">
        <v>4</v>
      </c>
      <c r="D62" s="90" t="s">
        <v>4</v>
      </c>
      <c r="E62" s="90" t="s">
        <v>4</v>
      </c>
      <c r="F62" s="90" t="s">
        <v>4</v>
      </c>
      <c r="G62" s="90" t="s">
        <v>4</v>
      </c>
      <c r="H62" s="90" t="s">
        <v>4</v>
      </c>
      <c r="I62" s="90" t="s">
        <v>4</v>
      </c>
      <c r="J62" s="90" t="s">
        <v>4</v>
      </c>
      <c r="K62" s="90" t="s">
        <v>4</v>
      </c>
      <c r="L62" s="90" t="s">
        <v>4</v>
      </c>
      <c r="M62" s="90" t="s">
        <v>4</v>
      </c>
      <c r="N62" s="90" t="s">
        <v>4</v>
      </c>
      <c r="O62" s="90" t="s">
        <v>4</v>
      </c>
      <c r="P62" s="90" t="s">
        <v>4</v>
      </c>
      <c r="Q62" s="90" t="s">
        <v>4</v>
      </c>
      <c r="R62" s="90" t="s">
        <v>4</v>
      </c>
      <c r="S62" s="90" t="s">
        <v>4</v>
      </c>
      <c r="T62" s="90" t="s">
        <v>4</v>
      </c>
      <c r="U62" s="35">
        <v>495.7</v>
      </c>
      <c r="V62" s="35">
        <v>564.1</v>
      </c>
      <c r="W62" s="35">
        <v>632.29999999999995</v>
      </c>
      <c r="X62" s="35">
        <v>693.3</v>
      </c>
      <c r="Y62" s="35">
        <v>652.79999999999995</v>
      </c>
      <c r="Z62" s="35">
        <v>534.20000000000005</v>
      </c>
      <c r="AA62" s="35">
        <v>398.1</v>
      </c>
      <c r="AB62" s="320">
        <v>457.7</v>
      </c>
      <c r="AC62" s="320">
        <v>474.4</v>
      </c>
      <c r="AD62" s="406">
        <v>481.2</v>
      </c>
      <c r="AE62" s="406">
        <v>502.2</v>
      </c>
      <c r="AF62" s="406">
        <v>563.5</v>
      </c>
      <c r="AG62" s="406">
        <v>667.1</v>
      </c>
      <c r="AH62" s="791">
        <v>823.3</v>
      </c>
      <c r="AI62" s="791">
        <f>AI61/469.44</f>
        <v>892.02880027266531</v>
      </c>
      <c r="AJ62" s="978">
        <f>AJ61/521.59</f>
        <v>899.19668705304923</v>
      </c>
    </row>
    <row r="63" spans="1:36" s="66" customFormat="1" ht="12.75" x14ac:dyDescent="0.2">
      <c r="A63" s="386" t="s">
        <v>504</v>
      </c>
      <c r="B63" s="90" t="s">
        <v>4</v>
      </c>
      <c r="C63" s="90" t="s">
        <v>4</v>
      </c>
      <c r="D63" s="90" t="s">
        <v>4</v>
      </c>
      <c r="E63" s="90" t="s">
        <v>4</v>
      </c>
      <c r="F63" s="90" t="s">
        <v>4</v>
      </c>
      <c r="G63" s="90" t="s">
        <v>4</v>
      </c>
      <c r="H63" s="90" t="s">
        <v>4</v>
      </c>
      <c r="I63" s="90" t="s">
        <v>4</v>
      </c>
      <c r="J63" s="90" t="s">
        <v>4</v>
      </c>
      <c r="K63" s="90" t="s">
        <v>4</v>
      </c>
      <c r="L63" s="90" t="s">
        <v>4</v>
      </c>
      <c r="M63" s="90" t="s">
        <v>4</v>
      </c>
      <c r="N63" s="90" t="s">
        <v>4</v>
      </c>
      <c r="O63" s="90" t="s">
        <v>4</v>
      </c>
      <c r="P63" s="90" t="s">
        <v>4</v>
      </c>
      <c r="Q63" s="90" t="s">
        <v>4</v>
      </c>
      <c r="R63" s="90" t="s">
        <v>4</v>
      </c>
      <c r="S63" s="90" t="s">
        <v>4</v>
      </c>
      <c r="T63" s="90" t="s">
        <v>4</v>
      </c>
      <c r="U63" s="45">
        <v>119.1</v>
      </c>
      <c r="V63" s="45">
        <v>113.3</v>
      </c>
      <c r="W63" s="45">
        <v>114</v>
      </c>
      <c r="X63" s="45">
        <v>111.9</v>
      </c>
      <c r="Y63" s="45">
        <v>110.9</v>
      </c>
      <c r="Z63" s="45">
        <v>99.6</v>
      </c>
      <c r="AA63" s="45">
        <v>115</v>
      </c>
      <c r="AB63" s="45">
        <v>109.5</v>
      </c>
      <c r="AC63" s="45">
        <v>109.6</v>
      </c>
      <c r="AD63" s="45">
        <v>112.6</v>
      </c>
      <c r="AE63" s="45">
        <v>112.6</v>
      </c>
      <c r="AF63" s="45">
        <f>AF61/AE61*100</f>
        <v>115.77759669027769</v>
      </c>
      <c r="AG63" s="45">
        <f>AG61/AF61*100</f>
        <v>127.89971263171047</v>
      </c>
      <c r="AH63" s="803">
        <f>AH61/AG61*100</f>
        <v>122.32692933897754</v>
      </c>
      <c r="AI63" s="803">
        <f>AI61/AH61*100</f>
        <v>111.46976303418464</v>
      </c>
      <c r="AJ63" s="803">
        <f>AJ61/AI61*100</f>
        <v>112.00179580374157</v>
      </c>
    </row>
    <row r="64" spans="1:36" s="66" customFormat="1" ht="15" customHeight="1" x14ac:dyDescent="0.2">
      <c r="A64" s="386" t="s">
        <v>505</v>
      </c>
      <c r="B64" s="90" t="s">
        <v>4</v>
      </c>
      <c r="C64" s="90" t="s">
        <v>4</v>
      </c>
      <c r="D64" s="90" t="s">
        <v>4</v>
      </c>
      <c r="E64" s="90" t="s">
        <v>4</v>
      </c>
      <c r="F64" s="90" t="s">
        <v>4</v>
      </c>
      <c r="G64" s="90" t="s">
        <v>4</v>
      </c>
      <c r="H64" s="90" t="s">
        <v>4</v>
      </c>
      <c r="I64" s="90" t="s">
        <v>4</v>
      </c>
      <c r="J64" s="90" t="s">
        <v>4</v>
      </c>
      <c r="K64" s="90" t="s">
        <v>4</v>
      </c>
      <c r="L64" s="90" t="s">
        <v>4</v>
      </c>
      <c r="M64" s="90" t="s">
        <v>4</v>
      </c>
      <c r="N64" s="90" t="s">
        <v>4</v>
      </c>
      <c r="O64" s="90" t="s">
        <v>4</v>
      </c>
      <c r="P64" s="90" t="s">
        <v>4</v>
      </c>
      <c r="Q64" s="90" t="s">
        <v>4</v>
      </c>
      <c r="R64" s="90" t="s">
        <v>4</v>
      </c>
      <c r="S64" s="90" t="s">
        <v>4</v>
      </c>
      <c r="T64" s="90" t="s">
        <v>4</v>
      </c>
      <c r="U64" s="45">
        <v>112.1</v>
      </c>
      <c r="V64" s="45">
        <v>106.6</v>
      </c>
      <c r="W64" s="45">
        <v>109.2</v>
      </c>
      <c r="X64" s="45">
        <v>105.6</v>
      </c>
      <c r="Y64" s="45">
        <v>105</v>
      </c>
      <c r="Z64" s="45">
        <v>93.5</v>
      </c>
      <c r="AA64" s="45">
        <v>101.8</v>
      </c>
      <c r="AB64" s="45">
        <v>101.9</v>
      </c>
      <c r="AC64" s="45">
        <v>103.6</v>
      </c>
      <c r="AD64" s="45">
        <v>107.2</v>
      </c>
      <c r="AE64" s="45">
        <v>105.6</v>
      </c>
      <c r="AF64" s="45">
        <v>107.3</v>
      </c>
      <c r="AG64" s="45">
        <v>111.5</v>
      </c>
      <c r="AH64" s="803">
        <f>AH63/114.4*100</f>
        <v>106.92913403756776</v>
      </c>
      <c r="AI64" s="1060">
        <f>AI63/108*100</f>
        <v>103.21274355017096</v>
      </c>
      <c r="AJ64" s="978">
        <f>AJ63/110.5*100</f>
        <v>101.35909122510549</v>
      </c>
    </row>
    <row r="65" spans="1:36" s="66" customFormat="1" ht="15" customHeight="1" x14ac:dyDescent="0.2">
      <c r="A65" s="34" t="s">
        <v>330</v>
      </c>
      <c r="B65" s="90" t="s">
        <v>4</v>
      </c>
      <c r="C65" s="90" t="s">
        <v>4</v>
      </c>
      <c r="D65" s="90" t="s">
        <v>4</v>
      </c>
      <c r="E65" s="90" t="s">
        <v>4</v>
      </c>
      <c r="F65" s="90" t="s">
        <v>4</v>
      </c>
      <c r="G65" s="90" t="s">
        <v>4</v>
      </c>
      <c r="H65" s="90" t="s">
        <v>4</v>
      </c>
      <c r="I65" s="90" t="s">
        <v>4</v>
      </c>
      <c r="J65" s="90" t="s">
        <v>4</v>
      </c>
      <c r="K65" s="90" t="s">
        <v>4</v>
      </c>
      <c r="L65" s="90" t="s">
        <v>4</v>
      </c>
      <c r="M65" s="90" t="s">
        <v>4</v>
      </c>
      <c r="N65" s="90" t="s">
        <v>4</v>
      </c>
      <c r="O65" s="90" t="s">
        <v>4</v>
      </c>
      <c r="P65" s="90" t="s">
        <v>4</v>
      </c>
      <c r="Q65" s="90" t="s">
        <v>4</v>
      </c>
      <c r="R65" s="90" t="s">
        <v>4</v>
      </c>
      <c r="S65" s="90" t="s">
        <v>4</v>
      </c>
      <c r="T65" s="90" t="s">
        <v>4</v>
      </c>
      <c r="U65" s="90" t="s">
        <v>4</v>
      </c>
      <c r="V65" s="90" t="s">
        <v>4</v>
      </c>
      <c r="W65" s="90" t="s">
        <v>4</v>
      </c>
      <c r="X65" s="90" t="s">
        <v>4</v>
      </c>
      <c r="Y65" s="90" t="s">
        <v>4</v>
      </c>
      <c r="Z65" s="90" t="s">
        <v>4</v>
      </c>
      <c r="AA65" s="90" t="s">
        <v>4</v>
      </c>
      <c r="AB65" s="90" t="s">
        <v>4</v>
      </c>
      <c r="AC65" s="90" t="s">
        <v>4</v>
      </c>
      <c r="AD65" s="90" t="s">
        <v>4</v>
      </c>
      <c r="AE65" s="90" t="s">
        <v>4</v>
      </c>
      <c r="AF65" s="90" t="s">
        <v>4</v>
      </c>
      <c r="AG65" s="90" t="s">
        <v>4</v>
      </c>
      <c r="AH65" s="1194" t="s">
        <v>4</v>
      </c>
      <c r="AI65" s="1194" t="s">
        <v>4</v>
      </c>
      <c r="AJ65" s="980" t="s">
        <v>4</v>
      </c>
    </row>
    <row r="66" spans="1:36" s="66" customFormat="1" ht="16.5" customHeight="1" x14ac:dyDescent="0.2">
      <c r="A66" s="34" t="s">
        <v>74</v>
      </c>
      <c r="B66" s="90" t="s">
        <v>4</v>
      </c>
      <c r="C66" s="90" t="s">
        <v>4</v>
      </c>
      <c r="D66" s="90" t="s">
        <v>4</v>
      </c>
      <c r="E66" s="90" t="s">
        <v>4</v>
      </c>
      <c r="F66" s="90" t="s">
        <v>4</v>
      </c>
      <c r="G66" s="90" t="s">
        <v>4</v>
      </c>
      <c r="H66" s="90" t="s">
        <v>4</v>
      </c>
      <c r="I66" s="90" t="s">
        <v>4</v>
      </c>
      <c r="J66" s="90" t="s">
        <v>4</v>
      </c>
      <c r="K66" s="90" t="s">
        <v>4</v>
      </c>
      <c r="L66" s="90" t="s">
        <v>4</v>
      </c>
      <c r="M66" s="90" t="s">
        <v>4</v>
      </c>
      <c r="N66" s="90" t="s">
        <v>4</v>
      </c>
      <c r="O66" s="90" t="s">
        <v>4</v>
      </c>
      <c r="P66" s="90" t="s">
        <v>4</v>
      </c>
      <c r="Q66" s="90" t="s">
        <v>4</v>
      </c>
      <c r="R66" s="90" t="s">
        <v>4</v>
      </c>
      <c r="S66" s="90" t="s">
        <v>4</v>
      </c>
      <c r="T66" s="90" t="s">
        <v>4</v>
      </c>
      <c r="U66" s="35">
        <v>14952</v>
      </c>
      <c r="V66" s="35">
        <v>15999</v>
      </c>
      <c r="W66" s="35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35">
        <v>28284</v>
      </c>
      <c r="AD66" s="408">
        <v>42500</v>
      </c>
      <c r="AE66" s="408">
        <v>42500</v>
      </c>
      <c r="AF66" s="408">
        <v>42500</v>
      </c>
      <c r="AG66" s="408">
        <v>60000</v>
      </c>
      <c r="AH66" s="408">
        <v>70000</v>
      </c>
      <c r="AI66" s="35">
        <v>85000</v>
      </c>
      <c r="AJ66" s="35">
        <v>85000</v>
      </c>
    </row>
    <row r="67" spans="1:36" s="66" customFormat="1" x14ac:dyDescent="0.2">
      <c r="A67" s="1211" t="s">
        <v>79</v>
      </c>
      <c r="B67" s="1203"/>
      <c r="C67" s="1203"/>
      <c r="D67" s="1203"/>
      <c r="E67" s="1203"/>
      <c r="F67" s="1203"/>
      <c r="G67" s="1203"/>
      <c r="H67" s="1203"/>
      <c r="I67" s="1203"/>
      <c r="J67" s="1203"/>
      <c r="K67" s="1622"/>
      <c r="L67" s="1622"/>
      <c r="M67" s="1622"/>
      <c r="N67" s="1622"/>
      <c r="O67" s="1622"/>
      <c r="P67" s="1622"/>
      <c r="Q67" s="1622"/>
      <c r="R67" s="1622"/>
      <c r="S67" s="1622"/>
      <c r="T67" s="1622"/>
      <c r="U67" s="1203"/>
      <c r="V67" s="1212"/>
      <c r="W67" s="1212"/>
      <c r="X67" s="1213"/>
      <c r="Y67" s="1213"/>
      <c r="Z67" s="1213"/>
      <c r="AA67" s="1213"/>
      <c r="AB67" s="1213"/>
      <c r="AC67" s="1213"/>
      <c r="AD67" s="1212"/>
      <c r="AE67" s="1212"/>
      <c r="AF67" s="1052"/>
      <c r="AG67" s="1213"/>
      <c r="AH67" s="1052"/>
      <c r="AI67" s="1052"/>
      <c r="AJ67" s="1052"/>
    </row>
    <row r="68" spans="1:36" s="66" customFormat="1" x14ac:dyDescent="0.2">
      <c r="A68" s="372" t="s">
        <v>80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1010"/>
      <c r="X68" s="1010"/>
      <c r="Y68" s="1010"/>
      <c r="Z68" s="1010"/>
      <c r="AA68" s="1010"/>
      <c r="AB68" s="1010"/>
      <c r="AC68" s="1010"/>
      <c r="AD68" s="1010"/>
      <c r="AE68" s="1010"/>
      <c r="AF68" s="1010"/>
      <c r="AG68" s="1010"/>
      <c r="AH68" s="22"/>
      <c r="AI68" s="69"/>
      <c r="AJ68" s="69"/>
    </row>
    <row r="69" spans="1:36" x14ac:dyDescent="0.2">
      <c r="A69" s="855" t="s">
        <v>81</v>
      </c>
      <c r="B69" s="80"/>
      <c r="C69" s="80"/>
      <c r="D69" s="80"/>
      <c r="E69" s="80"/>
      <c r="F69" s="80"/>
      <c r="G69" s="80"/>
      <c r="H69" s="80"/>
      <c r="I69" s="80"/>
      <c r="J69" s="80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35">
        <v>38485</v>
      </c>
      <c r="V69" s="45">
        <v>34450</v>
      </c>
      <c r="W69" s="45">
        <v>44809</v>
      </c>
      <c r="X69" s="35">
        <v>44213</v>
      </c>
      <c r="Y69" s="35">
        <v>46589</v>
      </c>
      <c r="Z69" s="35">
        <v>45898</v>
      </c>
      <c r="AA69" s="35">
        <v>54894</v>
      </c>
      <c r="AB69" s="35">
        <v>33453</v>
      </c>
      <c r="AC69" s="35">
        <v>46211</v>
      </c>
      <c r="AD69" s="35">
        <v>54570</v>
      </c>
      <c r="AE69" s="35">
        <v>40746</v>
      </c>
      <c r="AF69" s="35">
        <v>51575</v>
      </c>
      <c r="AG69" s="35">
        <v>91465</v>
      </c>
      <c r="AH69" s="973">
        <v>99058</v>
      </c>
      <c r="AI69" s="789">
        <v>98497.472999999998</v>
      </c>
      <c r="AJ69" s="861">
        <v>59706</v>
      </c>
    </row>
    <row r="70" spans="1:36" x14ac:dyDescent="0.2">
      <c r="A70" s="67" t="s">
        <v>289</v>
      </c>
      <c r="B70" s="80"/>
      <c r="C70" s="80"/>
      <c r="D70" s="80"/>
      <c r="E70" s="80"/>
      <c r="F70" s="80"/>
      <c r="G70" s="80"/>
      <c r="H70" s="80"/>
      <c r="I70" s="80"/>
      <c r="J70" s="80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>
        <v>83.3</v>
      </c>
      <c r="W70" s="303">
        <v>122.9</v>
      </c>
      <c r="X70" s="36">
        <v>94.5</v>
      </c>
      <c r="Y70" s="36">
        <v>100.5</v>
      </c>
      <c r="Z70" s="36">
        <v>95.2</v>
      </c>
      <c r="AA70" s="36">
        <v>115.3</v>
      </c>
      <c r="AB70" s="267">
        <v>56.1</v>
      </c>
      <c r="AC70" s="267" t="s">
        <v>8</v>
      </c>
      <c r="AD70" s="267">
        <v>106.1</v>
      </c>
      <c r="AE70" s="267">
        <v>72.8</v>
      </c>
      <c r="AF70" s="267">
        <v>121</v>
      </c>
      <c r="AG70" s="267">
        <v>167.3</v>
      </c>
      <c r="AH70" s="1201">
        <v>104.8</v>
      </c>
      <c r="AI70" s="788">
        <v>97.9</v>
      </c>
      <c r="AJ70" s="67">
        <v>58.2</v>
      </c>
    </row>
    <row r="71" spans="1:36" ht="12.75" customHeight="1" x14ac:dyDescent="0.2">
      <c r="A71" s="361" t="s">
        <v>86</v>
      </c>
      <c r="B71" s="80" t="s">
        <v>4</v>
      </c>
      <c r="C71" s="80" t="s">
        <v>4</v>
      </c>
      <c r="D71" s="80" t="s">
        <v>4</v>
      </c>
      <c r="E71" s="80" t="s">
        <v>4</v>
      </c>
      <c r="F71" s="80" t="s">
        <v>4</v>
      </c>
      <c r="G71" s="80" t="s">
        <v>4</v>
      </c>
      <c r="H71" s="80" t="s">
        <v>4</v>
      </c>
      <c r="I71" s="80" t="s">
        <v>4</v>
      </c>
      <c r="J71" s="80" t="s">
        <v>4</v>
      </c>
      <c r="K71" s="45" t="s">
        <v>4</v>
      </c>
      <c r="L71" s="45" t="s">
        <v>4</v>
      </c>
      <c r="M71" s="45" t="s">
        <v>4</v>
      </c>
      <c r="N71" s="45" t="s">
        <v>4</v>
      </c>
      <c r="O71" s="45" t="s">
        <v>4</v>
      </c>
      <c r="P71" s="45" t="s">
        <v>4</v>
      </c>
      <c r="Q71" s="45" t="s">
        <v>4</v>
      </c>
      <c r="R71" s="45" t="s">
        <v>4</v>
      </c>
      <c r="S71" s="45" t="s">
        <v>4</v>
      </c>
      <c r="T71" s="45" t="s">
        <v>4</v>
      </c>
      <c r="U71" s="45" t="s">
        <v>4</v>
      </c>
      <c r="V71" s="45" t="s">
        <v>4</v>
      </c>
      <c r="W71" s="45" t="s">
        <v>4</v>
      </c>
      <c r="X71" s="45" t="s">
        <v>4</v>
      </c>
      <c r="Y71" s="45" t="s">
        <v>4</v>
      </c>
      <c r="Z71" s="45" t="s">
        <v>4</v>
      </c>
      <c r="AA71" s="45" t="s">
        <v>4</v>
      </c>
      <c r="AB71" s="269" t="s">
        <v>4</v>
      </c>
      <c r="AC71" s="269" t="s">
        <v>4</v>
      </c>
      <c r="AD71" s="269" t="s">
        <v>4</v>
      </c>
      <c r="AE71" s="269" t="s">
        <v>4</v>
      </c>
      <c r="AF71" s="269" t="s">
        <v>4</v>
      </c>
      <c r="AG71" s="269" t="s">
        <v>4</v>
      </c>
      <c r="AH71" s="978" t="s">
        <v>4</v>
      </c>
      <c r="AI71" s="978" t="s">
        <v>4</v>
      </c>
      <c r="AJ71" s="1188" t="s">
        <v>4</v>
      </c>
    </row>
    <row r="72" spans="1:36" x14ac:dyDescent="0.2">
      <c r="A72" s="361" t="s">
        <v>87</v>
      </c>
      <c r="B72" s="80" t="s">
        <v>4</v>
      </c>
      <c r="C72" s="80" t="s">
        <v>4</v>
      </c>
      <c r="D72" s="80" t="s">
        <v>4</v>
      </c>
      <c r="E72" s="80" t="s">
        <v>4</v>
      </c>
      <c r="F72" s="80" t="s">
        <v>4</v>
      </c>
      <c r="G72" s="80" t="s">
        <v>4</v>
      </c>
      <c r="H72" s="80" t="s">
        <v>4</v>
      </c>
      <c r="I72" s="80" t="s">
        <v>4</v>
      </c>
      <c r="J72" s="80" t="s">
        <v>4</v>
      </c>
      <c r="K72" s="80" t="s">
        <v>4</v>
      </c>
      <c r="L72" s="80" t="s">
        <v>4</v>
      </c>
      <c r="M72" s="80" t="s">
        <v>4</v>
      </c>
      <c r="N72" s="80" t="s">
        <v>4</v>
      </c>
      <c r="O72" s="80" t="s">
        <v>4</v>
      </c>
      <c r="P72" s="80" t="s">
        <v>4</v>
      </c>
      <c r="Q72" s="80" t="s">
        <v>4</v>
      </c>
      <c r="R72" s="80" t="s">
        <v>4</v>
      </c>
      <c r="S72" s="80" t="s">
        <v>4</v>
      </c>
      <c r="T72" s="80" t="s">
        <v>4</v>
      </c>
      <c r="U72" s="80" t="s">
        <v>4</v>
      </c>
      <c r="V72" s="80" t="s">
        <v>4</v>
      </c>
      <c r="W72" s="80" t="s">
        <v>4</v>
      </c>
      <c r="X72" s="80" t="s">
        <v>4</v>
      </c>
      <c r="Y72" s="80" t="s">
        <v>4</v>
      </c>
      <c r="Z72" s="80" t="s">
        <v>4</v>
      </c>
      <c r="AA72" s="80" t="s">
        <v>4</v>
      </c>
      <c r="AB72" s="80" t="s">
        <v>4</v>
      </c>
      <c r="AC72" s="80" t="s">
        <v>4</v>
      </c>
      <c r="AD72" s="80" t="s">
        <v>4</v>
      </c>
      <c r="AE72" s="80" t="s">
        <v>4</v>
      </c>
      <c r="AF72" s="80" t="s">
        <v>4</v>
      </c>
      <c r="AG72" s="80" t="s">
        <v>4</v>
      </c>
      <c r="AH72" s="982" t="s">
        <v>4</v>
      </c>
      <c r="AI72" s="982" t="s">
        <v>4</v>
      </c>
      <c r="AJ72" s="1188" t="s">
        <v>4</v>
      </c>
    </row>
    <row r="73" spans="1:36" s="800" customFormat="1" ht="22.5" x14ac:dyDescent="0.2">
      <c r="A73" s="989" t="s">
        <v>89</v>
      </c>
      <c r="B73" s="982" t="s">
        <v>4</v>
      </c>
      <c r="C73" s="982" t="s">
        <v>4</v>
      </c>
      <c r="D73" s="982" t="s">
        <v>4</v>
      </c>
      <c r="E73" s="982" t="s">
        <v>4</v>
      </c>
      <c r="F73" s="982" t="s">
        <v>4</v>
      </c>
      <c r="G73" s="982" t="s">
        <v>4</v>
      </c>
      <c r="H73" s="982" t="s">
        <v>4</v>
      </c>
      <c r="I73" s="982" t="s">
        <v>4</v>
      </c>
      <c r="J73" s="982" t="s">
        <v>4</v>
      </c>
      <c r="K73" s="982" t="s">
        <v>4</v>
      </c>
      <c r="L73" s="982" t="s">
        <v>4</v>
      </c>
      <c r="M73" s="982" t="s">
        <v>4</v>
      </c>
      <c r="N73" s="982" t="s">
        <v>4</v>
      </c>
      <c r="O73" s="982" t="s">
        <v>4</v>
      </c>
      <c r="P73" s="982" t="s">
        <v>4</v>
      </c>
      <c r="Q73" s="982" t="s">
        <v>4</v>
      </c>
      <c r="R73" s="982" t="s">
        <v>4</v>
      </c>
      <c r="S73" s="982" t="s">
        <v>4</v>
      </c>
      <c r="T73" s="982" t="s">
        <v>4</v>
      </c>
      <c r="U73" s="982" t="s">
        <v>4</v>
      </c>
      <c r="V73" s="982" t="s">
        <v>4</v>
      </c>
      <c r="W73" s="982" t="s">
        <v>4</v>
      </c>
      <c r="X73" s="982" t="s">
        <v>4</v>
      </c>
      <c r="Y73" s="982" t="s">
        <v>4</v>
      </c>
      <c r="Z73" s="982" t="s">
        <v>4</v>
      </c>
      <c r="AA73" s="982" t="s">
        <v>4</v>
      </c>
      <c r="AB73" s="982" t="s">
        <v>4</v>
      </c>
      <c r="AC73" s="982">
        <v>39.4</v>
      </c>
      <c r="AD73" s="982">
        <v>41.5</v>
      </c>
      <c r="AE73" s="982">
        <v>55.7</v>
      </c>
      <c r="AF73" s="990">
        <v>100.3</v>
      </c>
      <c r="AG73" s="990">
        <v>116</v>
      </c>
      <c r="AH73" s="790">
        <v>148.4</v>
      </c>
      <c r="AI73" s="1114">
        <v>204.9</v>
      </c>
      <c r="AJ73" s="1188" t="s">
        <v>4</v>
      </c>
    </row>
    <row r="74" spans="1:36" s="800" customFormat="1" x14ac:dyDescent="0.2">
      <c r="A74" s="989" t="s">
        <v>90</v>
      </c>
      <c r="B74" s="982"/>
      <c r="C74" s="982"/>
      <c r="D74" s="982"/>
      <c r="E74" s="982"/>
      <c r="F74" s="982"/>
      <c r="G74" s="982"/>
      <c r="H74" s="982"/>
      <c r="I74" s="982"/>
      <c r="J74" s="982"/>
      <c r="K74" s="991"/>
      <c r="L74" s="991"/>
      <c r="M74" s="991"/>
      <c r="N74" s="991"/>
      <c r="O74" s="991"/>
      <c r="P74" s="991"/>
      <c r="Q74" s="991"/>
      <c r="R74" s="992"/>
      <c r="S74" s="992"/>
      <c r="T74" s="992"/>
      <c r="U74" s="992"/>
      <c r="V74" s="992"/>
      <c r="W74" s="992"/>
      <c r="X74" s="992"/>
      <c r="Y74" s="992"/>
      <c r="Z74" s="992"/>
      <c r="AA74" s="991"/>
      <c r="AB74" s="991"/>
      <c r="AC74" s="790">
        <v>1</v>
      </c>
      <c r="AD74" s="790">
        <v>1</v>
      </c>
      <c r="AE74" s="790">
        <v>1</v>
      </c>
      <c r="AF74" s="790">
        <v>1</v>
      </c>
      <c r="AG74" s="790">
        <v>1</v>
      </c>
      <c r="AH74" s="790">
        <v>1</v>
      </c>
      <c r="AI74" s="1114">
        <v>1</v>
      </c>
      <c r="AJ74" s="1188" t="s">
        <v>4</v>
      </c>
    </row>
    <row r="75" spans="1:36" s="800" customFormat="1" x14ac:dyDescent="0.2">
      <c r="A75" s="989" t="s">
        <v>91</v>
      </c>
      <c r="B75" s="982"/>
      <c r="C75" s="982"/>
      <c r="D75" s="982"/>
      <c r="E75" s="982"/>
      <c r="F75" s="982"/>
      <c r="G75" s="982"/>
      <c r="H75" s="982"/>
      <c r="I75" s="982"/>
      <c r="J75" s="982"/>
      <c r="K75" s="991"/>
      <c r="L75" s="991"/>
      <c r="M75" s="991"/>
      <c r="N75" s="991"/>
      <c r="O75" s="991"/>
      <c r="P75" s="991"/>
      <c r="Q75" s="991"/>
      <c r="R75" s="992"/>
      <c r="S75" s="992"/>
      <c r="T75" s="992"/>
      <c r="U75" s="992"/>
      <c r="V75" s="992"/>
      <c r="W75" s="992"/>
      <c r="X75" s="992"/>
      <c r="Y75" s="992"/>
      <c r="Z75" s="992"/>
      <c r="AA75" s="991"/>
      <c r="AB75" s="991"/>
      <c r="AC75" s="991"/>
      <c r="AD75" s="991"/>
      <c r="AE75" s="790"/>
      <c r="AF75" s="790"/>
      <c r="AG75" s="790"/>
      <c r="AH75" s="790"/>
      <c r="AI75" s="1114"/>
      <c r="AJ75" s="1188" t="s">
        <v>4</v>
      </c>
    </row>
    <row r="76" spans="1:36" s="800" customFormat="1" x14ac:dyDescent="0.2">
      <c r="A76" s="989" t="s">
        <v>92</v>
      </c>
      <c r="B76" s="982" t="s">
        <v>370</v>
      </c>
      <c r="C76" s="982" t="s">
        <v>456</v>
      </c>
      <c r="D76" s="982" t="s">
        <v>370</v>
      </c>
      <c r="E76" s="982" t="s">
        <v>456</v>
      </c>
      <c r="F76" s="982" t="s">
        <v>370</v>
      </c>
      <c r="G76" s="982" t="s">
        <v>456</v>
      </c>
      <c r="H76" s="982" t="s">
        <v>370</v>
      </c>
      <c r="I76" s="982" t="s">
        <v>370</v>
      </c>
      <c r="J76" s="982" t="s">
        <v>456</v>
      </c>
      <c r="K76" s="991" t="s">
        <v>370</v>
      </c>
      <c r="L76" s="991" t="s">
        <v>456</v>
      </c>
      <c r="M76" s="991" t="s">
        <v>370</v>
      </c>
      <c r="N76" s="991" t="s">
        <v>456</v>
      </c>
      <c r="O76" s="991" t="s">
        <v>370</v>
      </c>
      <c r="P76" s="991" t="s">
        <v>456</v>
      </c>
      <c r="Q76" s="991" t="s">
        <v>370</v>
      </c>
      <c r="R76" s="991" t="s">
        <v>370</v>
      </c>
      <c r="S76" s="991" t="s">
        <v>370</v>
      </c>
      <c r="T76" s="991" t="s">
        <v>370</v>
      </c>
      <c r="U76" s="991" t="s">
        <v>370</v>
      </c>
      <c r="V76" s="991" t="s">
        <v>370</v>
      </c>
      <c r="W76" s="991" t="s">
        <v>370</v>
      </c>
      <c r="X76" s="991" t="s">
        <v>370</v>
      </c>
      <c r="Y76" s="991" t="s">
        <v>370</v>
      </c>
      <c r="Z76" s="991" t="s">
        <v>370</v>
      </c>
      <c r="AA76" s="991" t="s">
        <v>370</v>
      </c>
      <c r="AB76" s="991" t="s">
        <v>370</v>
      </c>
      <c r="AC76" s="991" t="s">
        <v>370</v>
      </c>
      <c r="AD76" s="991" t="s">
        <v>370</v>
      </c>
      <c r="AE76" s="991" t="s">
        <v>370</v>
      </c>
      <c r="AF76" s="991" t="s">
        <v>370</v>
      </c>
      <c r="AG76" s="991" t="s">
        <v>370</v>
      </c>
      <c r="AH76" s="790" t="s">
        <v>370</v>
      </c>
      <c r="AI76" s="790" t="s">
        <v>370</v>
      </c>
      <c r="AJ76" s="1188" t="s">
        <v>4</v>
      </c>
    </row>
    <row r="77" spans="1:36" s="800" customFormat="1" x14ac:dyDescent="0.2">
      <c r="A77" s="989" t="s">
        <v>93</v>
      </c>
      <c r="B77" s="982" t="s">
        <v>370</v>
      </c>
      <c r="C77" s="982" t="s">
        <v>456</v>
      </c>
      <c r="D77" s="982" t="s">
        <v>370</v>
      </c>
      <c r="E77" s="982" t="s">
        <v>456</v>
      </c>
      <c r="F77" s="982" t="s">
        <v>370</v>
      </c>
      <c r="G77" s="982" t="s">
        <v>456</v>
      </c>
      <c r="H77" s="982" t="s">
        <v>370</v>
      </c>
      <c r="I77" s="982" t="s">
        <v>370</v>
      </c>
      <c r="J77" s="982" t="s">
        <v>456</v>
      </c>
      <c r="K77" s="991" t="s">
        <v>370</v>
      </c>
      <c r="L77" s="991" t="s">
        <v>456</v>
      </c>
      <c r="M77" s="991" t="s">
        <v>370</v>
      </c>
      <c r="N77" s="991" t="s">
        <v>456</v>
      </c>
      <c r="O77" s="991" t="s">
        <v>370</v>
      </c>
      <c r="P77" s="991" t="s">
        <v>456</v>
      </c>
      <c r="Q77" s="991" t="s">
        <v>370</v>
      </c>
      <c r="R77" s="992" t="s">
        <v>370</v>
      </c>
      <c r="S77" s="992" t="s">
        <v>456</v>
      </c>
      <c r="T77" s="992" t="s">
        <v>370</v>
      </c>
      <c r="U77" s="992" t="s">
        <v>456</v>
      </c>
      <c r="V77" s="992" t="s">
        <v>370</v>
      </c>
      <c r="W77" s="992" t="s">
        <v>456</v>
      </c>
      <c r="X77" s="992" t="s">
        <v>370</v>
      </c>
      <c r="Y77" s="992" t="s">
        <v>456</v>
      </c>
      <c r="Z77" s="992" t="s">
        <v>370</v>
      </c>
      <c r="AA77" s="991" t="s">
        <v>370</v>
      </c>
      <c r="AB77" s="991" t="s">
        <v>456</v>
      </c>
      <c r="AC77" s="991" t="s">
        <v>370</v>
      </c>
      <c r="AD77" s="991" t="s">
        <v>370</v>
      </c>
      <c r="AE77" s="790" t="s">
        <v>8</v>
      </c>
      <c r="AF77" s="790" t="s">
        <v>8</v>
      </c>
      <c r="AG77" s="790">
        <v>1</v>
      </c>
      <c r="AH77" s="790" t="s">
        <v>370</v>
      </c>
      <c r="AI77" s="790" t="s">
        <v>370</v>
      </c>
      <c r="AJ77" s="1188" t="s">
        <v>4</v>
      </c>
    </row>
    <row r="78" spans="1:36" s="800" customFormat="1" x14ac:dyDescent="0.2">
      <c r="A78" s="989" t="s">
        <v>94</v>
      </c>
      <c r="B78" s="982" t="s">
        <v>370</v>
      </c>
      <c r="C78" s="982" t="s">
        <v>456</v>
      </c>
      <c r="D78" s="982" t="s">
        <v>370</v>
      </c>
      <c r="E78" s="982" t="s">
        <v>456</v>
      </c>
      <c r="F78" s="982" t="s">
        <v>370</v>
      </c>
      <c r="G78" s="982" t="s">
        <v>456</v>
      </c>
      <c r="H78" s="982" t="s">
        <v>370</v>
      </c>
      <c r="I78" s="982" t="s">
        <v>370</v>
      </c>
      <c r="J78" s="982" t="s">
        <v>456</v>
      </c>
      <c r="K78" s="991" t="s">
        <v>370</v>
      </c>
      <c r="L78" s="991" t="s">
        <v>456</v>
      </c>
      <c r="M78" s="991" t="s">
        <v>370</v>
      </c>
      <c r="N78" s="991" t="s">
        <v>456</v>
      </c>
      <c r="O78" s="991" t="s">
        <v>370</v>
      </c>
      <c r="P78" s="991" t="s">
        <v>456</v>
      </c>
      <c r="Q78" s="991" t="s">
        <v>370</v>
      </c>
      <c r="R78" s="992" t="s">
        <v>370</v>
      </c>
      <c r="S78" s="992" t="s">
        <v>456</v>
      </c>
      <c r="T78" s="992" t="s">
        <v>370</v>
      </c>
      <c r="U78" s="992" t="s">
        <v>456</v>
      </c>
      <c r="V78" s="992" t="s">
        <v>370</v>
      </c>
      <c r="W78" s="992" t="s">
        <v>456</v>
      </c>
      <c r="X78" s="992" t="s">
        <v>370</v>
      </c>
      <c r="Y78" s="992" t="s">
        <v>456</v>
      </c>
      <c r="Z78" s="992" t="s">
        <v>370</v>
      </c>
      <c r="AA78" s="991" t="s">
        <v>370</v>
      </c>
      <c r="AB78" s="991" t="s">
        <v>456</v>
      </c>
      <c r="AC78" s="991" t="s">
        <v>370</v>
      </c>
      <c r="AD78" s="991" t="s">
        <v>370</v>
      </c>
      <c r="AE78" s="790" t="s">
        <v>8</v>
      </c>
      <c r="AF78" s="790" t="s">
        <v>8</v>
      </c>
      <c r="AG78" s="790" t="s">
        <v>8</v>
      </c>
      <c r="AH78" s="790" t="s">
        <v>370</v>
      </c>
      <c r="AI78" s="790" t="s">
        <v>370</v>
      </c>
      <c r="AJ78" s="1188" t="s">
        <v>4</v>
      </c>
    </row>
    <row r="79" spans="1:36" s="800" customFormat="1" x14ac:dyDescent="0.2">
      <c r="A79" s="989" t="s">
        <v>95</v>
      </c>
      <c r="B79" s="982" t="s">
        <v>370</v>
      </c>
      <c r="C79" s="982" t="s">
        <v>456</v>
      </c>
      <c r="D79" s="982" t="s">
        <v>370</v>
      </c>
      <c r="E79" s="982" t="s">
        <v>456</v>
      </c>
      <c r="F79" s="982" t="s">
        <v>370</v>
      </c>
      <c r="G79" s="982" t="s">
        <v>456</v>
      </c>
      <c r="H79" s="982" t="s">
        <v>370</v>
      </c>
      <c r="I79" s="982" t="s">
        <v>370</v>
      </c>
      <c r="J79" s="982" t="s">
        <v>456</v>
      </c>
      <c r="K79" s="991" t="s">
        <v>370</v>
      </c>
      <c r="L79" s="991" t="s">
        <v>456</v>
      </c>
      <c r="M79" s="991" t="s">
        <v>370</v>
      </c>
      <c r="N79" s="991" t="s">
        <v>456</v>
      </c>
      <c r="O79" s="991" t="s">
        <v>370</v>
      </c>
      <c r="P79" s="991" t="s">
        <v>456</v>
      </c>
      <c r="Q79" s="991" t="s">
        <v>370</v>
      </c>
      <c r="R79" s="991" t="s">
        <v>370</v>
      </c>
      <c r="S79" s="991" t="s">
        <v>370</v>
      </c>
      <c r="T79" s="991" t="s">
        <v>370</v>
      </c>
      <c r="U79" s="991" t="s">
        <v>370</v>
      </c>
      <c r="V79" s="991" t="s">
        <v>370</v>
      </c>
      <c r="W79" s="991" t="s">
        <v>370</v>
      </c>
      <c r="X79" s="991" t="s">
        <v>370</v>
      </c>
      <c r="Y79" s="991" t="s">
        <v>370</v>
      </c>
      <c r="Z79" s="991" t="s">
        <v>370</v>
      </c>
      <c r="AA79" s="991" t="s">
        <v>370</v>
      </c>
      <c r="AB79" s="991" t="s">
        <v>370</v>
      </c>
      <c r="AC79" s="991" t="s">
        <v>370</v>
      </c>
      <c r="AD79" s="991" t="s">
        <v>370</v>
      </c>
      <c r="AE79" s="991" t="s">
        <v>370</v>
      </c>
      <c r="AF79" s="991" t="s">
        <v>370</v>
      </c>
      <c r="AG79" s="991" t="s">
        <v>370</v>
      </c>
      <c r="AH79" s="790" t="s">
        <v>370</v>
      </c>
      <c r="AI79" s="790" t="s">
        <v>370</v>
      </c>
      <c r="AJ79" s="1188" t="s">
        <v>4</v>
      </c>
    </row>
    <row r="80" spans="1:36" s="800" customFormat="1" x14ac:dyDescent="0.2">
      <c r="A80" s="989" t="s">
        <v>96</v>
      </c>
      <c r="B80" s="982"/>
      <c r="C80" s="982"/>
      <c r="D80" s="982"/>
      <c r="E80" s="982"/>
      <c r="F80" s="982"/>
      <c r="G80" s="982"/>
      <c r="H80" s="982"/>
      <c r="I80" s="982"/>
      <c r="J80" s="982"/>
      <c r="K80" s="991"/>
      <c r="L80" s="991"/>
      <c r="M80" s="991"/>
      <c r="N80" s="991"/>
      <c r="O80" s="991"/>
      <c r="P80" s="991"/>
      <c r="Q80" s="991"/>
      <c r="R80" s="992"/>
      <c r="S80" s="992"/>
      <c r="T80" s="992"/>
      <c r="U80" s="992"/>
      <c r="V80" s="992"/>
      <c r="W80" s="992"/>
      <c r="X80" s="992"/>
      <c r="Y80" s="992"/>
      <c r="Z80" s="992"/>
      <c r="AA80" s="991"/>
      <c r="AB80" s="991"/>
      <c r="AC80" s="790">
        <v>76</v>
      </c>
      <c r="AD80" s="790">
        <v>89</v>
      </c>
      <c r="AE80" s="790">
        <v>89</v>
      </c>
      <c r="AF80" s="790">
        <v>80</v>
      </c>
      <c r="AG80" s="790">
        <v>63</v>
      </c>
      <c r="AH80" s="993">
        <v>61</v>
      </c>
      <c r="AI80" s="1114">
        <v>55</v>
      </c>
      <c r="AJ80" s="1188" t="s">
        <v>4</v>
      </c>
    </row>
    <row r="81" spans="1:36" s="800" customFormat="1" x14ac:dyDescent="0.2">
      <c r="A81" s="989" t="s">
        <v>97</v>
      </c>
      <c r="B81" s="982"/>
      <c r="C81" s="982"/>
      <c r="D81" s="982"/>
      <c r="E81" s="982"/>
      <c r="F81" s="982"/>
      <c r="G81" s="982"/>
      <c r="H81" s="982"/>
      <c r="I81" s="982"/>
      <c r="J81" s="982"/>
      <c r="K81" s="991"/>
      <c r="L81" s="991"/>
      <c r="M81" s="991"/>
      <c r="N81" s="991"/>
      <c r="O81" s="991"/>
      <c r="P81" s="991"/>
      <c r="Q81" s="991"/>
      <c r="R81" s="992"/>
      <c r="S81" s="992"/>
      <c r="T81" s="992"/>
      <c r="U81" s="992"/>
      <c r="V81" s="992"/>
      <c r="W81" s="992"/>
      <c r="X81" s="992"/>
      <c r="Y81" s="992"/>
      <c r="Z81" s="992"/>
      <c r="AA81" s="991"/>
      <c r="AB81" s="991"/>
      <c r="AC81" s="790">
        <v>76</v>
      </c>
      <c r="AD81" s="790">
        <v>89</v>
      </c>
      <c r="AE81" s="790">
        <v>89</v>
      </c>
      <c r="AF81" s="790">
        <v>80</v>
      </c>
      <c r="AG81" s="790">
        <v>63</v>
      </c>
      <c r="AH81" s="993">
        <v>61</v>
      </c>
      <c r="AI81" s="1114">
        <v>55</v>
      </c>
      <c r="AJ81" s="1188" t="s">
        <v>4</v>
      </c>
    </row>
    <row r="82" spans="1:36" s="800" customFormat="1" x14ac:dyDescent="0.2">
      <c r="A82" s="994" t="s">
        <v>98</v>
      </c>
      <c r="B82" s="982"/>
      <c r="C82" s="982"/>
      <c r="D82" s="982"/>
      <c r="E82" s="982"/>
      <c r="F82" s="982"/>
      <c r="G82" s="982"/>
      <c r="H82" s="982"/>
      <c r="I82" s="982"/>
      <c r="J82" s="982"/>
      <c r="K82" s="991"/>
      <c r="L82" s="991"/>
      <c r="M82" s="991"/>
      <c r="N82" s="991"/>
      <c r="O82" s="991"/>
      <c r="P82" s="991"/>
      <c r="Q82" s="991"/>
      <c r="R82" s="992"/>
      <c r="S82" s="992"/>
      <c r="T82" s="992"/>
      <c r="U82" s="992"/>
      <c r="V82" s="992"/>
      <c r="W82" s="992"/>
      <c r="X82" s="992"/>
      <c r="Y82" s="992"/>
      <c r="Z82" s="992"/>
      <c r="AA82" s="991"/>
      <c r="AB82" s="991"/>
      <c r="AC82" s="991"/>
      <c r="AD82" s="991"/>
      <c r="AE82" s="790"/>
      <c r="AF82" s="790"/>
      <c r="AG82" s="790"/>
      <c r="AH82" s="790"/>
      <c r="AI82" s="1114"/>
      <c r="AJ82" s="1188"/>
    </row>
    <row r="83" spans="1:36" s="800" customFormat="1" x14ac:dyDescent="0.2">
      <c r="A83" s="995" t="s">
        <v>99</v>
      </c>
      <c r="B83" s="982" t="s">
        <v>370</v>
      </c>
      <c r="C83" s="982" t="s">
        <v>456</v>
      </c>
      <c r="D83" s="982" t="s">
        <v>370</v>
      </c>
      <c r="E83" s="982" t="s">
        <v>456</v>
      </c>
      <c r="F83" s="982" t="s">
        <v>370</v>
      </c>
      <c r="G83" s="982" t="s">
        <v>456</v>
      </c>
      <c r="H83" s="982" t="s">
        <v>370</v>
      </c>
      <c r="I83" s="982" t="s">
        <v>370</v>
      </c>
      <c r="J83" s="982" t="s">
        <v>456</v>
      </c>
      <c r="K83" s="991" t="s">
        <v>370</v>
      </c>
      <c r="L83" s="991" t="s">
        <v>456</v>
      </c>
      <c r="M83" s="991" t="s">
        <v>370</v>
      </c>
      <c r="N83" s="991" t="s">
        <v>456</v>
      </c>
      <c r="O83" s="991" t="s">
        <v>370</v>
      </c>
      <c r="P83" s="991" t="s">
        <v>456</v>
      </c>
      <c r="Q83" s="991" t="s">
        <v>370</v>
      </c>
      <c r="R83" s="992"/>
      <c r="S83" s="992"/>
      <c r="T83" s="992"/>
      <c r="U83" s="992"/>
      <c r="V83" s="992"/>
      <c r="W83" s="992"/>
      <c r="X83" s="992"/>
      <c r="Y83" s="992"/>
      <c r="Z83" s="992"/>
      <c r="AA83" s="991"/>
      <c r="AB83" s="991"/>
      <c r="AC83" s="790">
        <v>3</v>
      </c>
      <c r="AD83" s="790">
        <v>3</v>
      </c>
      <c r="AE83" s="790">
        <v>4</v>
      </c>
      <c r="AF83" s="790">
        <v>4</v>
      </c>
      <c r="AG83" s="790">
        <v>4</v>
      </c>
      <c r="AH83" s="790">
        <v>4</v>
      </c>
      <c r="AI83" s="1114">
        <v>3</v>
      </c>
      <c r="AJ83" s="1188" t="s">
        <v>4</v>
      </c>
    </row>
    <row r="84" spans="1:36" s="800" customFormat="1" x14ac:dyDescent="0.2">
      <c r="A84" s="995" t="s">
        <v>101</v>
      </c>
      <c r="B84" s="982" t="s">
        <v>370</v>
      </c>
      <c r="C84" s="982" t="s">
        <v>456</v>
      </c>
      <c r="D84" s="982" t="s">
        <v>370</v>
      </c>
      <c r="E84" s="982" t="s">
        <v>456</v>
      </c>
      <c r="F84" s="982" t="s">
        <v>370</v>
      </c>
      <c r="G84" s="982" t="s">
        <v>456</v>
      </c>
      <c r="H84" s="982" t="s">
        <v>370</v>
      </c>
      <c r="I84" s="982" t="s">
        <v>370</v>
      </c>
      <c r="J84" s="982" t="s">
        <v>456</v>
      </c>
      <c r="K84" s="991" t="s">
        <v>370</v>
      </c>
      <c r="L84" s="991" t="s">
        <v>456</v>
      </c>
      <c r="M84" s="991" t="s">
        <v>370</v>
      </c>
      <c r="N84" s="991" t="s">
        <v>456</v>
      </c>
      <c r="O84" s="991" t="s">
        <v>370</v>
      </c>
      <c r="P84" s="991" t="s">
        <v>456</v>
      </c>
      <c r="Q84" s="991" t="s">
        <v>370</v>
      </c>
      <c r="R84" s="992" t="s">
        <v>370</v>
      </c>
      <c r="S84" s="992" t="s">
        <v>456</v>
      </c>
      <c r="T84" s="992" t="s">
        <v>370</v>
      </c>
      <c r="U84" s="992" t="s">
        <v>456</v>
      </c>
      <c r="V84" s="992" t="s">
        <v>370</v>
      </c>
      <c r="W84" s="992" t="s">
        <v>456</v>
      </c>
      <c r="X84" s="992" t="s">
        <v>370</v>
      </c>
      <c r="Y84" s="992" t="s">
        <v>370</v>
      </c>
      <c r="Z84" s="992" t="s">
        <v>456</v>
      </c>
      <c r="AA84" s="991" t="s">
        <v>370</v>
      </c>
      <c r="AB84" s="991" t="s">
        <v>456</v>
      </c>
      <c r="AC84" s="991" t="s">
        <v>370</v>
      </c>
      <c r="AD84" s="991" t="s">
        <v>370</v>
      </c>
      <c r="AE84" s="790" t="s">
        <v>8</v>
      </c>
      <c r="AF84" s="790" t="s">
        <v>8</v>
      </c>
      <c r="AG84" s="790" t="s">
        <v>8</v>
      </c>
      <c r="AH84" s="790" t="s">
        <v>370</v>
      </c>
      <c r="AI84" s="790" t="s">
        <v>370</v>
      </c>
      <c r="AJ84" s="1188" t="s">
        <v>4</v>
      </c>
    </row>
    <row r="85" spans="1:36" s="800" customFormat="1" x14ac:dyDescent="0.2">
      <c r="A85" s="995" t="s">
        <v>102</v>
      </c>
      <c r="B85" s="982" t="s">
        <v>370</v>
      </c>
      <c r="C85" s="982" t="s">
        <v>456</v>
      </c>
      <c r="D85" s="982" t="s">
        <v>370</v>
      </c>
      <c r="E85" s="982" t="s">
        <v>456</v>
      </c>
      <c r="F85" s="982" t="s">
        <v>370</v>
      </c>
      <c r="G85" s="982" t="s">
        <v>456</v>
      </c>
      <c r="H85" s="982" t="s">
        <v>370</v>
      </c>
      <c r="I85" s="982" t="s">
        <v>370</v>
      </c>
      <c r="J85" s="982" t="s">
        <v>456</v>
      </c>
      <c r="K85" s="991" t="s">
        <v>370</v>
      </c>
      <c r="L85" s="991" t="s">
        <v>456</v>
      </c>
      <c r="M85" s="991" t="s">
        <v>370</v>
      </c>
      <c r="N85" s="991" t="s">
        <v>456</v>
      </c>
      <c r="O85" s="991" t="s">
        <v>370</v>
      </c>
      <c r="P85" s="991" t="s">
        <v>456</v>
      </c>
      <c r="Q85" s="991" t="s">
        <v>370</v>
      </c>
      <c r="R85" s="992"/>
      <c r="S85" s="992"/>
      <c r="T85" s="992"/>
      <c r="U85" s="992"/>
      <c r="V85" s="992"/>
      <c r="W85" s="992"/>
      <c r="X85" s="992"/>
      <c r="Y85" s="992"/>
      <c r="Z85" s="992"/>
      <c r="AA85" s="991"/>
      <c r="AB85" s="991"/>
      <c r="AC85" s="790">
        <v>4</v>
      </c>
      <c r="AD85" s="790">
        <v>5</v>
      </c>
      <c r="AE85" s="790">
        <v>3</v>
      </c>
      <c r="AF85" s="790">
        <v>3</v>
      </c>
      <c r="AG85" s="790">
        <v>3</v>
      </c>
      <c r="AH85" s="790">
        <v>3</v>
      </c>
      <c r="AI85" s="1114">
        <v>4</v>
      </c>
      <c r="AJ85" s="1188" t="s">
        <v>4</v>
      </c>
    </row>
    <row r="86" spans="1:36" s="800" customFormat="1" x14ac:dyDescent="0.2">
      <c r="A86" s="995" t="s">
        <v>103</v>
      </c>
      <c r="B86" s="982" t="s">
        <v>370</v>
      </c>
      <c r="C86" s="982" t="s">
        <v>456</v>
      </c>
      <c r="D86" s="982" t="s">
        <v>370</v>
      </c>
      <c r="E86" s="982" t="s">
        <v>456</v>
      </c>
      <c r="F86" s="982" t="s">
        <v>370</v>
      </c>
      <c r="G86" s="982" t="s">
        <v>456</v>
      </c>
      <c r="H86" s="982" t="s">
        <v>370</v>
      </c>
      <c r="I86" s="982" t="s">
        <v>370</v>
      </c>
      <c r="J86" s="982" t="s">
        <v>456</v>
      </c>
      <c r="K86" s="991" t="s">
        <v>370</v>
      </c>
      <c r="L86" s="991" t="s">
        <v>456</v>
      </c>
      <c r="M86" s="991" t="s">
        <v>370</v>
      </c>
      <c r="N86" s="991" t="s">
        <v>456</v>
      </c>
      <c r="O86" s="991" t="s">
        <v>370</v>
      </c>
      <c r="P86" s="991" t="s">
        <v>456</v>
      </c>
      <c r="Q86" s="991" t="s">
        <v>370</v>
      </c>
      <c r="R86" s="992"/>
      <c r="S86" s="992"/>
      <c r="T86" s="992"/>
      <c r="U86" s="992"/>
      <c r="V86" s="992"/>
      <c r="W86" s="992"/>
      <c r="X86" s="992"/>
      <c r="Y86" s="992"/>
      <c r="Z86" s="992"/>
      <c r="AA86" s="991"/>
      <c r="AB86" s="991"/>
      <c r="AC86" s="790">
        <v>31</v>
      </c>
      <c r="AD86" s="790">
        <v>27</v>
      </c>
      <c r="AE86" s="790">
        <v>33</v>
      </c>
      <c r="AF86" s="790">
        <v>29</v>
      </c>
      <c r="AG86" s="790">
        <v>27</v>
      </c>
      <c r="AH86" s="790">
        <v>27</v>
      </c>
      <c r="AI86" s="1114">
        <v>21</v>
      </c>
      <c r="AJ86" s="1188" t="s">
        <v>4</v>
      </c>
    </row>
    <row r="87" spans="1:36" x14ac:dyDescent="0.2">
      <c r="A87" s="1214" t="s">
        <v>104</v>
      </c>
      <c r="B87" s="1203"/>
      <c r="C87" s="1203"/>
      <c r="D87" s="1203"/>
      <c r="E87" s="1203"/>
      <c r="F87" s="1203"/>
      <c r="G87" s="1203"/>
      <c r="H87" s="1203"/>
      <c r="I87" s="1203"/>
      <c r="J87" s="1203"/>
      <c r="K87" s="1215"/>
      <c r="L87" s="1215"/>
      <c r="M87" s="1215"/>
      <c r="N87" s="1215"/>
      <c r="O87" s="1215"/>
      <c r="P87" s="1215"/>
      <c r="Q87" s="1215"/>
      <c r="R87" s="1216"/>
      <c r="S87" s="1216"/>
      <c r="T87" s="1216"/>
      <c r="U87" s="1216"/>
      <c r="V87" s="1216"/>
      <c r="W87" s="1216"/>
      <c r="X87" s="1216"/>
      <c r="Y87" s="1216"/>
      <c r="Z87" s="1216"/>
      <c r="AA87" s="1215"/>
      <c r="AB87" s="1215"/>
      <c r="AC87" s="1215"/>
      <c r="AD87" s="1215"/>
      <c r="AE87" s="1052"/>
      <c r="AF87" s="1052"/>
      <c r="AG87" s="1052"/>
      <c r="AH87" s="1052"/>
      <c r="AI87" s="1052"/>
      <c r="AJ87" s="1052"/>
    </row>
    <row r="88" spans="1:36" x14ac:dyDescent="0.2">
      <c r="A88" s="34" t="s">
        <v>105</v>
      </c>
      <c r="B88" s="80"/>
      <c r="C88" s="80"/>
      <c r="D88" s="80"/>
      <c r="E88" s="80"/>
      <c r="F88" s="80"/>
      <c r="G88" s="80"/>
      <c r="H88" s="80"/>
      <c r="I88" s="80"/>
      <c r="J88" s="80"/>
      <c r="K88" s="337"/>
      <c r="L88" s="337"/>
      <c r="M88" s="337"/>
      <c r="N88" s="337"/>
      <c r="O88" s="337"/>
      <c r="P88" s="337"/>
      <c r="Q88" s="337"/>
      <c r="R88" s="409"/>
      <c r="S88" s="409"/>
      <c r="T88" s="409"/>
      <c r="U88" s="409"/>
      <c r="V88" s="409"/>
      <c r="W88" s="409"/>
      <c r="X88" s="409"/>
      <c r="Y88" s="409"/>
      <c r="Z88" s="409"/>
      <c r="AA88" s="337"/>
      <c r="AB88" s="337"/>
      <c r="AC88" s="337"/>
      <c r="AD88" s="337"/>
      <c r="AE88" s="22"/>
      <c r="AF88" s="22"/>
      <c r="AG88" s="22"/>
      <c r="AH88" s="22"/>
      <c r="AI88" s="67"/>
      <c r="AJ88" s="67"/>
    </row>
    <row r="89" spans="1:36" x14ac:dyDescent="0.2">
      <c r="A89" s="34" t="s">
        <v>81</v>
      </c>
      <c r="B89" s="80" t="s">
        <v>370</v>
      </c>
      <c r="C89" s="80" t="s">
        <v>456</v>
      </c>
      <c r="D89" s="80" t="s">
        <v>370</v>
      </c>
      <c r="E89" s="80" t="s">
        <v>456</v>
      </c>
      <c r="F89" s="80" t="s">
        <v>370</v>
      </c>
      <c r="G89" s="80" t="s">
        <v>456</v>
      </c>
      <c r="H89" s="80" t="s">
        <v>370</v>
      </c>
      <c r="I89" s="80" t="s">
        <v>370</v>
      </c>
      <c r="J89" s="80" t="s">
        <v>456</v>
      </c>
      <c r="K89" s="337" t="s">
        <v>370</v>
      </c>
      <c r="L89" s="337" t="s">
        <v>456</v>
      </c>
      <c r="M89" s="337" t="s">
        <v>370</v>
      </c>
      <c r="N89" s="337" t="s">
        <v>456</v>
      </c>
      <c r="O89" s="337" t="s">
        <v>370</v>
      </c>
      <c r="P89" s="337" t="s">
        <v>456</v>
      </c>
      <c r="Q89" s="337" t="s">
        <v>370</v>
      </c>
      <c r="R89" s="337" t="s">
        <v>370</v>
      </c>
      <c r="S89" s="337" t="s">
        <v>370</v>
      </c>
      <c r="T89" s="337" t="s">
        <v>370</v>
      </c>
      <c r="U89" s="48">
        <v>271907.74400000001</v>
      </c>
      <c r="V89" s="48">
        <v>349587.40700000001</v>
      </c>
      <c r="W89" s="48">
        <v>244956.391</v>
      </c>
      <c r="X89" s="48">
        <v>261477.42600000001</v>
      </c>
      <c r="Y89" s="48">
        <v>235783.916</v>
      </c>
      <c r="Z89" s="48">
        <v>159190.033</v>
      </c>
      <c r="AA89" s="45">
        <v>218719.55600000001</v>
      </c>
      <c r="AB89" s="45">
        <v>271223.06800000003</v>
      </c>
      <c r="AC89" s="45">
        <v>323317.21899999998</v>
      </c>
      <c r="AD89" s="45">
        <v>449861.79499999998</v>
      </c>
      <c r="AE89" s="45">
        <v>512125.57199999999</v>
      </c>
      <c r="AF89" s="45">
        <v>859308.973</v>
      </c>
      <c r="AG89" s="45">
        <v>571636.54599999997</v>
      </c>
      <c r="AH89" s="45">
        <v>489964.29800000001</v>
      </c>
      <c r="AI89" s="45">
        <v>582085.75199999998</v>
      </c>
      <c r="AJ89" s="35">
        <v>637337.19900000002</v>
      </c>
    </row>
    <row r="90" spans="1:36" x14ac:dyDescent="0.2">
      <c r="A90" s="34" t="s">
        <v>106</v>
      </c>
      <c r="B90" s="80"/>
      <c r="C90" s="80"/>
      <c r="D90" s="80"/>
      <c r="E90" s="80"/>
      <c r="F90" s="80"/>
      <c r="G90" s="80"/>
      <c r="H90" s="80"/>
      <c r="I90" s="80"/>
      <c r="J90" s="80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48">
        <v>15.2</v>
      </c>
      <c r="V90" s="48">
        <v>16.100000000000001</v>
      </c>
      <c r="W90" s="48">
        <v>18.3</v>
      </c>
      <c r="X90" s="48">
        <v>20.100000000000001</v>
      </c>
      <c r="Y90" s="48">
        <v>26.4</v>
      </c>
      <c r="Z90" s="48">
        <v>21.8</v>
      </c>
      <c r="AA90" s="45">
        <v>15.9</v>
      </c>
      <c r="AB90" s="45">
        <v>15.4</v>
      </c>
      <c r="AC90" s="45">
        <v>16.600000000000001</v>
      </c>
      <c r="AD90" s="45">
        <v>15.7</v>
      </c>
      <c r="AE90" s="45">
        <v>17.3</v>
      </c>
      <c r="AF90" s="45">
        <v>16.100000000000001</v>
      </c>
      <c r="AG90" s="45">
        <v>16.3</v>
      </c>
      <c r="AH90" s="45">
        <v>18.3</v>
      </c>
      <c r="AI90" s="15">
        <v>20</v>
      </c>
      <c r="AJ90" s="45">
        <v>18.3</v>
      </c>
    </row>
    <row r="91" spans="1:36" x14ac:dyDescent="0.2">
      <c r="A91" s="34" t="s">
        <v>112</v>
      </c>
      <c r="B91" s="80" t="s">
        <v>370</v>
      </c>
      <c r="C91" s="80" t="s">
        <v>456</v>
      </c>
      <c r="D91" s="80" t="s">
        <v>370</v>
      </c>
      <c r="E91" s="80" t="s">
        <v>456</v>
      </c>
      <c r="F91" s="80" t="s">
        <v>370</v>
      </c>
      <c r="G91" s="80" t="s">
        <v>456</v>
      </c>
      <c r="H91" s="80" t="s">
        <v>370</v>
      </c>
      <c r="I91" s="80" t="s">
        <v>370</v>
      </c>
      <c r="J91" s="80" t="s">
        <v>456</v>
      </c>
      <c r="K91" s="337" t="s">
        <v>370</v>
      </c>
      <c r="L91" s="337" t="s">
        <v>456</v>
      </c>
      <c r="M91" s="337" t="s">
        <v>370</v>
      </c>
      <c r="N91" s="337" t="s">
        <v>456</v>
      </c>
      <c r="O91" s="337" t="s">
        <v>370</v>
      </c>
      <c r="P91" s="337" t="s">
        <v>456</v>
      </c>
      <c r="Q91" s="337" t="s">
        <v>370</v>
      </c>
      <c r="R91" s="337" t="s">
        <v>370</v>
      </c>
      <c r="S91" s="337" t="s">
        <v>370</v>
      </c>
      <c r="T91" s="337" t="s">
        <v>370</v>
      </c>
      <c r="U91" s="48"/>
      <c r="V91" s="48"/>
      <c r="W91" s="48"/>
      <c r="X91" s="48"/>
      <c r="Y91" s="48"/>
      <c r="Z91" s="48"/>
      <c r="AA91" s="45"/>
      <c r="AB91" s="45"/>
      <c r="AC91" s="45"/>
      <c r="AD91" s="45"/>
      <c r="AE91" s="45"/>
      <c r="AF91" s="45"/>
      <c r="AH91" s="45"/>
      <c r="AI91" s="45"/>
      <c r="AJ91" s="35"/>
    </row>
    <row r="92" spans="1:36" x14ac:dyDescent="0.2">
      <c r="A92" s="854" t="s">
        <v>113</v>
      </c>
      <c r="B92" s="80"/>
      <c r="C92" s="80"/>
      <c r="D92" s="80"/>
      <c r="E92" s="80"/>
      <c r="F92" s="80"/>
      <c r="G92" s="80"/>
      <c r="H92" s="80"/>
      <c r="I92" s="80"/>
      <c r="J92" s="80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48"/>
      <c r="V92" s="48"/>
      <c r="W92" s="48"/>
      <c r="X92" s="48"/>
      <c r="Y92" s="48"/>
      <c r="Z92" s="48"/>
      <c r="AA92" s="45"/>
      <c r="AB92" s="45"/>
      <c r="AC92" s="45"/>
      <c r="AD92" s="45"/>
      <c r="AE92" s="45"/>
      <c r="AF92" s="45"/>
      <c r="AG92" s="45"/>
      <c r="AH92" s="45"/>
      <c r="AI92" s="67"/>
      <c r="AJ92" s="35"/>
    </row>
    <row r="93" spans="1:36" x14ac:dyDescent="0.2">
      <c r="A93" s="34" t="s">
        <v>81</v>
      </c>
      <c r="B93" s="80" t="s">
        <v>370</v>
      </c>
      <c r="C93" s="80" t="s">
        <v>456</v>
      </c>
      <c r="D93" s="80" t="s">
        <v>370</v>
      </c>
      <c r="E93" s="80" t="s">
        <v>456</v>
      </c>
      <c r="F93" s="80" t="s">
        <v>370</v>
      </c>
      <c r="G93" s="80" t="s">
        <v>456</v>
      </c>
      <c r="H93" s="80" t="s">
        <v>370</v>
      </c>
      <c r="I93" s="80" t="s">
        <v>370</v>
      </c>
      <c r="J93" s="80" t="s">
        <v>456</v>
      </c>
      <c r="K93" s="337" t="s">
        <v>370</v>
      </c>
      <c r="L93" s="337" t="s">
        <v>456</v>
      </c>
      <c r="M93" s="337" t="s">
        <v>370</v>
      </c>
      <c r="N93" s="337" t="s">
        <v>456</v>
      </c>
      <c r="O93" s="337" t="s">
        <v>370</v>
      </c>
      <c r="P93" s="337" t="s">
        <v>456</v>
      </c>
      <c r="Q93" s="337" t="s">
        <v>370</v>
      </c>
      <c r="R93" s="337" t="s">
        <v>370</v>
      </c>
      <c r="S93" s="337" t="s">
        <v>370</v>
      </c>
      <c r="T93" s="337" t="s">
        <v>370</v>
      </c>
      <c r="U93" s="48">
        <v>244440.736</v>
      </c>
      <c r="V93" s="48">
        <v>318980.58</v>
      </c>
      <c r="W93" s="48">
        <v>213389.85800000001</v>
      </c>
      <c r="X93" s="48">
        <v>227233.19699999999</v>
      </c>
      <c r="Y93" s="48">
        <v>197916.45199999999</v>
      </c>
      <c r="Z93" s="48">
        <v>121814.72500000001</v>
      </c>
      <c r="AA93" s="45">
        <v>174312.80100000001</v>
      </c>
      <c r="AB93" s="45">
        <v>216397.807</v>
      </c>
      <c r="AC93" s="45">
        <v>258601.74799999999</v>
      </c>
      <c r="AD93" s="45">
        <v>374199.63699999999</v>
      </c>
      <c r="AE93" s="45">
        <v>426503.20699999999</v>
      </c>
      <c r="AF93" s="45">
        <v>767026</v>
      </c>
      <c r="AG93" s="45">
        <v>464570.33100000001</v>
      </c>
      <c r="AH93" s="973">
        <v>340015.53600000002</v>
      </c>
      <c r="AI93" s="1191">
        <v>409924.34700000001</v>
      </c>
      <c r="AJ93" s="35">
        <v>429204.17099999997</v>
      </c>
    </row>
    <row r="94" spans="1:36" x14ac:dyDescent="0.2">
      <c r="A94" s="34" t="s">
        <v>112</v>
      </c>
      <c r="B94" s="80" t="s">
        <v>370</v>
      </c>
      <c r="C94" s="80" t="s">
        <v>456</v>
      </c>
      <c r="D94" s="80" t="s">
        <v>370</v>
      </c>
      <c r="E94" s="80" t="s">
        <v>456</v>
      </c>
      <c r="F94" s="80" t="s">
        <v>370</v>
      </c>
      <c r="G94" s="80" t="s">
        <v>456</v>
      </c>
      <c r="H94" s="80" t="s">
        <v>370</v>
      </c>
      <c r="I94" s="80" t="s">
        <v>370</v>
      </c>
      <c r="J94" s="80" t="s">
        <v>456</v>
      </c>
      <c r="K94" s="337" t="s">
        <v>370</v>
      </c>
      <c r="L94" s="337" t="s">
        <v>456</v>
      </c>
      <c r="M94" s="337" t="s">
        <v>370</v>
      </c>
      <c r="N94" s="337" t="s">
        <v>456</v>
      </c>
      <c r="O94" s="337" t="s">
        <v>370</v>
      </c>
      <c r="P94" s="337" t="s">
        <v>456</v>
      </c>
      <c r="Q94" s="337" t="s">
        <v>370</v>
      </c>
      <c r="R94" s="337" t="s">
        <v>370</v>
      </c>
      <c r="S94" s="337" t="s">
        <v>370</v>
      </c>
      <c r="T94" s="337" t="s">
        <v>370</v>
      </c>
      <c r="U94" s="48"/>
      <c r="V94" s="48"/>
      <c r="W94" s="48"/>
      <c r="X94" s="48"/>
      <c r="Y94" s="48"/>
      <c r="Z94" s="48"/>
      <c r="AA94" s="45"/>
      <c r="AB94" s="45"/>
      <c r="AC94" s="45"/>
      <c r="AD94" s="45"/>
      <c r="AE94" s="45"/>
      <c r="AF94" s="45"/>
      <c r="AG94" s="45"/>
      <c r="AH94" s="987" t="s">
        <v>370</v>
      </c>
      <c r="AI94" s="982" t="s">
        <v>370</v>
      </c>
      <c r="AJ94" s="35" t="s">
        <v>8</v>
      </c>
    </row>
    <row r="95" spans="1:36" s="66" customFormat="1" x14ac:dyDescent="0.2">
      <c r="A95" s="34" t="s">
        <v>116</v>
      </c>
      <c r="B95" s="80"/>
      <c r="C95" s="80"/>
      <c r="D95" s="80"/>
      <c r="E95" s="80"/>
      <c r="F95" s="80"/>
      <c r="G95" s="80"/>
      <c r="H95" s="80"/>
      <c r="I95" s="80"/>
      <c r="J95" s="80"/>
      <c r="K95" s="337"/>
      <c r="L95" s="337"/>
      <c r="M95" s="337"/>
      <c r="N95" s="337"/>
      <c r="O95" s="337"/>
      <c r="P95" s="337"/>
      <c r="Q95" s="337"/>
      <c r="R95" s="337"/>
      <c r="S95" s="337"/>
      <c r="T95" s="337"/>
      <c r="U95" s="48"/>
      <c r="V95" s="48"/>
      <c r="W95" s="48"/>
      <c r="X95" s="48"/>
      <c r="Y95" s="48"/>
      <c r="Z95" s="48"/>
      <c r="AA95" s="45"/>
      <c r="AB95" s="45"/>
      <c r="AC95" s="45"/>
      <c r="AD95" s="45"/>
      <c r="AE95" s="45"/>
      <c r="AF95" s="45"/>
      <c r="AG95" s="45"/>
      <c r="AH95" s="973"/>
      <c r="AI95" s="1199"/>
      <c r="AJ95" s="472"/>
    </row>
    <row r="96" spans="1:36" x14ac:dyDescent="0.2">
      <c r="A96" s="34" t="s">
        <v>81</v>
      </c>
      <c r="B96" s="80" t="s">
        <v>370</v>
      </c>
      <c r="C96" s="80" t="s">
        <v>456</v>
      </c>
      <c r="D96" s="80" t="s">
        <v>370</v>
      </c>
      <c r="E96" s="80" t="s">
        <v>456</v>
      </c>
      <c r="F96" s="80" t="s">
        <v>370</v>
      </c>
      <c r="G96" s="80" t="s">
        <v>456</v>
      </c>
      <c r="H96" s="80" t="s">
        <v>370</v>
      </c>
      <c r="I96" s="80" t="s">
        <v>370</v>
      </c>
      <c r="J96" s="80" t="s">
        <v>456</v>
      </c>
      <c r="K96" s="337" t="s">
        <v>370</v>
      </c>
      <c r="L96" s="337" t="s">
        <v>456</v>
      </c>
      <c r="M96" s="337" t="s">
        <v>370</v>
      </c>
      <c r="N96" s="337" t="s">
        <v>456</v>
      </c>
      <c r="O96" s="337" t="s">
        <v>370</v>
      </c>
      <c r="P96" s="337" t="s">
        <v>456</v>
      </c>
      <c r="Q96" s="337" t="s">
        <v>370</v>
      </c>
      <c r="R96" s="337" t="s">
        <v>370</v>
      </c>
      <c r="S96" s="337" t="s">
        <v>370</v>
      </c>
      <c r="T96" s="337" t="s">
        <v>370</v>
      </c>
      <c r="U96" s="48">
        <v>14553.675999999999</v>
      </c>
      <c r="V96" s="48">
        <v>17110.97</v>
      </c>
      <c r="W96" s="48">
        <v>16986.291000000001</v>
      </c>
      <c r="X96" s="48">
        <v>18465.952000000001</v>
      </c>
      <c r="Y96" s="48">
        <v>20875.414000000001</v>
      </c>
      <c r="Z96" s="48">
        <v>18975.901000000002</v>
      </c>
      <c r="AA96" s="45">
        <v>24878.067999999999</v>
      </c>
      <c r="AB96" s="45">
        <v>33127.745000000003</v>
      </c>
      <c r="AC96" s="45">
        <v>40806.101999999999</v>
      </c>
      <c r="AD96" s="45">
        <v>50575.17</v>
      </c>
      <c r="AE96" s="45">
        <v>59979.705000000002</v>
      </c>
      <c r="AF96" s="45">
        <v>66508.729000000007</v>
      </c>
      <c r="AG96" s="45">
        <v>88809.644</v>
      </c>
      <c r="AH96" s="973">
        <v>128709.537</v>
      </c>
      <c r="AI96" s="1191">
        <v>149186.33600000001</v>
      </c>
      <c r="AJ96" s="35">
        <v>179339.56400000001</v>
      </c>
    </row>
    <row r="97" spans="1:36" x14ac:dyDescent="0.2">
      <c r="A97" s="34" t="s">
        <v>112</v>
      </c>
      <c r="B97" s="80" t="s">
        <v>370</v>
      </c>
      <c r="C97" s="80" t="s">
        <v>456</v>
      </c>
      <c r="D97" s="80" t="s">
        <v>370</v>
      </c>
      <c r="E97" s="80" t="s">
        <v>456</v>
      </c>
      <c r="F97" s="80" t="s">
        <v>370</v>
      </c>
      <c r="G97" s="80" t="s">
        <v>456</v>
      </c>
      <c r="H97" s="80" t="s">
        <v>370</v>
      </c>
      <c r="I97" s="80" t="s">
        <v>370</v>
      </c>
      <c r="J97" s="80" t="s">
        <v>456</v>
      </c>
      <c r="K97" s="337" t="s">
        <v>370</v>
      </c>
      <c r="L97" s="337" t="s">
        <v>456</v>
      </c>
      <c r="M97" s="337" t="s">
        <v>370</v>
      </c>
      <c r="N97" s="337" t="s">
        <v>456</v>
      </c>
      <c r="O97" s="337" t="s">
        <v>370</v>
      </c>
      <c r="P97" s="337" t="s">
        <v>456</v>
      </c>
      <c r="Q97" s="337" t="s">
        <v>370</v>
      </c>
      <c r="R97" s="337" t="s">
        <v>370</v>
      </c>
      <c r="S97" s="337" t="s">
        <v>370</v>
      </c>
      <c r="T97" s="337" t="s">
        <v>370</v>
      </c>
      <c r="U97" s="48"/>
      <c r="V97" s="48"/>
      <c r="W97" s="48"/>
      <c r="X97" s="48"/>
      <c r="Y97" s="48"/>
      <c r="Z97" s="48"/>
      <c r="AA97" s="45"/>
      <c r="AB97" s="45"/>
      <c r="AC97" s="45"/>
      <c r="AD97" s="45"/>
      <c r="AE97" s="45"/>
      <c r="AF97" s="45"/>
      <c r="AG97" s="45"/>
      <c r="AH97" s="987" t="s">
        <v>370</v>
      </c>
      <c r="AI97" s="982" t="s">
        <v>370</v>
      </c>
      <c r="AJ97" s="35" t="s">
        <v>8</v>
      </c>
    </row>
    <row r="98" spans="1:36" x14ac:dyDescent="0.2">
      <c r="A98" s="34" t="s">
        <v>236</v>
      </c>
      <c r="B98" s="80" t="s">
        <v>370</v>
      </c>
      <c r="C98" s="80" t="s">
        <v>456</v>
      </c>
      <c r="D98" s="80" t="s">
        <v>370</v>
      </c>
      <c r="E98" s="80" t="s">
        <v>456</v>
      </c>
      <c r="F98" s="80" t="s">
        <v>370</v>
      </c>
      <c r="G98" s="80" t="s">
        <v>456</v>
      </c>
      <c r="H98" s="80" t="s">
        <v>370</v>
      </c>
      <c r="I98" s="80" t="s">
        <v>370</v>
      </c>
      <c r="J98" s="80" t="s">
        <v>456</v>
      </c>
      <c r="K98" s="337" t="s">
        <v>370</v>
      </c>
      <c r="L98" s="337" t="s">
        <v>456</v>
      </c>
      <c r="M98" s="337" t="s">
        <v>370</v>
      </c>
      <c r="N98" s="337" t="s">
        <v>456</v>
      </c>
      <c r="O98" s="337" t="s">
        <v>370</v>
      </c>
      <c r="P98" s="337" t="s">
        <v>456</v>
      </c>
      <c r="Q98" s="337" t="s">
        <v>370</v>
      </c>
      <c r="R98" s="337" t="s">
        <v>370</v>
      </c>
      <c r="S98" s="337" t="s">
        <v>370</v>
      </c>
      <c r="T98" s="337" t="s">
        <v>370</v>
      </c>
      <c r="U98" s="48">
        <v>2439.2089999999998</v>
      </c>
      <c r="V98" s="48">
        <v>2871.6559999999999</v>
      </c>
      <c r="W98" s="48">
        <v>2008.6010000000001</v>
      </c>
      <c r="X98" s="48">
        <v>2741.0450000000001</v>
      </c>
      <c r="Y98" s="48">
        <v>3358.893</v>
      </c>
      <c r="Z98" s="48">
        <v>3755.8739999999998</v>
      </c>
      <c r="AA98" s="45">
        <v>6061.8789999999999</v>
      </c>
      <c r="AB98" s="45">
        <v>9173.2950000000001</v>
      </c>
      <c r="AC98" s="45">
        <v>11807.25</v>
      </c>
      <c r="AD98" s="45">
        <v>13819.112999999999</v>
      </c>
      <c r="AE98" s="45">
        <v>18865.399000000001</v>
      </c>
      <c r="AF98" s="45">
        <v>18885.445</v>
      </c>
      <c r="AG98" s="45">
        <v>20420.583999999999</v>
      </c>
      <c r="AH98" s="973">
        <v>22210.386999999999</v>
      </c>
      <c r="AI98" s="1191">
        <v>27277.702000000001</v>
      </c>
      <c r="AJ98" s="35">
        <v>36891.724999999999</v>
      </c>
    </row>
    <row r="99" spans="1:36" x14ac:dyDescent="0.2">
      <c r="A99" s="34" t="s">
        <v>118</v>
      </c>
      <c r="B99" s="80" t="s">
        <v>370</v>
      </c>
      <c r="C99" s="80" t="s">
        <v>456</v>
      </c>
      <c r="D99" s="80" t="s">
        <v>370</v>
      </c>
      <c r="E99" s="80" t="s">
        <v>456</v>
      </c>
      <c r="F99" s="80" t="s">
        <v>370</v>
      </c>
      <c r="G99" s="80" t="s">
        <v>456</v>
      </c>
      <c r="H99" s="80" t="s">
        <v>370</v>
      </c>
      <c r="I99" s="80" t="s">
        <v>370</v>
      </c>
      <c r="J99" s="80" t="s">
        <v>456</v>
      </c>
      <c r="K99" s="337" t="s">
        <v>370</v>
      </c>
      <c r="L99" s="337" t="s">
        <v>456</v>
      </c>
      <c r="M99" s="337" t="s">
        <v>370</v>
      </c>
      <c r="N99" s="337" t="s">
        <v>456</v>
      </c>
      <c r="O99" s="337" t="s">
        <v>370</v>
      </c>
      <c r="P99" s="337" t="s">
        <v>456</v>
      </c>
      <c r="Q99" s="337" t="s">
        <v>370</v>
      </c>
      <c r="R99" s="337" t="s">
        <v>370</v>
      </c>
      <c r="S99" s="337" t="s">
        <v>370</v>
      </c>
      <c r="T99" s="337" t="s">
        <v>370</v>
      </c>
      <c r="U99" s="48">
        <v>4554.7079999999996</v>
      </c>
      <c r="V99" s="48">
        <v>5024.348</v>
      </c>
      <c r="W99" s="48">
        <v>6037.451</v>
      </c>
      <c r="X99" s="48">
        <v>5863.9639999999999</v>
      </c>
      <c r="Y99" s="48">
        <v>6660.098</v>
      </c>
      <c r="Z99" s="48">
        <v>7431.3869999999997</v>
      </c>
      <c r="AA99" s="45">
        <v>8332.5390000000007</v>
      </c>
      <c r="AB99" s="45">
        <v>8973.5040000000008</v>
      </c>
      <c r="AC99" s="45" t="s">
        <v>114</v>
      </c>
      <c r="AD99" s="45" t="s">
        <v>114</v>
      </c>
      <c r="AE99" s="45" t="s">
        <v>114</v>
      </c>
      <c r="AF99" s="45" t="s">
        <v>114</v>
      </c>
      <c r="AG99" s="45" t="s">
        <v>100</v>
      </c>
      <c r="AH99" s="1070">
        <v>11526.778</v>
      </c>
      <c r="AI99" s="1191">
        <v>12648.021000000001</v>
      </c>
      <c r="AJ99" s="35">
        <v>16699.056</v>
      </c>
    </row>
    <row r="100" spans="1:36" x14ac:dyDescent="0.2">
      <c r="A100" s="34" t="s">
        <v>119</v>
      </c>
      <c r="B100" s="80" t="s">
        <v>370</v>
      </c>
      <c r="C100" s="80" t="s">
        <v>456</v>
      </c>
      <c r="D100" s="80" t="s">
        <v>370</v>
      </c>
      <c r="E100" s="80" t="s">
        <v>456</v>
      </c>
      <c r="F100" s="80" t="s">
        <v>370</v>
      </c>
      <c r="G100" s="80" t="s">
        <v>456</v>
      </c>
      <c r="H100" s="80" t="s">
        <v>370</v>
      </c>
      <c r="I100" s="80" t="s">
        <v>370</v>
      </c>
      <c r="J100" s="80" t="s">
        <v>456</v>
      </c>
      <c r="K100" s="337" t="s">
        <v>370</v>
      </c>
      <c r="L100" s="337" t="s">
        <v>456</v>
      </c>
      <c r="M100" s="337" t="s">
        <v>370</v>
      </c>
      <c r="N100" s="337" t="s">
        <v>456</v>
      </c>
      <c r="O100" s="337" t="s">
        <v>370</v>
      </c>
      <c r="P100" s="337" t="s">
        <v>456</v>
      </c>
      <c r="Q100" s="337" t="s">
        <v>370</v>
      </c>
      <c r="R100" s="337" t="s">
        <v>370</v>
      </c>
      <c r="S100" s="337" t="s">
        <v>370</v>
      </c>
      <c r="T100" s="337" t="s">
        <v>370</v>
      </c>
      <c r="U100" s="48">
        <v>108.834</v>
      </c>
      <c r="V100" s="48">
        <v>155.24700000000001</v>
      </c>
      <c r="W100" s="48">
        <v>179.99600000000001</v>
      </c>
      <c r="X100" s="48">
        <v>172.40799999999999</v>
      </c>
      <c r="Y100" s="48">
        <v>112.771</v>
      </c>
      <c r="Z100" s="48">
        <v>104.607</v>
      </c>
      <c r="AA100" s="45">
        <v>109.349</v>
      </c>
      <c r="AB100" s="45">
        <v>342.07100000000003</v>
      </c>
      <c r="AC100" s="45">
        <v>336.101</v>
      </c>
      <c r="AD100" s="45">
        <v>313.67099999999999</v>
      </c>
      <c r="AE100" s="45">
        <v>314.65899999999999</v>
      </c>
      <c r="AF100" s="45">
        <v>198.102</v>
      </c>
      <c r="AG100" s="45">
        <v>114.03100000000001</v>
      </c>
      <c r="AH100" s="973">
        <v>32</v>
      </c>
      <c r="AI100" s="1191">
        <v>23.297000000000001</v>
      </c>
      <c r="AJ100" s="35">
        <v>50.234000000000002</v>
      </c>
    </row>
    <row r="101" spans="1:36" ht="22.5" x14ac:dyDescent="0.2">
      <c r="A101" s="34" t="s">
        <v>120</v>
      </c>
      <c r="B101" s="80" t="s">
        <v>370</v>
      </c>
      <c r="C101" s="80" t="s">
        <v>456</v>
      </c>
      <c r="D101" s="80" t="s">
        <v>370</v>
      </c>
      <c r="E101" s="80" t="s">
        <v>456</v>
      </c>
      <c r="F101" s="80" t="s">
        <v>370</v>
      </c>
      <c r="G101" s="80" t="s">
        <v>456</v>
      </c>
      <c r="H101" s="80" t="s">
        <v>370</v>
      </c>
      <c r="I101" s="80" t="s">
        <v>370</v>
      </c>
      <c r="J101" s="80" t="s">
        <v>456</v>
      </c>
      <c r="K101" s="337" t="s">
        <v>370</v>
      </c>
      <c r="L101" s="337" t="s">
        <v>456</v>
      </c>
      <c r="M101" s="337" t="s">
        <v>370</v>
      </c>
      <c r="N101" s="337" t="s">
        <v>456</v>
      </c>
      <c r="O101" s="337" t="s">
        <v>370</v>
      </c>
      <c r="P101" s="337" t="s">
        <v>456</v>
      </c>
      <c r="Q101" s="337" t="s">
        <v>370</v>
      </c>
      <c r="R101" s="337" t="s">
        <v>370</v>
      </c>
      <c r="S101" s="337" t="s">
        <v>370</v>
      </c>
      <c r="T101" s="337" t="s">
        <v>370</v>
      </c>
      <c r="U101" s="48">
        <v>93.936000000000007</v>
      </c>
      <c r="V101" s="48">
        <v>80.972999999999999</v>
      </c>
      <c r="W101" s="48">
        <v>63.116</v>
      </c>
      <c r="X101" s="48">
        <v>50.234999999999999</v>
      </c>
      <c r="Y101" s="48">
        <v>52.453000000000003</v>
      </c>
      <c r="Z101" s="48">
        <v>48.725000000000001</v>
      </c>
      <c r="AA101" s="45">
        <v>43.137999999999998</v>
      </c>
      <c r="AB101" s="45">
        <v>19.936</v>
      </c>
      <c r="AC101" s="45">
        <v>2.274</v>
      </c>
      <c r="AD101" s="45" t="s">
        <v>114</v>
      </c>
      <c r="AE101" s="45">
        <v>20.053000000000001</v>
      </c>
      <c r="AF101" s="45">
        <v>2.411</v>
      </c>
      <c r="AG101" s="45">
        <v>0.19900000000000001</v>
      </c>
      <c r="AH101" s="973">
        <v>21.187999999999999</v>
      </c>
      <c r="AI101" s="1191">
        <v>65.497</v>
      </c>
      <c r="AJ101" s="35">
        <v>53.875</v>
      </c>
    </row>
    <row r="102" spans="1:36" x14ac:dyDescent="0.2">
      <c r="A102" s="34" t="s">
        <v>121</v>
      </c>
      <c r="B102" s="80" t="s">
        <v>370</v>
      </c>
      <c r="C102" s="80" t="s">
        <v>456</v>
      </c>
      <c r="D102" s="80" t="s">
        <v>370</v>
      </c>
      <c r="E102" s="80" t="s">
        <v>456</v>
      </c>
      <c r="F102" s="80" t="s">
        <v>370</v>
      </c>
      <c r="G102" s="80" t="s">
        <v>456</v>
      </c>
      <c r="H102" s="80" t="s">
        <v>370</v>
      </c>
      <c r="I102" s="80" t="s">
        <v>370</v>
      </c>
      <c r="J102" s="80" t="s">
        <v>456</v>
      </c>
      <c r="K102" s="337" t="s">
        <v>370</v>
      </c>
      <c r="L102" s="337" t="s">
        <v>456</v>
      </c>
      <c r="M102" s="337" t="s">
        <v>370</v>
      </c>
      <c r="N102" s="337" t="s">
        <v>456</v>
      </c>
      <c r="O102" s="337" t="s">
        <v>370</v>
      </c>
      <c r="P102" s="337" t="s">
        <v>456</v>
      </c>
      <c r="Q102" s="337" t="s">
        <v>370</v>
      </c>
      <c r="R102" s="337" t="s">
        <v>370</v>
      </c>
      <c r="S102" s="337" t="s">
        <v>370</v>
      </c>
      <c r="T102" s="337" t="s">
        <v>370</v>
      </c>
      <c r="U102" s="48">
        <v>47.826999999999998</v>
      </c>
      <c r="V102" s="48">
        <v>62.838999999999999</v>
      </c>
      <c r="W102" s="48">
        <v>143.56100000000001</v>
      </c>
      <c r="X102" s="48">
        <v>144.16900000000001</v>
      </c>
      <c r="Y102" s="48">
        <v>155.21700000000001</v>
      </c>
      <c r="Z102" s="48">
        <v>100.876</v>
      </c>
      <c r="AA102" s="45">
        <v>303.61</v>
      </c>
      <c r="AB102" s="45">
        <v>561.21</v>
      </c>
      <c r="AC102" s="45">
        <v>881.61699999999996</v>
      </c>
      <c r="AD102" s="45">
        <v>1501.8040000000001</v>
      </c>
      <c r="AE102" s="45">
        <v>5441.2030000000004</v>
      </c>
      <c r="AF102" s="45">
        <v>5023.0559999999996</v>
      </c>
      <c r="AG102" s="45">
        <v>7271.76</v>
      </c>
      <c r="AH102" s="973">
        <v>6428.5290000000005</v>
      </c>
      <c r="AI102" s="1191">
        <v>8149.607</v>
      </c>
      <c r="AJ102" s="861">
        <v>11918.995000000001</v>
      </c>
    </row>
    <row r="103" spans="1:36" x14ac:dyDescent="0.2">
      <c r="A103" s="34" t="s">
        <v>638</v>
      </c>
      <c r="B103" s="80" t="s">
        <v>370</v>
      </c>
      <c r="C103" s="80" t="s">
        <v>456</v>
      </c>
      <c r="D103" s="80" t="s">
        <v>370</v>
      </c>
      <c r="E103" s="80" t="s">
        <v>456</v>
      </c>
      <c r="F103" s="80" t="s">
        <v>370</v>
      </c>
      <c r="G103" s="80" t="s">
        <v>456</v>
      </c>
      <c r="H103" s="80" t="s">
        <v>370</v>
      </c>
      <c r="I103" s="80" t="s">
        <v>370</v>
      </c>
      <c r="J103" s="80" t="s">
        <v>456</v>
      </c>
      <c r="K103" s="337" t="s">
        <v>370</v>
      </c>
      <c r="L103" s="337" t="s">
        <v>456</v>
      </c>
      <c r="M103" s="337" t="s">
        <v>370</v>
      </c>
      <c r="N103" s="337" t="s">
        <v>456</v>
      </c>
      <c r="O103" s="337" t="s">
        <v>370</v>
      </c>
      <c r="P103" s="337" t="s">
        <v>456</v>
      </c>
      <c r="Q103" s="337" t="s">
        <v>370</v>
      </c>
      <c r="R103" s="337" t="s">
        <v>370</v>
      </c>
      <c r="S103" s="337" t="s">
        <v>370</v>
      </c>
      <c r="T103" s="337" t="s">
        <v>370</v>
      </c>
      <c r="U103" s="48">
        <v>2607.4029999999998</v>
      </c>
      <c r="V103" s="48">
        <v>3660.4679999999998</v>
      </c>
      <c r="W103" s="48">
        <v>3142.0059999999999</v>
      </c>
      <c r="X103" s="48">
        <v>2868.0259999999998</v>
      </c>
      <c r="Y103" s="48">
        <v>3299.7779999999998</v>
      </c>
      <c r="Z103" s="48">
        <v>2817.9169999999999</v>
      </c>
      <c r="AA103" s="45">
        <v>4351.107</v>
      </c>
      <c r="AB103" s="45">
        <v>6215.5129999999999</v>
      </c>
      <c r="AC103" s="45">
        <v>6871.0339999999997</v>
      </c>
      <c r="AD103" s="45">
        <v>9687.7579999999998</v>
      </c>
      <c r="AE103" s="45">
        <v>9181.6290000000008</v>
      </c>
      <c r="AF103" s="45">
        <v>12545.394</v>
      </c>
      <c r="AG103" s="45">
        <v>17259.397000000001</v>
      </c>
      <c r="AH103" s="973">
        <v>18249.079000000002</v>
      </c>
      <c r="AI103" s="1191">
        <v>16568.962</v>
      </c>
      <c r="AJ103" s="1634">
        <v>13456.33</v>
      </c>
    </row>
    <row r="104" spans="1:36" x14ac:dyDescent="0.2">
      <c r="A104" s="34" t="s">
        <v>639</v>
      </c>
      <c r="B104" s="80" t="s">
        <v>370</v>
      </c>
      <c r="C104" s="80" t="s">
        <v>456</v>
      </c>
      <c r="D104" s="80" t="s">
        <v>370</v>
      </c>
      <c r="E104" s="80" t="s">
        <v>456</v>
      </c>
      <c r="F104" s="80" t="s">
        <v>370</v>
      </c>
      <c r="G104" s="80" t="s">
        <v>456</v>
      </c>
      <c r="H104" s="80" t="s">
        <v>370</v>
      </c>
      <c r="I104" s="80" t="s">
        <v>370</v>
      </c>
      <c r="J104" s="80" t="s">
        <v>456</v>
      </c>
      <c r="K104" s="337" t="s">
        <v>370</v>
      </c>
      <c r="L104" s="337" t="s">
        <v>456</v>
      </c>
      <c r="M104" s="337" t="s">
        <v>370</v>
      </c>
      <c r="N104" s="337" t="s">
        <v>456</v>
      </c>
      <c r="O104" s="337" t="s">
        <v>370</v>
      </c>
      <c r="P104" s="337" t="s">
        <v>456</v>
      </c>
      <c r="Q104" s="337" t="s">
        <v>370</v>
      </c>
      <c r="R104" s="337" t="s">
        <v>370</v>
      </c>
      <c r="S104" s="337" t="s">
        <v>370</v>
      </c>
      <c r="T104" s="337" t="s">
        <v>370</v>
      </c>
      <c r="U104" s="48">
        <v>142.00899999999999</v>
      </c>
      <c r="V104" s="48">
        <v>519.67499999999995</v>
      </c>
      <c r="W104" s="48">
        <v>1300.8230000000001</v>
      </c>
      <c r="X104" s="48">
        <v>1548.404</v>
      </c>
      <c r="Y104" s="48">
        <v>1667.02</v>
      </c>
      <c r="Z104" s="48">
        <v>699.31500000000005</v>
      </c>
      <c r="AA104" s="45">
        <v>1001.248</v>
      </c>
      <c r="AB104" s="45">
        <v>1297.011</v>
      </c>
      <c r="AC104" s="45">
        <v>1778.076</v>
      </c>
      <c r="AD104" s="45" t="s">
        <v>114</v>
      </c>
      <c r="AE104" s="45">
        <v>2545.4059999999999</v>
      </c>
      <c r="AF104" s="45">
        <v>3365.6709999999998</v>
      </c>
      <c r="AG104" s="45">
        <v>10507.008</v>
      </c>
      <c r="AH104" s="1070">
        <v>14642.925999999999</v>
      </c>
      <c r="AI104" s="1191">
        <v>18018.412</v>
      </c>
      <c r="AJ104" s="35">
        <v>19621.269</v>
      </c>
    </row>
    <row r="105" spans="1:36" x14ac:dyDescent="0.2">
      <c r="A105" s="34" t="s">
        <v>124</v>
      </c>
      <c r="B105" s="80" t="s">
        <v>370</v>
      </c>
      <c r="C105" s="80" t="s">
        <v>456</v>
      </c>
      <c r="D105" s="80" t="s">
        <v>370</v>
      </c>
      <c r="E105" s="80" t="s">
        <v>456</v>
      </c>
      <c r="F105" s="80" t="s">
        <v>370</v>
      </c>
      <c r="G105" s="80" t="s">
        <v>456</v>
      </c>
      <c r="H105" s="80" t="s">
        <v>370</v>
      </c>
      <c r="I105" s="80" t="s">
        <v>370</v>
      </c>
      <c r="J105" s="80" t="s">
        <v>456</v>
      </c>
      <c r="K105" s="337" t="s">
        <v>370</v>
      </c>
      <c r="L105" s="337" t="s">
        <v>456</v>
      </c>
      <c r="M105" s="337" t="s">
        <v>370</v>
      </c>
      <c r="N105" s="337" t="s">
        <v>456</v>
      </c>
      <c r="O105" s="337" t="s">
        <v>370</v>
      </c>
      <c r="P105" s="337" t="s">
        <v>456</v>
      </c>
      <c r="Q105" s="337" t="s">
        <v>370</v>
      </c>
      <c r="R105" s="337" t="s">
        <v>370</v>
      </c>
      <c r="S105" s="337" t="s">
        <v>370</v>
      </c>
      <c r="T105" s="337" t="s">
        <v>370</v>
      </c>
      <c r="U105" s="48">
        <v>1357.021</v>
      </c>
      <c r="V105" s="48">
        <v>1154.6610000000001</v>
      </c>
      <c r="W105" s="48">
        <v>1043.9090000000001</v>
      </c>
      <c r="X105" s="48">
        <v>1307.059</v>
      </c>
      <c r="Y105" s="48">
        <v>1388.8679999999999</v>
      </c>
      <c r="Z105" s="48">
        <v>1299.6969999999999</v>
      </c>
      <c r="AA105" s="45">
        <v>1187.575</v>
      </c>
      <c r="AB105" s="45">
        <v>1707.22</v>
      </c>
      <c r="AC105" s="45">
        <v>1359.633</v>
      </c>
      <c r="AD105" s="45">
        <v>2006.66</v>
      </c>
      <c r="AE105" s="45">
        <v>2318.1410000000001</v>
      </c>
      <c r="AF105" s="45">
        <v>3563.3420000000001</v>
      </c>
      <c r="AG105" s="45">
        <v>5498.4709999999995</v>
      </c>
      <c r="AH105" s="973">
        <v>7512.4539999999997</v>
      </c>
      <c r="AI105" s="1191">
        <v>7411.8670000000002</v>
      </c>
      <c r="AJ105" s="35">
        <v>6995.2520000000004</v>
      </c>
    </row>
    <row r="106" spans="1:36" x14ac:dyDescent="0.2">
      <c r="A106" s="34" t="s">
        <v>640</v>
      </c>
      <c r="B106" s="80" t="s">
        <v>370</v>
      </c>
      <c r="C106" s="80" t="s">
        <v>456</v>
      </c>
      <c r="D106" s="80" t="s">
        <v>370</v>
      </c>
      <c r="E106" s="80" t="s">
        <v>456</v>
      </c>
      <c r="F106" s="80" t="s">
        <v>370</v>
      </c>
      <c r="G106" s="80" t="s">
        <v>456</v>
      </c>
      <c r="H106" s="80" t="s">
        <v>370</v>
      </c>
      <c r="I106" s="80" t="s">
        <v>370</v>
      </c>
      <c r="J106" s="80" t="s">
        <v>456</v>
      </c>
      <c r="K106" s="337" t="s">
        <v>370</v>
      </c>
      <c r="L106" s="337" t="s">
        <v>456</v>
      </c>
      <c r="M106" s="337" t="s">
        <v>370</v>
      </c>
      <c r="N106" s="337" t="s">
        <v>456</v>
      </c>
      <c r="O106" s="337" t="s">
        <v>370</v>
      </c>
      <c r="P106" s="337" t="s">
        <v>456</v>
      </c>
      <c r="Q106" s="337" t="s">
        <v>370</v>
      </c>
      <c r="R106" s="337" t="s">
        <v>370</v>
      </c>
      <c r="S106" s="337" t="s">
        <v>370</v>
      </c>
      <c r="T106" s="337" t="s">
        <v>370</v>
      </c>
      <c r="U106" s="48">
        <v>8.0540000000000003</v>
      </c>
      <c r="V106" s="48">
        <v>4.4660000000000002</v>
      </c>
      <c r="W106" s="48" t="s">
        <v>8</v>
      </c>
      <c r="X106" s="48">
        <v>2.0219999999999998</v>
      </c>
      <c r="Y106" s="48">
        <v>1.284</v>
      </c>
      <c r="Z106" s="48">
        <v>1.0469999999999999</v>
      </c>
      <c r="AA106" s="45">
        <v>0.223</v>
      </c>
      <c r="AB106" s="45">
        <v>0.58199999999999996</v>
      </c>
      <c r="AC106" s="45" t="s">
        <v>114</v>
      </c>
      <c r="AD106" s="45" t="s">
        <v>114</v>
      </c>
      <c r="AE106" s="45" t="s">
        <v>8</v>
      </c>
      <c r="AF106" s="45" t="s">
        <v>114</v>
      </c>
      <c r="AG106" s="45" t="s">
        <v>114</v>
      </c>
      <c r="AH106" s="973">
        <v>2761.0250000000001</v>
      </c>
      <c r="AI106" s="1191">
        <v>4541.3059999999996</v>
      </c>
      <c r="AJ106" s="35">
        <v>4318.5540000000001</v>
      </c>
    </row>
    <row r="107" spans="1:36" x14ac:dyDescent="0.2">
      <c r="A107" s="34" t="s">
        <v>334</v>
      </c>
      <c r="B107" s="80" t="s">
        <v>370</v>
      </c>
      <c r="C107" s="80" t="s">
        <v>456</v>
      </c>
      <c r="D107" s="80" t="s">
        <v>370</v>
      </c>
      <c r="E107" s="80" t="s">
        <v>456</v>
      </c>
      <c r="F107" s="80" t="s">
        <v>370</v>
      </c>
      <c r="G107" s="80" t="s">
        <v>456</v>
      </c>
      <c r="H107" s="80" t="s">
        <v>370</v>
      </c>
      <c r="I107" s="80" t="s">
        <v>370</v>
      </c>
      <c r="J107" s="80" t="s">
        <v>456</v>
      </c>
      <c r="K107" s="337" t="s">
        <v>370</v>
      </c>
      <c r="L107" s="337" t="s">
        <v>456</v>
      </c>
      <c r="M107" s="337" t="s">
        <v>370</v>
      </c>
      <c r="N107" s="337" t="s">
        <v>456</v>
      </c>
      <c r="O107" s="337" t="s">
        <v>370</v>
      </c>
      <c r="P107" s="337" t="s">
        <v>456</v>
      </c>
      <c r="Q107" s="337" t="s">
        <v>370</v>
      </c>
      <c r="R107" s="337" t="s">
        <v>370</v>
      </c>
      <c r="S107" s="337" t="s">
        <v>370</v>
      </c>
      <c r="T107" s="337" t="s">
        <v>370</v>
      </c>
      <c r="U107" s="48" t="s">
        <v>8</v>
      </c>
      <c r="V107" s="48" t="s">
        <v>8</v>
      </c>
      <c r="W107" s="48" t="s">
        <v>8</v>
      </c>
      <c r="X107" s="48" t="s">
        <v>8</v>
      </c>
      <c r="Y107" s="48" t="s">
        <v>8</v>
      </c>
      <c r="Z107" s="48" t="s">
        <v>8</v>
      </c>
      <c r="AA107" s="45" t="s">
        <v>8</v>
      </c>
      <c r="AB107" s="45" t="s">
        <v>8</v>
      </c>
      <c r="AC107" s="45" t="s">
        <v>8</v>
      </c>
      <c r="AD107" s="45" t="s">
        <v>8</v>
      </c>
      <c r="AE107" s="45" t="s">
        <v>8</v>
      </c>
      <c r="AF107" s="45" t="s">
        <v>8</v>
      </c>
      <c r="AG107" s="45" t="s">
        <v>100</v>
      </c>
      <c r="AH107" s="973">
        <v>3506.5349999999999</v>
      </c>
      <c r="AI107" s="790" t="s">
        <v>8</v>
      </c>
      <c r="AJ107" s="35" t="s">
        <v>8</v>
      </c>
    </row>
    <row r="108" spans="1:36" x14ac:dyDescent="0.2">
      <c r="A108" s="34" t="s">
        <v>128</v>
      </c>
      <c r="B108" s="80" t="s">
        <v>370</v>
      </c>
      <c r="C108" s="80" t="s">
        <v>456</v>
      </c>
      <c r="D108" s="80" t="s">
        <v>370</v>
      </c>
      <c r="E108" s="80" t="s">
        <v>456</v>
      </c>
      <c r="F108" s="80" t="s">
        <v>370</v>
      </c>
      <c r="G108" s="80" t="s">
        <v>456</v>
      </c>
      <c r="H108" s="80" t="s">
        <v>370</v>
      </c>
      <c r="I108" s="80" t="s">
        <v>370</v>
      </c>
      <c r="J108" s="80" t="s">
        <v>456</v>
      </c>
      <c r="K108" s="337" t="s">
        <v>370</v>
      </c>
      <c r="L108" s="337" t="s">
        <v>456</v>
      </c>
      <c r="M108" s="337" t="s">
        <v>370</v>
      </c>
      <c r="N108" s="337" t="s">
        <v>456</v>
      </c>
      <c r="O108" s="337" t="s">
        <v>370</v>
      </c>
      <c r="P108" s="337" t="s">
        <v>456</v>
      </c>
      <c r="Q108" s="337" t="s">
        <v>370</v>
      </c>
      <c r="R108" s="337" t="s">
        <v>370</v>
      </c>
      <c r="S108" s="337" t="s">
        <v>370</v>
      </c>
      <c r="T108" s="337" t="s">
        <v>370</v>
      </c>
      <c r="U108" s="48">
        <v>17.728000000000002</v>
      </c>
      <c r="V108" s="48">
        <v>256.42200000000003</v>
      </c>
      <c r="W108" s="48">
        <v>10.263</v>
      </c>
      <c r="X108" s="48">
        <v>14.545</v>
      </c>
      <c r="Y108" s="48" t="s">
        <v>8</v>
      </c>
      <c r="Z108" s="48" t="s">
        <v>8</v>
      </c>
      <c r="AA108" s="45" t="s">
        <v>8</v>
      </c>
      <c r="AB108" s="45" t="s">
        <v>8</v>
      </c>
      <c r="AC108" s="45" t="s">
        <v>8</v>
      </c>
      <c r="AD108" s="45" t="s">
        <v>100</v>
      </c>
      <c r="AE108" s="45" t="s">
        <v>8</v>
      </c>
      <c r="AF108" s="45" t="s">
        <v>114</v>
      </c>
      <c r="AG108" s="45" t="s">
        <v>8</v>
      </c>
      <c r="AH108" s="973">
        <v>1.2390000000000001</v>
      </c>
      <c r="AI108" s="973" t="s">
        <v>100</v>
      </c>
      <c r="AJ108" s="35">
        <v>4</v>
      </c>
    </row>
    <row r="109" spans="1:36" x14ac:dyDescent="0.2">
      <c r="A109" s="34" t="s">
        <v>129</v>
      </c>
      <c r="B109" s="80" t="s">
        <v>370</v>
      </c>
      <c r="C109" s="80" t="s">
        <v>456</v>
      </c>
      <c r="D109" s="80" t="s">
        <v>370</v>
      </c>
      <c r="E109" s="80" t="s">
        <v>456</v>
      </c>
      <c r="F109" s="80" t="s">
        <v>370</v>
      </c>
      <c r="G109" s="80" t="s">
        <v>456</v>
      </c>
      <c r="H109" s="80" t="s">
        <v>370</v>
      </c>
      <c r="I109" s="80" t="s">
        <v>370</v>
      </c>
      <c r="J109" s="80" t="s">
        <v>456</v>
      </c>
      <c r="K109" s="337" t="s">
        <v>370</v>
      </c>
      <c r="L109" s="337" t="s">
        <v>456</v>
      </c>
      <c r="M109" s="337" t="s">
        <v>370</v>
      </c>
      <c r="N109" s="337" t="s">
        <v>456</v>
      </c>
      <c r="O109" s="337" t="s">
        <v>370</v>
      </c>
      <c r="P109" s="337" t="s">
        <v>456</v>
      </c>
      <c r="Q109" s="337" t="s">
        <v>370</v>
      </c>
      <c r="R109" s="337" t="s">
        <v>370</v>
      </c>
      <c r="S109" s="337" t="s">
        <v>370</v>
      </c>
      <c r="T109" s="337" t="s">
        <v>370</v>
      </c>
      <c r="U109" s="48">
        <v>114.01900000000001</v>
      </c>
      <c r="V109" s="48">
        <v>260.94900000000001</v>
      </c>
      <c r="W109" s="48">
        <v>308.85700000000003</v>
      </c>
      <c r="X109" s="48">
        <v>347.017</v>
      </c>
      <c r="Y109" s="48">
        <v>225.66</v>
      </c>
      <c r="Z109" s="48">
        <v>135.21600000000001</v>
      </c>
      <c r="AA109" s="45">
        <v>175.00700000000001</v>
      </c>
      <c r="AB109" s="45">
        <v>177.92699999999999</v>
      </c>
      <c r="AC109" s="45">
        <v>146.76300000000001</v>
      </c>
      <c r="AD109" s="45">
        <v>153.542</v>
      </c>
      <c r="AE109" s="45">
        <v>164.636</v>
      </c>
      <c r="AF109" s="45">
        <v>346.39299999999997</v>
      </c>
      <c r="AG109" s="45">
        <v>227.30699999999999</v>
      </c>
      <c r="AH109" s="1070">
        <v>272.16800000000001</v>
      </c>
      <c r="AI109" s="1191">
        <v>308.42700000000002</v>
      </c>
      <c r="AJ109" s="35">
        <v>384</v>
      </c>
    </row>
    <row r="110" spans="1:36" ht="22.5" x14ac:dyDescent="0.2">
      <c r="A110" s="34" t="s">
        <v>475</v>
      </c>
      <c r="B110" s="80" t="s">
        <v>370</v>
      </c>
      <c r="C110" s="80" t="s">
        <v>456</v>
      </c>
      <c r="D110" s="80" t="s">
        <v>370</v>
      </c>
      <c r="E110" s="80" t="s">
        <v>456</v>
      </c>
      <c r="F110" s="80" t="s">
        <v>370</v>
      </c>
      <c r="G110" s="80" t="s">
        <v>456</v>
      </c>
      <c r="H110" s="80" t="s">
        <v>370</v>
      </c>
      <c r="I110" s="80" t="s">
        <v>370</v>
      </c>
      <c r="J110" s="80" t="s">
        <v>456</v>
      </c>
      <c r="K110" s="337" t="s">
        <v>370</v>
      </c>
      <c r="L110" s="337" t="s">
        <v>456</v>
      </c>
      <c r="M110" s="337" t="s">
        <v>370</v>
      </c>
      <c r="N110" s="337" t="s">
        <v>456</v>
      </c>
      <c r="O110" s="337" t="s">
        <v>370</v>
      </c>
      <c r="P110" s="337" t="s">
        <v>456</v>
      </c>
      <c r="Q110" s="337" t="s">
        <v>370</v>
      </c>
      <c r="R110" s="337" t="s">
        <v>370</v>
      </c>
      <c r="S110" s="337" t="s">
        <v>370</v>
      </c>
      <c r="T110" s="337" t="s">
        <v>370</v>
      </c>
      <c r="U110" s="48"/>
      <c r="V110" s="48"/>
      <c r="W110" s="48"/>
      <c r="X110" s="48"/>
      <c r="Y110" s="48"/>
      <c r="Z110" s="48"/>
      <c r="AA110" s="45"/>
      <c r="AB110" s="45"/>
      <c r="AC110" s="45"/>
      <c r="AD110" s="45"/>
      <c r="AE110" s="45"/>
      <c r="AF110" s="45"/>
      <c r="AG110" s="45"/>
      <c r="AH110" s="973"/>
      <c r="AI110" s="788"/>
      <c r="AJ110" s="35"/>
    </row>
    <row r="111" spans="1:36" x14ac:dyDescent="0.2">
      <c r="A111" s="34" t="s">
        <v>81</v>
      </c>
      <c r="B111" s="80" t="s">
        <v>370</v>
      </c>
      <c r="C111" s="80" t="s">
        <v>456</v>
      </c>
      <c r="D111" s="80" t="s">
        <v>370</v>
      </c>
      <c r="E111" s="80" t="s">
        <v>456</v>
      </c>
      <c r="F111" s="80" t="s">
        <v>370</v>
      </c>
      <c r="G111" s="80" t="s">
        <v>456</v>
      </c>
      <c r="H111" s="80" t="s">
        <v>370</v>
      </c>
      <c r="I111" s="80" t="s">
        <v>370</v>
      </c>
      <c r="J111" s="80" t="s">
        <v>456</v>
      </c>
      <c r="K111" s="337" t="s">
        <v>370</v>
      </c>
      <c r="L111" s="337" t="s">
        <v>456</v>
      </c>
      <c r="M111" s="337" t="s">
        <v>370</v>
      </c>
      <c r="N111" s="337" t="s">
        <v>456</v>
      </c>
      <c r="O111" s="337" t="s">
        <v>370</v>
      </c>
      <c r="P111" s="337" t="s">
        <v>456</v>
      </c>
      <c r="Q111" s="337" t="s">
        <v>370</v>
      </c>
      <c r="R111" s="337" t="s">
        <v>370</v>
      </c>
      <c r="S111" s="337" t="s">
        <v>370</v>
      </c>
      <c r="T111" s="337" t="s">
        <v>370</v>
      </c>
      <c r="U111" s="48">
        <v>11761.837</v>
      </c>
      <c r="V111" s="48">
        <v>11897.352000000001</v>
      </c>
      <c r="W111" s="48">
        <v>12896.581</v>
      </c>
      <c r="X111" s="48">
        <v>13620.353999999999</v>
      </c>
      <c r="Y111" s="48">
        <v>14745.486999999999</v>
      </c>
      <c r="Z111" s="48">
        <v>16239.456</v>
      </c>
      <c r="AA111" s="45">
        <v>16590.641</v>
      </c>
      <c r="AB111" s="45">
        <v>18559.419000000002</v>
      </c>
      <c r="AC111" s="45">
        <v>20428.044000000002</v>
      </c>
      <c r="AD111" s="45">
        <v>21668.487000000001</v>
      </c>
      <c r="AE111" s="45">
        <v>22170.920999999998</v>
      </c>
      <c r="AF111" s="45">
        <v>22553.431</v>
      </c>
      <c r="AG111" s="45">
        <v>14519.886</v>
      </c>
      <c r="AH111" s="973">
        <v>16805.478999999999</v>
      </c>
      <c r="AI111" s="1191">
        <v>17109.75</v>
      </c>
      <c r="AJ111" s="35">
        <v>21781.444</v>
      </c>
    </row>
    <row r="112" spans="1:36" x14ac:dyDescent="0.2">
      <c r="A112" s="34" t="s">
        <v>112</v>
      </c>
      <c r="B112" s="80" t="s">
        <v>370</v>
      </c>
      <c r="C112" s="80" t="s">
        <v>456</v>
      </c>
      <c r="D112" s="80" t="s">
        <v>370</v>
      </c>
      <c r="E112" s="80" t="s">
        <v>456</v>
      </c>
      <c r="F112" s="80" t="s">
        <v>370</v>
      </c>
      <c r="G112" s="80" t="s">
        <v>456</v>
      </c>
      <c r="H112" s="80" t="s">
        <v>370</v>
      </c>
      <c r="I112" s="80" t="s">
        <v>370</v>
      </c>
      <c r="J112" s="80" t="s">
        <v>456</v>
      </c>
      <c r="K112" s="337" t="s">
        <v>370</v>
      </c>
      <c r="L112" s="337" t="s">
        <v>456</v>
      </c>
      <c r="M112" s="337" t="s">
        <v>370</v>
      </c>
      <c r="N112" s="337" t="s">
        <v>456</v>
      </c>
      <c r="O112" s="337" t="s">
        <v>370</v>
      </c>
      <c r="P112" s="337" t="s">
        <v>456</v>
      </c>
      <c r="Q112" s="337" t="s">
        <v>370</v>
      </c>
      <c r="R112" s="337" t="s">
        <v>370</v>
      </c>
      <c r="S112" s="337" t="s">
        <v>370</v>
      </c>
      <c r="T112" s="337" t="s">
        <v>370</v>
      </c>
      <c r="U112" s="48"/>
      <c r="V112" s="48"/>
      <c r="W112" s="48"/>
      <c r="X112" s="48"/>
      <c r="Y112" s="48"/>
      <c r="Z112" s="48"/>
      <c r="AA112" s="45"/>
      <c r="AB112" s="45"/>
      <c r="AC112" s="45"/>
      <c r="AD112" s="45"/>
      <c r="AE112" s="45"/>
      <c r="AF112" s="45"/>
      <c r="AG112" s="45"/>
      <c r="AH112" s="987" t="s">
        <v>370</v>
      </c>
      <c r="AI112" s="982" t="s">
        <v>370</v>
      </c>
      <c r="AJ112" s="35"/>
    </row>
    <row r="113" spans="1:36" ht="22.5" x14ac:dyDescent="0.2">
      <c r="A113" s="34" t="s">
        <v>131</v>
      </c>
      <c r="B113" s="80" t="s">
        <v>370</v>
      </c>
      <c r="C113" s="80" t="s">
        <v>456</v>
      </c>
      <c r="D113" s="80" t="s">
        <v>370</v>
      </c>
      <c r="E113" s="80" t="s">
        <v>456</v>
      </c>
      <c r="F113" s="80" t="s">
        <v>370</v>
      </c>
      <c r="G113" s="80" t="s">
        <v>456</v>
      </c>
      <c r="H113" s="80" t="s">
        <v>370</v>
      </c>
      <c r="I113" s="80" t="s">
        <v>370</v>
      </c>
      <c r="J113" s="80" t="s">
        <v>456</v>
      </c>
      <c r="K113" s="337" t="s">
        <v>370</v>
      </c>
      <c r="L113" s="337" t="s">
        <v>456</v>
      </c>
      <c r="M113" s="337" t="s">
        <v>370</v>
      </c>
      <c r="N113" s="337" t="s">
        <v>456</v>
      </c>
      <c r="O113" s="337" t="s">
        <v>370</v>
      </c>
      <c r="P113" s="337" t="s">
        <v>456</v>
      </c>
      <c r="Q113" s="337" t="s">
        <v>370</v>
      </c>
      <c r="R113" s="337" t="s">
        <v>370</v>
      </c>
      <c r="S113" s="337" t="s">
        <v>370</v>
      </c>
      <c r="T113" s="337" t="s">
        <v>370</v>
      </c>
      <c r="U113" s="48"/>
      <c r="V113" s="48"/>
      <c r="W113" s="48"/>
      <c r="X113" s="48"/>
      <c r="Y113" s="48"/>
      <c r="Z113" s="48"/>
      <c r="AA113" s="45"/>
      <c r="AB113" s="45"/>
      <c r="AC113" s="45"/>
      <c r="AD113" s="45"/>
      <c r="AE113" s="45"/>
      <c r="AF113" s="45"/>
      <c r="AG113" s="45"/>
      <c r="AH113" s="973"/>
      <c r="AI113" s="788"/>
      <c r="AJ113" s="35"/>
    </row>
    <row r="114" spans="1:36" x14ac:dyDescent="0.2">
      <c r="A114" s="34" t="s">
        <v>81</v>
      </c>
      <c r="B114" s="80" t="s">
        <v>370</v>
      </c>
      <c r="C114" s="80" t="s">
        <v>456</v>
      </c>
      <c r="D114" s="80" t="s">
        <v>370</v>
      </c>
      <c r="E114" s="80" t="s">
        <v>456</v>
      </c>
      <c r="F114" s="80" t="s">
        <v>370</v>
      </c>
      <c r="G114" s="80" t="s">
        <v>456</v>
      </c>
      <c r="H114" s="80" t="s">
        <v>370</v>
      </c>
      <c r="I114" s="80" t="s">
        <v>370</v>
      </c>
      <c r="J114" s="80" t="s">
        <v>456</v>
      </c>
      <c r="K114" s="337" t="s">
        <v>370</v>
      </c>
      <c r="L114" s="337" t="s">
        <v>456</v>
      </c>
      <c r="M114" s="337" t="s">
        <v>370</v>
      </c>
      <c r="N114" s="337" t="s">
        <v>456</v>
      </c>
      <c r="O114" s="337" t="s">
        <v>370</v>
      </c>
      <c r="P114" s="337" t="s">
        <v>456</v>
      </c>
      <c r="Q114" s="337" t="s">
        <v>370</v>
      </c>
      <c r="R114" s="337" t="s">
        <v>370</v>
      </c>
      <c r="S114" s="337" t="s">
        <v>370</v>
      </c>
      <c r="T114" s="337" t="s">
        <v>370</v>
      </c>
      <c r="U114" s="48">
        <v>1151.4949999999999</v>
      </c>
      <c r="V114" s="48">
        <v>1598.5050000000001</v>
      </c>
      <c r="W114" s="48">
        <v>1683.6610000000001</v>
      </c>
      <c r="X114" s="48">
        <v>2157.9229999999998</v>
      </c>
      <c r="Y114" s="48">
        <v>2246.5630000000001</v>
      </c>
      <c r="Z114" s="48">
        <v>2159.951</v>
      </c>
      <c r="AA114" s="45">
        <v>2938.0459999999998</v>
      </c>
      <c r="AB114" s="45">
        <v>3138.0970000000002</v>
      </c>
      <c r="AC114" s="45">
        <v>3481.3249999999998</v>
      </c>
      <c r="AD114" s="45">
        <v>3418.5010000000002</v>
      </c>
      <c r="AE114" s="45">
        <v>3471.739</v>
      </c>
      <c r="AF114" s="45">
        <v>3220.8130000000001</v>
      </c>
      <c r="AG114" s="45">
        <v>3736.6849999999999</v>
      </c>
      <c r="AH114" s="973">
        <v>4433.7460000000001</v>
      </c>
      <c r="AI114" s="1191">
        <v>5865.3190000000004</v>
      </c>
      <c r="AJ114" s="35">
        <v>7012.02</v>
      </c>
    </row>
    <row r="115" spans="1:36" x14ac:dyDescent="0.2">
      <c r="A115" s="34" t="s">
        <v>112</v>
      </c>
      <c r="B115" s="80" t="s">
        <v>370</v>
      </c>
      <c r="C115" s="80" t="s">
        <v>456</v>
      </c>
      <c r="D115" s="80" t="s">
        <v>370</v>
      </c>
      <c r="E115" s="80" t="s">
        <v>456</v>
      </c>
      <c r="F115" s="80" t="s">
        <v>370</v>
      </c>
      <c r="G115" s="80" t="s">
        <v>456</v>
      </c>
      <c r="H115" s="80" t="s">
        <v>370</v>
      </c>
      <c r="I115" s="80" t="s">
        <v>370</v>
      </c>
      <c r="J115" s="80" t="s">
        <v>456</v>
      </c>
      <c r="K115" s="337" t="s">
        <v>370</v>
      </c>
      <c r="L115" s="337" t="s">
        <v>456</v>
      </c>
      <c r="M115" s="337" t="s">
        <v>370</v>
      </c>
      <c r="N115" s="337" t="s">
        <v>456</v>
      </c>
      <c r="O115" s="337" t="s">
        <v>370</v>
      </c>
      <c r="P115" s="337" t="s">
        <v>456</v>
      </c>
      <c r="Q115" s="337" t="s">
        <v>370</v>
      </c>
      <c r="R115" s="337" t="s">
        <v>370</v>
      </c>
      <c r="S115" s="337" t="s">
        <v>370</v>
      </c>
      <c r="T115" s="337" t="s">
        <v>370</v>
      </c>
      <c r="U115" s="48"/>
      <c r="V115" s="48"/>
      <c r="W115" s="48"/>
      <c r="X115" s="48"/>
      <c r="Y115" s="48"/>
      <c r="Z115" s="48"/>
      <c r="AA115" s="45"/>
      <c r="AB115" s="45"/>
      <c r="AC115" s="45"/>
      <c r="AD115" s="45"/>
      <c r="AE115" s="45"/>
      <c r="AF115" s="45"/>
      <c r="AG115" s="45"/>
      <c r="AH115" s="45"/>
      <c r="AI115" s="67"/>
      <c r="AJ115" s="67"/>
    </row>
    <row r="116" spans="1:36" x14ac:dyDescent="0.2">
      <c r="A116" s="855" t="s">
        <v>658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337"/>
      <c r="L116" s="337"/>
      <c r="M116" s="337"/>
      <c r="N116" s="337"/>
      <c r="O116" s="337"/>
      <c r="P116" s="337"/>
      <c r="Q116" s="337"/>
      <c r="R116" s="409"/>
      <c r="S116" s="409"/>
      <c r="T116" s="409"/>
      <c r="U116" s="409"/>
      <c r="V116" s="409"/>
      <c r="W116" s="409"/>
      <c r="X116" s="409"/>
      <c r="Y116" s="409"/>
      <c r="Z116" s="409"/>
      <c r="AA116" s="337"/>
      <c r="AB116" s="337"/>
      <c r="AC116" s="337"/>
      <c r="AD116" s="337"/>
      <c r="AE116" s="22"/>
      <c r="AF116" s="22"/>
      <c r="AG116" s="22"/>
      <c r="AH116" s="22"/>
      <c r="AI116" s="67"/>
      <c r="AJ116" s="67"/>
    </row>
    <row r="117" spans="1:36" s="66" customFormat="1" x14ac:dyDescent="0.2">
      <c r="A117" s="122" t="s">
        <v>81</v>
      </c>
      <c r="B117" s="90" t="s">
        <v>4</v>
      </c>
      <c r="C117" s="90" t="s">
        <v>4</v>
      </c>
      <c r="D117" s="90" t="s">
        <v>4</v>
      </c>
      <c r="E117" s="90" t="s">
        <v>4</v>
      </c>
      <c r="F117" s="90" t="s">
        <v>4</v>
      </c>
      <c r="G117" s="90" t="s">
        <v>4</v>
      </c>
      <c r="H117" s="90" t="s">
        <v>4</v>
      </c>
      <c r="I117" s="90" t="s">
        <v>4</v>
      </c>
      <c r="J117" s="90" t="s">
        <v>4</v>
      </c>
      <c r="K117" s="90" t="s">
        <v>4</v>
      </c>
      <c r="L117" s="90" t="s">
        <v>4</v>
      </c>
      <c r="M117" s="90" t="s">
        <v>4</v>
      </c>
      <c r="N117" s="90" t="s">
        <v>4</v>
      </c>
      <c r="O117" s="90" t="s">
        <v>4</v>
      </c>
      <c r="P117" s="90" t="s">
        <v>4</v>
      </c>
      <c r="Q117" s="90" t="s">
        <v>4</v>
      </c>
      <c r="R117" s="90" t="s">
        <v>4</v>
      </c>
      <c r="S117" s="90" t="s">
        <v>4</v>
      </c>
      <c r="T117" s="90" t="s">
        <v>4</v>
      </c>
      <c r="U117" s="90" t="s">
        <v>4</v>
      </c>
      <c r="V117" s="90" t="s">
        <v>4</v>
      </c>
      <c r="W117" s="1010" t="s">
        <v>4</v>
      </c>
      <c r="X117" s="1010" t="s">
        <v>4</v>
      </c>
      <c r="Y117" s="1010" t="s">
        <v>4</v>
      </c>
      <c r="Z117" s="1010" t="s">
        <v>4</v>
      </c>
      <c r="AA117" s="1010" t="s">
        <v>4</v>
      </c>
      <c r="AB117" s="1010" t="s">
        <v>4</v>
      </c>
      <c r="AC117" s="1010" t="s">
        <v>4</v>
      </c>
      <c r="AD117" s="1010" t="s">
        <v>4</v>
      </c>
      <c r="AE117" s="1010" t="s">
        <v>4</v>
      </c>
      <c r="AF117" s="1010" t="s">
        <v>4</v>
      </c>
      <c r="AG117" s="1010" t="s">
        <v>4</v>
      </c>
      <c r="AH117" s="22" t="s">
        <v>4</v>
      </c>
      <c r="AI117" s="22" t="s">
        <v>4</v>
      </c>
      <c r="AJ117" s="22" t="s">
        <v>4</v>
      </c>
    </row>
    <row r="118" spans="1:36" x14ac:dyDescent="0.2">
      <c r="A118" s="855" t="s">
        <v>175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22"/>
      <c r="AF118" s="22"/>
      <c r="AG118" s="22"/>
      <c r="AH118" s="22"/>
      <c r="AI118" s="22"/>
      <c r="AJ118" s="22" t="s">
        <v>4</v>
      </c>
    </row>
    <row r="119" spans="1:36" x14ac:dyDescent="0.2">
      <c r="A119" s="855" t="s">
        <v>135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22"/>
      <c r="AH119" s="22"/>
      <c r="AI119" s="22"/>
      <c r="AJ119" s="22"/>
    </row>
    <row r="120" spans="1:36" x14ac:dyDescent="0.2">
      <c r="A120" s="34" t="s">
        <v>136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1010"/>
      <c r="AG120" s="22"/>
      <c r="AH120" s="22"/>
      <c r="AI120" s="22"/>
      <c r="AJ120" s="22"/>
    </row>
    <row r="121" spans="1:36" s="66" customFormat="1" ht="12.75" customHeight="1" x14ac:dyDescent="0.2">
      <c r="A121" s="122" t="s">
        <v>81</v>
      </c>
      <c r="B121" s="48" t="s">
        <v>4</v>
      </c>
      <c r="C121" s="48" t="s">
        <v>4</v>
      </c>
      <c r="D121" s="48" t="s">
        <v>4</v>
      </c>
      <c r="E121" s="48" t="s">
        <v>4</v>
      </c>
      <c r="F121" s="48" t="s">
        <v>4</v>
      </c>
      <c r="G121" s="48" t="s">
        <v>4</v>
      </c>
      <c r="H121" s="48" t="s">
        <v>4</v>
      </c>
      <c r="I121" s="48" t="s">
        <v>4</v>
      </c>
      <c r="J121" s="48" t="s">
        <v>4</v>
      </c>
      <c r="K121" s="45" t="s">
        <v>4</v>
      </c>
      <c r="L121" s="45" t="s">
        <v>4</v>
      </c>
      <c r="M121" s="45" t="s">
        <v>4</v>
      </c>
      <c r="N121" s="45" t="s">
        <v>4</v>
      </c>
      <c r="O121" s="45" t="s">
        <v>4</v>
      </c>
      <c r="P121" s="45" t="s">
        <v>4</v>
      </c>
      <c r="Q121" s="45" t="s">
        <v>4</v>
      </c>
      <c r="R121" s="45" t="s">
        <v>4</v>
      </c>
      <c r="S121" s="45" t="s">
        <v>4</v>
      </c>
      <c r="T121" s="45" t="s">
        <v>4</v>
      </c>
      <c r="U121" s="45" t="s">
        <v>4</v>
      </c>
      <c r="V121" s="45" t="s">
        <v>4</v>
      </c>
      <c r="W121" s="45" t="s">
        <v>4</v>
      </c>
      <c r="X121" s="45" t="s">
        <v>4</v>
      </c>
      <c r="Y121" s="45" t="s">
        <v>4</v>
      </c>
      <c r="Z121" s="45" t="s">
        <v>4</v>
      </c>
      <c r="AA121" s="45" t="s">
        <v>4</v>
      </c>
      <c r="AB121" s="45" t="s">
        <v>4</v>
      </c>
      <c r="AC121" s="45" t="s">
        <v>4</v>
      </c>
      <c r="AD121" s="45" t="s">
        <v>4</v>
      </c>
      <c r="AE121" s="45" t="s">
        <v>4</v>
      </c>
      <c r="AF121" s="45" t="s">
        <v>4</v>
      </c>
      <c r="AG121" s="22" t="s">
        <v>4</v>
      </c>
      <c r="AH121" s="22" t="s">
        <v>4</v>
      </c>
      <c r="AI121" s="22" t="s">
        <v>4</v>
      </c>
      <c r="AJ121" s="22" t="s">
        <v>4</v>
      </c>
    </row>
    <row r="122" spans="1:36" s="66" customFormat="1" x14ac:dyDescent="0.2">
      <c r="A122" s="129" t="s">
        <v>642</v>
      </c>
      <c r="B122" s="48"/>
      <c r="C122" s="48"/>
      <c r="D122" s="48"/>
      <c r="E122" s="48"/>
      <c r="F122" s="48"/>
      <c r="G122" s="48"/>
      <c r="H122" s="48"/>
      <c r="I122" s="48" t="s">
        <v>4</v>
      </c>
      <c r="J122" s="48" t="s">
        <v>4</v>
      </c>
      <c r="K122" s="45" t="s">
        <v>4</v>
      </c>
      <c r="L122" s="45" t="s">
        <v>4</v>
      </c>
      <c r="M122" s="45" t="s">
        <v>4</v>
      </c>
      <c r="N122" s="45" t="s">
        <v>4</v>
      </c>
      <c r="O122" s="45" t="s">
        <v>4</v>
      </c>
      <c r="P122" s="45" t="s">
        <v>4</v>
      </c>
      <c r="Q122" s="45" t="s">
        <v>4</v>
      </c>
      <c r="R122" s="45" t="s">
        <v>4</v>
      </c>
      <c r="S122" s="45" t="s">
        <v>4</v>
      </c>
      <c r="T122" s="45" t="s">
        <v>4</v>
      </c>
      <c r="U122" s="45" t="s">
        <v>4</v>
      </c>
      <c r="V122" s="45" t="s">
        <v>4</v>
      </c>
      <c r="W122" s="45" t="s">
        <v>4</v>
      </c>
      <c r="X122" s="45" t="s">
        <v>4</v>
      </c>
      <c r="Y122" s="45" t="s">
        <v>4</v>
      </c>
      <c r="Z122" s="45" t="s">
        <v>4</v>
      </c>
      <c r="AA122" s="45" t="s">
        <v>4</v>
      </c>
      <c r="AB122" s="45" t="s">
        <v>4</v>
      </c>
      <c r="AC122" s="45" t="s">
        <v>4</v>
      </c>
      <c r="AD122" s="45" t="s">
        <v>4</v>
      </c>
      <c r="AE122" s="45" t="s">
        <v>4</v>
      </c>
      <c r="AF122" s="45" t="s">
        <v>4</v>
      </c>
      <c r="AG122" s="22" t="s">
        <v>4</v>
      </c>
      <c r="AH122" s="22" t="s">
        <v>4</v>
      </c>
      <c r="AI122" s="22" t="s">
        <v>4</v>
      </c>
      <c r="AJ122" s="22" t="s">
        <v>4</v>
      </c>
    </row>
    <row r="123" spans="1:36" s="66" customFormat="1" ht="13.5" customHeight="1" x14ac:dyDescent="0.2">
      <c r="A123" s="129" t="s">
        <v>138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22"/>
      <c r="AH123" s="22"/>
      <c r="AI123" s="22"/>
      <c r="AJ123" s="22"/>
    </row>
    <row r="124" spans="1:36" s="66" customFormat="1" x14ac:dyDescent="0.2">
      <c r="A124" s="34" t="s">
        <v>81</v>
      </c>
      <c r="B124" s="48" t="s">
        <v>4</v>
      </c>
      <c r="C124" s="48" t="s">
        <v>4</v>
      </c>
      <c r="D124" s="48" t="s">
        <v>4</v>
      </c>
      <c r="E124" s="48" t="s">
        <v>4</v>
      </c>
      <c r="F124" s="48" t="s">
        <v>4</v>
      </c>
      <c r="G124" s="48" t="s">
        <v>4</v>
      </c>
      <c r="H124" s="48" t="s">
        <v>4</v>
      </c>
      <c r="I124" s="48" t="s">
        <v>4</v>
      </c>
      <c r="J124" s="48" t="s">
        <v>4</v>
      </c>
      <c r="K124" s="45" t="s">
        <v>4</v>
      </c>
      <c r="L124" s="45" t="s">
        <v>4</v>
      </c>
      <c r="M124" s="45" t="s">
        <v>4</v>
      </c>
      <c r="N124" s="45" t="s">
        <v>4</v>
      </c>
      <c r="O124" s="45" t="s">
        <v>4</v>
      </c>
      <c r="P124" s="45" t="s">
        <v>4</v>
      </c>
      <c r="Q124" s="45" t="s">
        <v>4</v>
      </c>
      <c r="R124" s="45" t="s">
        <v>4</v>
      </c>
      <c r="S124" s="45" t="s">
        <v>4</v>
      </c>
      <c r="T124" s="45" t="s">
        <v>4</v>
      </c>
      <c r="U124" s="45" t="s">
        <v>4</v>
      </c>
      <c r="V124" s="45" t="s">
        <v>4</v>
      </c>
      <c r="W124" s="45" t="s">
        <v>4</v>
      </c>
      <c r="X124" s="45" t="s">
        <v>4</v>
      </c>
      <c r="Y124" s="45" t="s">
        <v>4</v>
      </c>
      <c r="Z124" s="45" t="s">
        <v>4</v>
      </c>
      <c r="AA124" s="45" t="s">
        <v>4</v>
      </c>
      <c r="AB124" s="45" t="s">
        <v>4</v>
      </c>
      <c r="AC124" s="45" t="s">
        <v>4</v>
      </c>
      <c r="AD124" s="45" t="s">
        <v>4</v>
      </c>
      <c r="AE124" s="45" t="s">
        <v>4</v>
      </c>
      <c r="AF124" s="45" t="s">
        <v>4</v>
      </c>
      <c r="AG124" s="22" t="s">
        <v>4</v>
      </c>
      <c r="AH124" s="22" t="s">
        <v>4</v>
      </c>
      <c r="AI124" s="22" t="s">
        <v>4</v>
      </c>
      <c r="AJ124" s="22" t="s">
        <v>4</v>
      </c>
    </row>
    <row r="125" spans="1:36" s="66" customFormat="1" x14ac:dyDescent="0.2">
      <c r="A125" s="129" t="s">
        <v>642</v>
      </c>
      <c r="B125" s="48"/>
      <c r="C125" s="48"/>
      <c r="D125" s="48"/>
      <c r="E125" s="48"/>
      <c r="F125" s="48"/>
      <c r="G125" s="48"/>
      <c r="H125" s="48"/>
      <c r="I125" s="48" t="s">
        <v>4</v>
      </c>
      <c r="J125" s="48" t="s">
        <v>4</v>
      </c>
      <c r="K125" s="45" t="s">
        <v>4</v>
      </c>
      <c r="L125" s="45" t="s">
        <v>4</v>
      </c>
      <c r="M125" s="45" t="s">
        <v>4</v>
      </c>
      <c r="N125" s="45" t="s">
        <v>4</v>
      </c>
      <c r="O125" s="45" t="s">
        <v>4</v>
      </c>
      <c r="P125" s="45" t="s">
        <v>4</v>
      </c>
      <c r="Q125" s="45" t="s">
        <v>4</v>
      </c>
      <c r="R125" s="45" t="s">
        <v>4</v>
      </c>
      <c r="S125" s="45" t="s">
        <v>4</v>
      </c>
      <c r="T125" s="45" t="s">
        <v>4</v>
      </c>
      <c r="U125" s="45" t="s">
        <v>4</v>
      </c>
      <c r="V125" s="45" t="s">
        <v>4</v>
      </c>
      <c r="W125" s="45" t="s">
        <v>4</v>
      </c>
      <c r="X125" s="45" t="s">
        <v>4</v>
      </c>
      <c r="Y125" s="45" t="s">
        <v>4</v>
      </c>
      <c r="Z125" s="45" t="s">
        <v>4</v>
      </c>
      <c r="AA125" s="45" t="s">
        <v>4</v>
      </c>
      <c r="AB125" s="45" t="s">
        <v>4</v>
      </c>
      <c r="AC125" s="45" t="s">
        <v>4</v>
      </c>
      <c r="AD125" s="45" t="s">
        <v>4</v>
      </c>
      <c r="AE125" s="45" t="s">
        <v>4</v>
      </c>
      <c r="AF125" s="45" t="s">
        <v>4</v>
      </c>
      <c r="AG125" s="22" t="s">
        <v>4</v>
      </c>
      <c r="AH125" s="22" t="s">
        <v>4</v>
      </c>
      <c r="AI125" s="22" t="s">
        <v>4</v>
      </c>
      <c r="AJ125" s="22" t="s">
        <v>4</v>
      </c>
    </row>
    <row r="126" spans="1:36" s="66" customFormat="1" x14ac:dyDescent="0.2">
      <c r="A126" s="34" t="s">
        <v>140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22"/>
      <c r="AH126" s="22"/>
      <c r="AI126" s="22"/>
      <c r="AJ126" s="22"/>
    </row>
    <row r="127" spans="1:36" s="66" customFormat="1" x14ac:dyDescent="0.2">
      <c r="A127" s="37" t="s">
        <v>240</v>
      </c>
      <c r="B127" s="45" t="s">
        <v>8</v>
      </c>
      <c r="C127" s="45" t="s">
        <v>8</v>
      </c>
      <c r="D127" s="45" t="s">
        <v>8</v>
      </c>
      <c r="E127" s="45" t="s">
        <v>8</v>
      </c>
      <c r="F127" s="45" t="s">
        <v>8</v>
      </c>
      <c r="G127" s="45" t="s">
        <v>8</v>
      </c>
      <c r="H127" s="45" t="s">
        <v>8</v>
      </c>
      <c r="I127" s="45" t="s">
        <v>8</v>
      </c>
      <c r="J127" s="45" t="s">
        <v>8</v>
      </c>
      <c r="K127" s="45" t="s">
        <v>8</v>
      </c>
      <c r="L127" s="45" t="s">
        <v>8</v>
      </c>
      <c r="M127" s="45" t="s">
        <v>8</v>
      </c>
      <c r="N127" s="45" t="s">
        <v>4</v>
      </c>
      <c r="O127" s="45" t="s">
        <v>4</v>
      </c>
      <c r="P127" s="45" t="s">
        <v>4</v>
      </c>
      <c r="Q127" s="45" t="s">
        <v>4</v>
      </c>
      <c r="R127" s="45" t="s">
        <v>4</v>
      </c>
      <c r="S127" s="45" t="s">
        <v>4</v>
      </c>
      <c r="T127" s="45" t="s">
        <v>4</v>
      </c>
      <c r="U127" s="45" t="s">
        <v>4</v>
      </c>
      <c r="V127" s="45" t="s">
        <v>4</v>
      </c>
      <c r="W127" s="45" t="s">
        <v>4</v>
      </c>
      <c r="X127" s="45" t="s">
        <v>4</v>
      </c>
      <c r="Y127" s="45" t="s">
        <v>4</v>
      </c>
      <c r="Z127" s="45" t="s">
        <v>4</v>
      </c>
      <c r="AA127" s="45" t="s">
        <v>4</v>
      </c>
      <c r="AB127" s="45" t="s">
        <v>4</v>
      </c>
      <c r="AC127" s="45" t="s">
        <v>4</v>
      </c>
      <c r="AD127" s="36" t="s">
        <v>4</v>
      </c>
      <c r="AE127" s="36" t="s">
        <v>4</v>
      </c>
      <c r="AF127" s="36" t="s">
        <v>4</v>
      </c>
      <c r="AG127" s="22" t="s">
        <v>4</v>
      </c>
      <c r="AH127" s="22" t="s">
        <v>4</v>
      </c>
      <c r="AI127" s="22" t="s">
        <v>4</v>
      </c>
      <c r="AJ127" s="22" t="s">
        <v>4</v>
      </c>
    </row>
    <row r="128" spans="1:36" s="66" customFormat="1" x14ac:dyDescent="0.2">
      <c r="A128" s="37" t="s">
        <v>241</v>
      </c>
      <c r="B128" s="10" t="s">
        <v>8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0" t="s">
        <v>8</v>
      </c>
      <c r="K128" s="45" t="s">
        <v>8</v>
      </c>
      <c r="L128" s="45" t="s">
        <v>8</v>
      </c>
      <c r="M128" s="45" t="s">
        <v>8</v>
      </c>
      <c r="N128" s="45" t="s">
        <v>8</v>
      </c>
      <c r="O128" s="45" t="s">
        <v>4</v>
      </c>
      <c r="P128" s="45" t="s">
        <v>4</v>
      </c>
      <c r="Q128" s="45" t="s">
        <v>4</v>
      </c>
      <c r="R128" s="45" t="s">
        <v>4</v>
      </c>
      <c r="S128" s="45" t="s">
        <v>4</v>
      </c>
      <c r="T128" s="45" t="s">
        <v>4</v>
      </c>
      <c r="U128" s="45" t="s">
        <v>4</v>
      </c>
      <c r="V128" s="45" t="s">
        <v>4</v>
      </c>
      <c r="W128" s="45" t="s">
        <v>4</v>
      </c>
      <c r="X128" s="45" t="s">
        <v>4</v>
      </c>
      <c r="Y128" s="45" t="s">
        <v>4</v>
      </c>
      <c r="Z128" s="45" t="s">
        <v>4</v>
      </c>
      <c r="AA128" s="45" t="s">
        <v>4</v>
      </c>
      <c r="AB128" s="45" t="s">
        <v>4</v>
      </c>
      <c r="AC128" s="45" t="s">
        <v>4</v>
      </c>
      <c r="AD128" s="36" t="s">
        <v>4</v>
      </c>
      <c r="AE128" s="36" t="s">
        <v>4</v>
      </c>
      <c r="AF128" s="36" t="s">
        <v>4</v>
      </c>
      <c r="AG128" s="22" t="s">
        <v>4</v>
      </c>
      <c r="AH128" s="22" t="s">
        <v>4</v>
      </c>
      <c r="AI128" s="22" t="s">
        <v>4</v>
      </c>
      <c r="AJ128" s="22" t="s">
        <v>4</v>
      </c>
    </row>
    <row r="129" spans="1:36" s="66" customFormat="1" x14ac:dyDescent="0.2">
      <c r="A129" s="393" t="s">
        <v>142</v>
      </c>
      <c r="B129" s="45" t="s">
        <v>4</v>
      </c>
      <c r="C129" s="45" t="s">
        <v>4</v>
      </c>
      <c r="D129" s="45" t="s">
        <v>4</v>
      </c>
      <c r="E129" s="45" t="s">
        <v>4</v>
      </c>
      <c r="F129" s="45" t="s">
        <v>4</v>
      </c>
      <c r="G129" s="45" t="s">
        <v>4</v>
      </c>
      <c r="H129" s="45" t="s">
        <v>4</v>
      </c>
      <c r="I129" s="45" t="s">
        <v>4</v>
      </c>
      <c r="J129" s="45" t="s">
        <v>4</v>
      </c>
      <c r="K129" s="62" t="s">
        <v>4</v>
      </c>
      <c r="L129" s="62" t="s">
        <v>4</v>
      </c>
      <c r="M129" s="62" t="s">
        <v>4</v>
      </c>
      <c r="N129" s="62" t="s">
        <v>4</v>
      </c>
      <c r="O129" s="62" t="s">
        <v>4</v>
      </c>
      <c r="P129" s="62" t="s">
        <v>4</v>
      </c>
      <c r="Q129" s="62" t="s">
        <v>4</v>
      </c>
      <c r="R129" s="62" t="s">
        <v>4</v>
      </c>
      <c r="S129" s="62" t="s">
        <v>4</v>
      </c>
      <c r="T129" s="62" t="s">
        <v>4</v>
      </c>
      <c r="U129" s="62" t="s">
        <v>4</v>
      </c>
      <c r="V129" s="62" t="s">
        <v>4</v>
      </c>
      <c r="W129" s="62" t="s">
        <v>4</v>
      </c>
      <c r="X129" s="62" t="s">
        <v>4</v>
      </c>
      <c r="Y129" s="62" t="s">
        <v>4</v>
      </c>
      <c r="Z129" s="62" t="s">
        <v>4</v>
      </c>
      <c r="AA129" s="62" t="s">
        <v>4</v>
      </c>
      <c r="AB129" s="45" t="s">
        <v>4</v>
      </c>
      <c r="AC129" s="45" t="s">
        <v>4</v>
      </c>
      <c r="AD129" s="36" t="s">
        <v>4</v>
      </c>
      <c r="AE129" s="36" t="s">
        <v>4</v>
      </c>
      <c r="AF129" s="36" t="s">
        <v>4</v>
      </c>
      <c r="AG129" s="22" t="s">
        <v>4</v>
      </c>
      <c r="AH129" s="22" t="s">
        <v>4</v>
      </c>
      <c r="AI129" s="22" t="s">
        <v>4</v>
      </c>
      <c r="AJ129" s="22" t="s">
        <v>4</v>
      </c>
    </row>
    <row r="130" spans="1:36" s="66" customFormat="1" ht="15" customHeight="1" x14ac:dyDescent="0.2">
      <c r="A130" s="129" t="s">
        <v>143</v>
      </c>
      <c r="B130" s="45" t="s">
        <v>4</v>
      </c>
      <c r="C130" s="45" t="s">
        <v>4</v>
      </c>
      <c r="D130" s="45" t="s">
        <v>4</v>
      </c>
      <c r="E130" s="45" t="s">
        <v>4</v>
      </c>
      <c r="F130" s="45" t="s">
        <v>4</v>
      </c>
      <c r="G130" s="45" t="s">
        <v>4</v>
      </c>
      <c r="H130" s="45" t="s">
        <v>4</v>
      </c>
      <c r="I130" s="45" t="s">
        <v>4</v>
      </c>
      <c r="J130" s="45" t="s">
        <v>4</v>
      </c>
      <c r="K130" s="62" t="s">
        <v>4</v>
      </c>
      <c r="L130" s="62" t="s">
        <v>4</v>
      </c>
      <c r="M130" s="62" t="s">
        <v>4</v>
      </c>
      <c r="N130" s="62" t="s">
        <v>4</v>
      </c>
      <c r="O130" s="62" t="s">
        <v>4</v>
      </c>
      <c r="P130" s="62" t="s">
        <v>4</v>
      </c>
      <c r="Q130" s="62" t="s">
        <v>4</v>
      </c>
      <c r="R130" s="62" t="s">
        <v>4</v>
      </c>
      <c r="S130" s="62" t="s">
        <v>4</v>
      </c>
      <c r="T130" s="62" t="s">
        <v>4</v>
      </c>
      <c r="U130" s="62" t="s">
        <v>4</v>
      </c>
      <c r="V130" s="62" t="s">
        <v>4</v>
      </c>
      <c r="W130" s="62" t="s">
        <v>4</v>
      </c>
      <c r="X130" s="62" t="s">
        <v>4</v>
      </c>
      <c r="Y130" s="62" t="s">
        <v>4</v>
      </c>
      <c r="Z130" s="62" t="s">
        <v>4</v>
      </c>
      <c r="AA130" s="62" t="s">
        <v>4</v>
      </c>
      <c r="AB130" s="45" t="s">
        <v>4</v>
      </c>
      <c r="AC130" s="22" t="s">
        <v>4</v>
      </c>
      <c r="AD130" s="36" t="s">
        <v>4</v>
      </c>
      <c r="AE130" s="36" t="s">
        <v>4</v>
      </c>
      <c r="AF130" s="36" t="s">
        <v>4</v>
      </c>
      <c r="AG130" s="22" t="s">
        <v>4</v>
      </c>
      <c r="AH130" s="22" t="s">
        <v>4</v>
      </c>
      <c r="AI130" s="22" t="s">
        <v>4</v>
      </c>
      <c r="AJ130" s="22" t="s">
        <v>4</v>
      </c>
    </row>
    <row r="131" spans="1:36" s="66" customFormat="1" x14ac:dyDescent="0.2">
      <c r="A131" s="393" t="s">
        <v>145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45"/>
      <c r="AC131" s="45"/>
      <c r="AD131" s="36"/>
      <c r="AE131" s="36"/>
      <c r="AF131" s="36"/>
      <c r="AG131" s="22"/>
      <c r="AH131" s="22"/>
      <c r="AI131" s="22"/>
      <c r="AJ131" s="22"/>
    </row>
    <row r="132" spans="1:36" s="66" customFormat="1" ht="12.75" customHeight="1" x14ac:dyDescent="0.2">
      <c r="A132" s="393" t="s">
        <v>643</v>
      </c>
      <c r="B132" s="45" t="s">
        <v>8</v>
      </c>
      <c r="C132" s="45" t="s">
        <v>8</v>
      </c>
      <c r="D132" s="45" t="s">
        <v>8</v>
      </c>
      <c r="E132" s="45" t="s">
        <v>8</v>
      </c>
      <c r="F132" s="45" t="s">
        <v>8</v>
      </c>
      <c r="G132" s="45" t="s">
        <v>8</v>
      </c>
      <c r="H132" s="45" t="s">
        <v>8</v>
      </c>
      <c r="I132" s="45" t="s">
        <v>8</v>
      </c>
      <c r="J132" s="45" t="s">
        <v>8</v>
      </c>
      <c r="K132" s="62" t="s">
        <v>8</v>
      </c>
      <c r="L132" s="62" t="s">
        <v>8</v>
      </c>
      <c r="M132" s="62" t="s">
        <v>8</v>
      </c>
      <c r="N132" s="62" t="s">
        <v>4</v>
      </c>
      <c r="O132" s="62" t="s">
        <v>4</v>
      </c>
      <c r="P132" s="62" t="s">
        <v>4</v>
      </c>
      <c r="Q132" s="62" t="s">
        <v>4</v>
      </c>
      <c r="R132" s="62" t="s">
        <v>4</v>
      </c>
      <c r="S132" s="62" t="s">
        <v>4</v>
      </c>
      <c r="T132" s="62" t="s">
        <v>4</v>
      </c>
      <c r="U132" s="62" t="s">
        <v>4</v>
      </c>
      <c r="V132" s="62" t="s">
        <v>4</v>
      </c>
      <c r="W132" s="62" t="s">
        <v>4</v>
      </c>
      <c r="X132" s="62" t="s">
        <v>4</v>
      </c>
      <c r="Y132" s="62" t="s">
        <v>4</v>
      </c>
      <c r="Z132" s="62" t="s">
        <v>4</v>
      </c>
      <c r="AA132" s="62" t="s">
        <v>4</v>
      </c>
      <c r="AB132" s="45" t="s">
        <v>4</v>
      </c>
      <c r="AC132" s="45" t="s">
        <v>4</v>
      </c>
      <c r="AD132" s="36" t="s">
        <v>4</v>
      </c>
      <c r="AE132" s="36" t="s">
        <v>4</v>
      </c>
      <c r="AF132" s="36" t="s">
        <v>4</v>
      </c>
      <c r="AG132" s="22" t="s">
        <v>4</v>
      </c>
      <c r="AH132" s="22" t="s">
        <v>4</v>
      </c>
      <c r="AI132" s="22" t="s">
        <v>4</v>
      </c>
      <c r="AJ132" s="22" t="s">
        <v>4</v>
      </c>
    </row>
    <row r="133" spans="1:36" s="66" customFormat="1" ht="17.25" customHeight="1" x14ac:dyDescent="0.2">
      <c r="A133" s="372" t="s">
        <v>644</v>
      </c>
      <c r="B133" s="10" t="s">
        <v>8</v>
      </c>
      <c r="C133" s="10" t="s">
        <v>8</v>
      </c>
      <c r="D133" s="10" t="s">
        <v>8</v>
      </c>
      <c r="E133" s="10" t="s">
        <v>8</v>
      </c>
      <c r="F133" s="10" t="s">
        <v>8</v>
      </c>
      <c r="G133" s="10" t="s">
        <v>8</v>
      </c>
      <c r="H133" s="10" t="s">
        <v>8</v>
      </c>
      <c r="I133" s="10" t="s">
        <v>8</v>
      </c>
      <c r="J133" s="10" t="s">
        <v>8</v>
      </c>
      <c r="K133" s="62" t="s">
        <v>8</v>
      </c>
      <c r="L133" s="62" t="s">
        <v>8</v>
      </c>
      <c r="M133" s="62" t="s">
        <v>8</v>
      </c>
      <c r="N133" s="62" t="s">
        <v>8</v>
      </c>
      <c r="O133" s="62" t="s">
        <v>4</v>
      </c>
      <c r="P133" s="62" t="s">
        <v>4</v>
      </c>
      <c r="Q133" s="62" t="s">
        <v>4</v>
      </c>
      <c r="R133" s="62" t="s">
        <v>4</v>
      </c>
      <c r="S133" s="62" t="s">
        <v>4</v>
      </c>
      <c r="T133" s="62" t="s">
        <v>4</v>
      </c>
      <c r="U133" s="62" t="s">
        <v>4</v>
      </c>
      <c r="V133" s="62" t="s">
        <v>4</v>
      </c>
      <c r="W133" s="62" t="s">
        <v>4</v>
      </c>
      <c r="X133" s="62" t="s">
        <v>4</v>
      </c>
      <c r="Y133" s="62" t="s">
        <v>4</v>
      </c>
      <c r="Z133" s="62" t="s">
        <v>4</v>
      </c>
      <c r="AA133" s="62" t="s">
        <v>4</v>
      </c>
      <c r="AB133" s="45" t="s">
        <v>4</v>
      </c>
      <c r="AC133" s="45" t="s">
        <v>4</v>
      </c>
      <c r="AD133" s="36" t="s">
        <v>4</v>
      </c>
      <c r="AE133" s="36" t="s">
        <v>4</v>
      </c>
      <c r="AF133" s="36" t="s">
        <v>4</v>
      </c>
      <c r="AG133" s="22" t="s">
        <v>4</v>
      </c>
      <c r="AH133" s="22" t="s">
        <v>4</v>
      </c>
      <c r="AI133" s="22" t="s">
        <v>4</v>
      </c>
      <c r="AJ133" s="22" t="s">
        <v>4</v>
      </c>
    </row>
    <row r="134" spans="1:36" s="66" customFormat="1" x14ac:dyDescent="0.2">
      <c r="A134" s="372" t="s">
        <v>645</v>
      </c>
      <c r="B134" s="62" t="s">
        <v>4</v>
      </c>
      <c r="C134" s="45" t="s">
        <v>4</v>
      </c>
      <c r="D134" s="45" t="s">
        <v>4</v>
      </c>
      <c r="E134" s="45" t="s">
        <v>4</v>
      </c>
      <c r="F134" s="45" t="s">
        <v>4</v>
      </c>
      <c r="G134" s="45" t="s">
        <v>4</v>
      </c>
      <c r="H134" s="45" t="s">
        <v>4</v>
      </c>
      <c r="I134" s="45" t="s">
        <v>4</v>
      </c>
      <c r="J134" s="45" t="s">
        <v>4</v>
      </c>
      <c r="K134" s="45" t="s">
        <v>4</v>
      </c>
      <c r="L134" s="45" t="s">
        <v>4</v>
      </c>
      <c r="M134" s="45" t="s">
        <v>4</v>
      </c>
      <c r="N134" s="45" t="s">
        <v>4</v>
      </c>
      <c r="O134" s="48" t="s">
        <v>4</v>
      </c>
      <c r="P134" s="48" t="s">
        <v>4</v>
      </c>
      <c r="Q134" s="48" t="s">
        <v>4</v>
      </c>
      <c r="R134" s="48" t="s">
        <v>4</v>
      </c>
      <c r="S134" s="45" t="s">
        <v>4</v>
      </c>
      <c r="T134" s="45" t="s">
        <v>4</v>
      </c>
      <c r="U134" s="45" t="s">
        <v>4</v>
      </c>
      <c r="V134" s="45" t="s">
        <v>4</v>
      </c>
      <c r="W134" s="45" t="s">
        <v>4</v>
      </c>
      <c r="X134" s="45" t="s">
        <v>4</v>
      </c>
      <c r="Y134" s="45" t="s">
        <v>4</v>
      </c>
      <c r="Z134" s="45" t="s">
        <v>4</v>
      </c>
      <c r="AA134" s="45" t="s">
        <v>4</v>
      </c>
      <c r="AB134" s="45" t="s">
        <v>4</v>
      </c>
      <c r="AC134" s="22" t="s">
        <v>4</v>
      </c>
      <c r="AD134" s="36" t="s">
        <v>4</v>
      </c>
      <c r="AE134" s="36" t="s">
        <v>4</v>
      </c>
      <c r="AF134" s="36" t="s">
        <v>4</v>
      </c>
      <c r="AG134" s="22" t="s">
        <v>4</v>
      </c>
      <c r="AH134" s="22" t="s">
        <v>4</v>
      </c>
      <c r="AI134" s="22" t="s">
        <v>4</v>
      </c>
      <c r="AJ134" s="22" t="s">
        <v>4</v>
      </c>
    </row>
    <row r="135" spans="1:36" s="66" customFormat="1" x14ac:dyDescent="0.2">
      <c r="A135" s="372" t="s">
        <v>646</v>
      </c>
      <c r="B135" s="45" t="s">
        <v>4</v>
      </c>
      <c r="C135" s="45" t="s">
        <v>4</v>
      </c>
      <c r="D135" s="45" t="s">
        <v>4</v>
      </c>
      <c r="E135" s="45" t="s">
        <v>4</v>
      </c>
      <c r="F135" s="45" t="s">
        <v>4</v>
      </c>
      <c r="G135" s="45" t="s">
        <v>4</v>
      </c>
      <c r="H135" s="45" t="s">
        <v>4</v>
      </c>
      <c r="I135" s="45" t="s">
        <v>4</v>
      </c>
      <c r="J135" s="45" t="s">
        <v>4</v>
      </c>
      <c r="K135" s="45" t="s">
        <v>4</v>
      </c>
      <c r="L135" s="45" t="s">
        <v>4</v>
      </c>
      <c r="M135" s="45" t="s">
        <v>4</v>
      </c>
      <c r="N135" s="45" t="s">
        <v>4</v>
      </c>
      <c r="O135" s="48" t="s">
        <v>4</v>
      </c>
      <c r="P135" s="48" t="s">
        <v>4</v>
      </c>
      <c r="Q135" s="48" t="s">
        <v>4</v>
      </c>
      <c r="R135" s="48" t="s">
        <v>4</v>
      </c>
      <c r="S135" s="45" t="s">
        <v>4</v>
      </c>
      <c r="T135" s="45" t="s">
        <v>4</v>
      </c>
      <c r="U135" s="45" t="s">
        <v>4</v>
      </c>
      <c r="V135" s="45" t="s">
        <v>4</v>
      </c>
      <c r="W135" s="45" t="s">
        <v>4</v>
      </c>
      <c r="X135" s="45" t="s">
        <v>4</v>
      </c>
      <c r="Y135" s="45" t="s">
        <v>4</v>
      </c>
      <c r="Z135" s="45" t="s">
        <v>4</v>
      </c>
      <c r="AA135" s="45" t="s">
        <v>4</v>
      </c>
      <c r="AB135" s="45" t="s">
        <v>4</v>
      </c>
      <c r="AC135" s="22" t="s">
        <v>4</v>
      </c>
      <c r="AD135" s="36" t="s">
        <v>4</v>
      </c>
      <c r="AE135" s="36" t="s">
        <v>4</v>
      </c>
      <c r="AF135" s="36" t="s">
        <v>4</v>
      </c>
      <c r="AG135" s="22" t="s">
        <v>4</v>
      </c>
      <c r="AH135" s="22" t="s">
        <v>4</v>
      </c>
      <c r="AI135" s="22" t="s">
        <v>4</v>
      </c>
      <c r="AJ135" s="22" t="s">
        <v>4</v>
      </c>
    </row>
    <row r="136" spans="1:36" s="66" customFormat="1" x14ac:dyDescent="0.2">
      <c r="A136" s="372" t="s">
        <v>152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22"/>
      <c r="AD136" s="36"/>
      <c r="AE136" s="36"/>
      <c r="AF136" s="36"/>
      <c r="AG136" s="22"/>
      <c r="AH136" s="22"/>
      <c r="AI136" s="22"/>
      <c r="AJ136" s="22"/>
    </row>
    <row r="137" spans="1:36" s="66" customFormat="1" ht="14.25" customHeight="1" x14ac:dyDescent="0.2">
      <c r="A137" s="372" t="s">
        <v>153</v>
      </c>
      <c r="B137" s="45" t="s">
        <v>4</v>
      </c>
      <c r="C137" s="45" t="s">
        <v>4</v>
      </c>
      <c r="D137" s="45" t="s">
        <v>4</v>
      </c>
      <c r="E137" s="45" t="s">
        <v>4</v>
      </c>
      <c r="F137" s="45" t="s">
        <v>4</v>
      </c>
      <c r="G137" s="45" t="s">
        <v>4</v>
      </c>
      <c r="H137" s="45" t="s">
        <v>4</v>
      </c>
      <c r="I137" s="45" t="s">
        <v>4</v>
      </c>
      <c r="J137" s="45" t="s">
        <v>4</v>
      </c>
      <c r="K137" s="45" t="s">
        <v>4</v>
      </c>
      <c r="L137" s="45" t="s">
        <v>4</v>
      </c>
      <c r="M137" s="45" t="s">
        <v>4</v>
      </c>
      <c r="N137" s="45" t="s">
        <v>4</v>
      </c>
      <c r="O137" s="45" t="s">
        <v>4</v>
      </c>
      <c r="P137" s="45" t="s">
        <v>4</v>
      </c>
      <c r="Q137" s="45" t="s">
        <v>4</v>
      </c>
      <c r="R137" s="45" t="s">
        <v>4</v>
      </c>
      <c r="S137" s="45" t="s">
        <v>4</v>
      </c>
      <c r="T137" s="45" t="s">
        <v>4</v>
      </c>
      <c r="U137" s="45" t="s">
        <v>4</v>
      </c>
      <c r="V137" s="45" t="s">
        <v>4</v>
      </c>
      <c r="W137" s="45" t="s">
        <v>4</v>
      </c>
      <c r="X137" s="45" t="s">
        <v>4</v>
      </c>
      <c r="Y137" s="45" t="s">
        <v>4</v>
      </c>
      <c r="Z137" s="45" t="s">
        <v>4</v>
      </c>
      <c r="AA137" s="45" t="s">
        <v>4</v>
      </c>
      <c r="AB137" s="45" t="s">
        <v>4</v>
      </c>
      <c r="AC137" s="22" t="s">
        <v>4</v>
      </c>
      <c r="AD137" s="36" t="s">
        <v>4</v>
      </c>
      <c r="AE137" s="36" t="s">
        <v>4</v>
      </c>
      <c r="AF137" s="36" t="s">
        <v>4</v>
      </c>
      <c r="AG137" s="22" t="s">
        <v>4</v>
      </c>
      <c r="AH137" s="22" t="s">
        <v>4</v>
      </c>
      <c r="AI137" s="22" t="s">
        <v>4</v>
      </c>
      <c r="AJ137" s="22" t="s">
        <v>4</v>
      </c>
    </row>
    <row r="138" spans="1:36" x14ac:dyDescent="0.2">
      <c r="A138" s="855" t="s">
        <v>155</v>
      </c>
      <c r="B138" s="48" t="s">
        <v>4</v>
      </c>
      <c r="C138" s="48" t="s">
        <v>4</v>
      </c>
      <c r="D138" s="48" t="s">
        <v>4</v>
      </c>
      <c r="E138" s="48" t="s">
        <v>4</v>
      </c>
      <c r="F138" s="48" t="s">
        <v>4</v>
      </c>
      <c r="G138" s="48" t="s">
        <v>4</v>
      </c>
      <c r="H138" s="48" t="s">
        <v>4</v>
      </c>
      <c r="I138" s="48" t="s">
        <v>4</v>
      </c>
      <c r="J138" s="48" t="s">
        <v>4</v>
      </c>
      <c r="K138" s="45" t="s">
        <v>4</v>
      </c>
      <c r="L138" s="45" t="s">
        <v>4</v>
      </c>
      <c r="M138" s="45" t="s">
        <v>4</v>
      </c>
      <c r="N138" s="45" t="s">
        <v>4</v>
      </c>
      <c r="O138" s="45" t="s">
        <v>4</v>
      </c>
      <c r="P138" s="45" t="s">
        <v>4</v>
      </c>
      <c r="Q138" s="45" t="s">
        <v>4</v>
      </c>
      <c r="R138" s="45" t="s">
        <v>4</v>
      </c>
      <c r="S138" s="45" t="s">
        <v>4</v>
      </c>
      <c r="T138" s="45" t="s">
        <v>4</v>
      </c>
      <c r="U138" s="45" t="s">
        <v>4</v>
      </c>
      <c r="V138" s="45" t="s">
        <v>4</v>
      </c>
      <c r="W138" s="45" t="s">
        <v>4</v>
      </c>
      <c r="X138" s="45" t="s">
        <v>4</v>
      </c>
      <c r="Y138" s="45" t="s">
        <v>4</v>
      </c>
      <c r="Z138" s="45" t="s">
        <v>4</v>
      </c>
      <c r="AA138" s="45" t="s">
        <v>4</v>
      </c>
      <c r="AB138" s="45" t="s">
        <v>4</v>
      </c>
      <c r="AC138" s="22" t="s">
        <v>4</v>
      </c>
      <c r="AD138" s="22" t="s">
        <v>4</v>
      </c>
      <c r="AE138" s="22" t="s">
        <v>4</v>
      </c>
      <c r="AF138" s="22" t="s">
        <v>4</v>
      </c>
      <c r="AG138" s="22" t="s">
        <v>4</v>
      </c>
      <c r="AH138" s="22" t="s">
        <v>4</v>
      </c>
      <c r="AI138" s="22" t="s">
        <v>4</v>
      </c>
      <c r="AJ138" s="22" t="s">
        <v>4</v>
      </c>
    </row>
    <row r="139" spans="1:36" x14ac:dyDescent="0.2">
      <c r="A139" s="129" t="s">
        <v>156</v>
      </c>
      <c r="B139" s="48" t="s">
        <v>4</v>
      </c>
      <c r="C139" s="48" t="s">
        <v>4</v>
      </c>
      <c r="D139" s="48" t="s">
        <v>4</v>
      </c>
      <c r="E139" s="48" t="s">
        <v>4</v>
      </c>
      <c r="F139" s="48" t="s">
        <v>4</v>
      </c>
      <c r="G139" s="48" t="s">
        <v>4</v>
      </c>
      <c r="H139" s="48" t="s">
        <v>4</v>
      </c>
      <c r="I139" s="48" t="s">
        <v>4</v>
      </c>
      <c r="J139" s="48" t="s">
        <v>4</v>
      </c>
      <c r="K139" s="45" t="s">
        <v>4</v>
      </c>
      <c r="L139" s="45" t="s">
        <v>4</v>
      </c>
      <c r="M139" s="45" t="s">
        <v>4</v>
      </c>
      <c r="N139" s="45" t="s">
        <v>4</v>
      </c>
      <c r="O139" s="45" t="s">
        <v>4</v>
      </c>
      <c r="P139" s="45" t="s">
        <v>4</v>
      </c>
      <c r="Q139" s="45" t="s">
        <v>4</v>
      </c>
      <c r="R139" s="45" t="s">
        <v>4</v>
      </c>
      <c r="S139" s="45" t="s">
        <v>4</v>
      </c>
      <c r="T139" s="45" t="s">
        <v>4</v>
      </c>
      <c r="U139" s="45" t="s">
        <v>4</v>
      </c>
      <c r="V139" s="45" t="s">
        <v>4</v>
      </c>
      <c r="W139" s="45" t="s">
        <v>4</v>
      </c>
      <c r="X139" s="45" t="s">
        <v>4</v>
      </c>
      <c r="Y139" s="45" t="s">
        <v>4</v>
      </c>
      <c r="Z139" s="45" t="s">
        <v>4</v>
      </c>
      <c r="AA139" s="45" t="s">
        <v>4</v>
      </c>
      <c r="AB139" s="45" t="s">
        <v>4</v>
      </c>
      <c r="AC139" s="45" t="s">
        <v>4</v>
      </c>
      <c r="AD139" s="45" t="s">
        <v>4</v>
      </c>
      <c r="AE139" s="45" t="s">
        <v>4</v>
      </c>
      <c r="AF139" s="1010" t="s">
        <v>4</v>
      </c>
      <c r="AG139" s="22" t="s">
        <v>4</v>
      </c>
      <c r="AH139" s="22" t="s">
        <v>4</v>
      </c>
      <c r="AI139" s="22" t="s">
        <v>4</v>
      </c>
      <c r="AJ139" s="22" t="s">
        <v>4</v>
      </c>
    </row>
    <row r="140" spans="1:36" x14ac:dyDescent="0.2">
      <c r="A140" s="129" t="s">
        <v>157</v>
      </c>
      <c r="B140" s="48" t="s">
        <v>4</v>
      </c>
      <c r="C140" s="48" t="s">
        <v>4</v>
      </c>
      <c r="D140" s="48" t="s">
        <v>4</v>
      </c>
      <c r="E140" s="48" t="s">
        <v>4</v>
      </c>
      <c r="F140" s="48" t="s">
        <v>4</v>
      </c>
      <c r="G140" s="48" t="s">
        <v>4</v>
      </c>
      <c r="H140" s="48" t="s">
        <v>4</v>
      </c>
      <c r="I140" s="48" t="s">
        <v>4</v>
      </c>
      <c r="J140" s="48" t="s">
        <v>4</v>
      </c>
      <c r="K140" s="45" t="s">
        <v>4</v>
      </c>
      <c r="L140" s="45" t="s">
        <v>4</v>
      </c>
      <c r="M140" s="45" t="s">
        <v>4</v>
      </c>
      <c r="N140" s="45" t="s">
        <v>4</v>
      </c>
      <c r="O140" s="45" t="s">
        <v>4</v>
      </c>
      <c r="P140" s="45" t="s">
        <v>4</v>
      </c>
      <c r="Q140" s="45" t="s">
        <v>4</v>
      </c>
      <c r="R140" s="45" t="s">
        <v>4</v>
      </c>
      <c r="S140" s="45" t="s">
        <v>4</v>
      </c>
      <c r="T140" s="45" t="s">
        <v>4</v>
      </c>
      <c r="U140" s="45" t="s">
        <v>4</v>
      </c>
      <c r="V140" s="45" t="s">
        <v>4</v>
      </c>
      <c r="W140" s="45" t="s">
        <v>4</v>
      </c>
      <c r="X140" s="45" t="s">
        <v>4</v>
      </c>
      <c r="Y140" s="45" t="s">
        <v>4</v>
      </c>
      <c r="Z140" s="45" t="s">
        <v>4</v>
      </c>
      <c r="AA140" s="45" t="s">
        <v>4</v>
      </c>
      <c r="AB140" s="45" t="s">
        <v>4</v>
      </c>
      <c r="AC140" s="45" t="s">
        <v>4</v>
      </c>
      <c r="AD140" s="45" t="s">
        <v>4</v>
      </c>
      <c r="AE140" s="45" t="s">
        <v>4</v>
      </c>
      <c r="AF140" s="45" t="s">
        <v>4</v>
      </c>
      <c r="AG140" s="22" t="s">
        <v>4</v>
      </c>
      <c r="AH140" s="22" t="s">
        <v>4</v>
      </c>
      <c r="AI140" s="22" t="s">
        <v>4</v>
      </c>
      <c r="AJ140" s="22" t="s">
        <v>4</v>
      </c>
    </row>
    <row r="141" spans="1:36" ht="12.75" customHeight="1" x14ac:dyDescent="0.2">
      <c r="A141" s="129" t="s">
        <v>647</v>
      </c>
      <c r="B141" s="48" t="s">
        <v>4</v>
      </c>
      <c r="C141" s="48" t="s">
        <v>4</v>
      </c>
      <c r="D141" s="48" t="s">
        <v>4</v>
      </c>
      <c r="E141" s="48" t="s">
        <v>4</v>
      </c>
      <c r="F141" s="48" t="s">
        <v>4</v>
      </c>
      <c r="G141" s="48" t="s">
        <v>4</v>
      </c>
      <c r="H141" s="48" t="s">
        <v>4</v>
      </c>
      <c r="I141" s="48" t="s">
        <v>4</v>
      </c>
      <c r="J141" s="48" t="s">
        <v>4</v>
      </c>
      <c r="K141" s="45" t="s">
        <v>4</v>
      </c>
      <c r="L141" s="45" t="s">
        <v>4</v>
      </c>
      <c r="M141" s="45" t="s">
        <v>4</v>
      </c>
      <c r="N141" s="45" t="s">
        <v>4</v>
      </c>
      <c r="O141" s="45" t="s">
        <v>4</v>
      </c>
      <c r="P141" s="45" t="s">
        <v>4</v>
      </c>
      <c r="Q141" s="45" t="s">
        <v>4</v>
      </c>
      <c r="R141" s="45" t="s">
        <v>4</v>
      </c>
      <c r="S141" s="45" t="s">
        <v>4</v>
      </c>
      <c r="T141" s="45" t="s">
        <v>4</v>
      </c>
      <c r="U141" s="45" t="s">
        <v>4</v>
      </c>
      <c r="V141" s="45" t="s">
        <v>4</v>
      </c>
      <c r="W141" s="45" t="s">
        <v>4</v>
      </c>
      <c r="X141" s="45" t="s">
        <v>4</v>
      </c>
      <c r="Y141" s="45" t="s">
        <v>4</v>
      </c>
      <c r="Z141" s="45" t="s">
        <v>4</v>
      </c>
      <c r="AA141" s="45" t="s">
        <v>4</v>
      </c>
      <c r="AB141" s="45" t="s">
        <v>4</v>
      </c>
      <c r="AC141" s="45" t="s">
        <v>4</v>
      </c>
      <c r="AD141" s="45" t="s">
        <v>4</v>
      </c>
      <c r="AE141" s="45" t="s">
        <v>4</v>
      </c>
      <c r="AF141" s="45" t="s">
        <v>4</v>
      </c>
      <c r="AG141" s="22" t="s">
        <v>4</v>
      </c>
      <c r="AH141" s="22" t="s">
        <v>4</v>
      </c>
      <c r="AI141" s="22" t="s">
        <v>4</v>
      </c>
      <c r="AJ141" s="22" t="s">
        <v>4</v>
      </c>
    </row>
    <row r="142" spans="1:36" s="5" customFormat="1" x14ac:dyDescent="0.2">
      <c r="A142" s="855" t="s">
        <v>648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275"/>
      <c r="L142" s="275"/>
      <c r="M142" s="275"/>
      <c r="N142" s="275"/>
      <c r="O142" s="275"/>
      <c r="P142" s="275"/>
      <c r="Q142" s="275"/>
      <c r="R142" s="275"/>
      <c r="S142" s="275"/>
      <c r="T142" s="857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72"/>
      <c r="AH142" s="22"/>
      <c r="AI142" s="22"/>
      <c r="AJ142" s="22"/>
    </row>
    <row r="143" spans="1:36" s="5" customFormat="1" x14ac:dyDescent="0.2">
      <c r="A143" s="361" t="s">
        <v>81</v>
      </c>
      <c r="B143" s="48" t="s">
        <v>4</v>
      </c>
      <c r="C143" s="48" t="s">
        <v>4</v>
      </c>
      <c r="D143" s="48" t="s">
        <v>4</v>
      </c>
      <c r="E143" s="48" t="s">
        <v>4</v>
      </c>
      <c r="F143" s="48" t="s">
        <v>4</v>
      </c>
      <c r="G143" s="48" t="s">
        <v>4</v>
      </c>
      <c r="H143" s="48" t="s">
        <v>4</v>
      </c>
      <c r="I143" s="48" t="s">
        <v>4</v>
      </c>
      <c r="J143" s="48" t="s">
        <v>4</v>
      </c>
      <c r="K143" s="45" t="s">
        <v>4</v>
      </c>
      <c r="L143" s="45" t="s">
        <v>4</v>
      </c>
      <c r="M143" s="45" t="s">
        <v>4</v>
      </c>
      <c r="N143" s="45" t="s">
        <v>4</v>
      </c>
      <c r="O143" s="45" t="s">
        <v>4</v>
      </c>
      <c r="P143" s="45" t="s">
        <v>4</v>
      </c>
      <c r="Q143" s="45" t="s">
        <v>4</v>
      </c>
      <c r="R143" s="45" t="s">
        <v>4</v>
      </c>
      <c r="S143" s="45" t="s">
        <v>4</v>
      </c>
      <c r="T143" s="45" t="s">
        <v>4</v>
      </c>
      <c r="U143" s="98">
        <v>13513</v>
      </c>
      <c r="V143" s="98">
        <v>10694</v>
      </c>
      <c r="W143" s="98">
        <v>14674</v>
      </c>
      <c r="X143" s="857">
        <v>14316</v>
      </c>
      <c r="Y143" s="98">
        <v>20533</v>
      </c>
      <c r="Z143" s="98">
        <v>23765</v>
      </c>
      <c r="AA143" s="35">
        <v>11819</v>
      </c>
      <c r="AB143" s="35">
        <v>10506</v>
      </c>
      <c r="AC143" s="98">
        <v>11055</v>
      </c>
      <c r="AD143" s="98">
        <v>13586</v>
      </c>
      <c r="AE143" s="98">
        <v>14636</v>
      </c>
      <c r="AF143" s="29">
        <v>24986</v>
      </c>
      <c r="AG143" s="72">
        <v>22721</v>
      </c>
      <c r="AH143" s="983">
        <v>39426</v>
      </c>
      <c r="AI143" s="1192">
        <v>49086</v>
      </c>
      <c r="AJ143" s="287">
        <v>11245</v>
      </c>
    </row>
    <row r="144" spans="1:36" s="5" customFormat="1" x14ac:dyDescent="0.2">
      <c r="A144" s="361" t="s">
        <v>649</v>
      </c>
      <c r="B144" s="48" t="s">
        <v>4</v>
      </c>
      <c r="C144" s="48" t="s">
        <v>4</v>
      </c>
      <c r="D144" s="48" t="s">
        <v>4</v>
      </c>
      <c r="E144" s="48" t="s">
        <v>4</v>
      </c>
      <c r="F144" s="48" t="s">
        <v>4</v>
      </c>
      <c r="G144" s="48" t="s">
        <v>4</v>
      </c>
      <c r="H144" s="48" t="s">
        <v>4</v>
      </c>
      <c r="I144" s="48" t="s">
        <v>4</v>
      </c>
      <c r="J144" s="48" t="s">
        <v>4</v>
      </c>
      <c r="K144" s="45" t="s">
        <v>4</v>
      </c>
      <c r="L144" s="45" t="s">
        <v>4</v>
      </c>
      <c r="M144" s="45" t="s">
        <v>4</v>
      </c>
      <c r="N144" s="45" t="s">
        <v>4</v>
      </c>
      <c r="O144" s="45" t="s">
        <v>4</v>
      </c>
      <c r="P144" s="45" t="s">
        <v>4</v>
      </c>
      <c r="Q144" s="45" t="s">
        <v>4</v>
      </c>
      <c r="R144" s="45" t="s">
        <v>4</v>
      </c>
      <c r="S144" s="45" t="s">
        <v>4</v>
      </c>
      <c r="T144" s="45" t="s">
        <v>4</v>
      </c>
      <c r="U144" s="45" t="s">
        <v>8</v>
      </c>
      <c r="V144" s="45">
        <v>75</v>
      </c>
      <c r="W144" s="45">
        <v>130.1</v>
      </c>
      <c r="X144" s="45">
        <v>78.400000000000006</v>
      </c>
      <c r="Y144" s="45">
        <v>137.1</v>
      </c>
      <c r="Z144" s="45">
        <v>111.5</v>
      </c>
      <c r="AA144" s="45">
        <v>48</v>
      </c>
      <c r="AB144" s="45">
        <v>82.4</v>
      </c>
      <c r="AC144" s="45">
        <v>99.6</v>
      </c>
      <c r="AD144" s="45">
        <v>121</v>
      </c>
      <c r="AE144" s="411">
        <v>108.1</v>
      </c>
      <c r="AF144" s="62">
        <v>164.9</v>
      </c>
      <c r="AG144" s="62">
        <v>89.1</v>
      </c>
      <c r="AH144" s="824">
        <v>168.1</v>
      </c>
      <c r="AI144" s="1099">
        <v>121.1</v>
      </c>
      <c r="AJ144" s="323">
        <v>22.350708274899638</v>
      </c>
    </row>
    <row r="145" spans="1:36" s="5" customFormat="1" x14ac:dyDescent="0.2">
      <c r="A145" s="372" t="s">
        <v>162</v>
      </c>
      <c r="B145" s="48" t="s">
        <v>4</v>
      </c>
      <c r="C145" s="48" t="s">
        <v>4</v>
      </c>
      <c r="D145" s="48" t="s">
        <v>4</v>
      </c>
      <c r="E145" s="48" t="s">
        <v>4</v>
      </c>
      <c r="F145" s="48" t="s">
        <v>4</v>
      </c>
      <c r="G145" s="48" t="s">
        <v>4</v>
      </c>
      <c r="H145" s="48" t="s">
        <v>4</v>
      </c>
      <c r="I145" s="48" t="s">
        <v>4</v>
      </c>
      <c r="J145" s="48" t="s">
        <v>4</v>
      </c>
      <c r="K145" s="45" t="s">
        <v>4</v>
      </c>
      <c r="L145" s="45" t="s">
        <v>4</v>
      </c>
      <c r="M145" s="45"/>
      <c r="N145" s="45"/>
      <c r="O145" s="45"/>
      <c r="P145" s="45"/>
      <c r="Q145" s="45"/>
      <c r="R145" s="45"/>
      <c r="S145" s="45"/>
      <c r="T145" s="45"/>
      <c r="U145" s="48"/>
      <c r="V145" s="396"/>
      <c r="W145" s="48"/>
      <c r="X145" s="48"/>
      <c r="Y145" s="397"/>
      <c r="Z145" s="396"/>
      <c r="AA145" s="396"/>
      <c r="AB145" s="269"/>
      <c r="AC145" s="857"/>
      <c r="AD145" s="857"/>
      <c r="AE145" s="857"/>
      <c r="AF145" s="857"/>
      <c r="AG145" s="99"/>
      <c r="AH145" s="1063"/>
      <c r="AI145" s="786"/>
      <c r="AJ145" s="8"/>
    </row>
    <row r="146" spans="1:36" s="5" customFormat="1" x14ac:dyDescent="0.2">
      <c r="A146" s="372" t="s">
        <v>650</v>
      </c>
      <c r="B146" s="48" t="s">
        <v>4</v>
      </c>
      <c r="C146" s="48" t="s">
        <v>4</v>
      </c>
      <c r="D146" s="48" t="s">
        <v>4</v>
      </c>
      <c r="E146" s="48" t="s">
        <v>4</v>
      </c>
      <c r="F146" s="48" t="s">
        <v>4</v>
      </c>
      <c r="G146" s="48" t="s">
        <v>4</v>
      </c>
      <c r="H146" s="48" t="s">
        <v>4</v>
      </c>
      <c r="I146" s="48" t="s">
        <v>4</v>
      </c>
      <c r="J146" s="48" t="s">
        <v>4</v>
      </c>
      <c r="K146" s="45" t="s">
        <v>4</v>
      </c>
      <c r="L146" s="45" t="s">
        <v>4</v>
      </c>
      <c r="M146" s="45" t="s">
        <v>4</v>
      </c>
      <c r="N146" s="45" t="s">
        <v>4</v>
      </c>
      <c r="O146" s="45" t="s">
        <v>4</v>
      </c>
      <c r="P146" s="45" t="s">
        <v>4</v>
      </c>
      <c r="Q146" s="45" t="s">
        <v>4</v>
      </c>
      <c r="R146" s="45" t="s">
        <v>4</v>
      </c>
      <c r="S146" s="45" t="s">
        <v>4</v>
      </c>
      <c r="T146" s="45" t="s">
        <v>4</v>
      </c>
      <c r="U146" s="48">
        <v>27.1</v>
      </c>
      <c r="V146" s="396">
        <v>27.5</v>
      </c>
      <c r="W146" s="48">
        <v>26.4</v>
      </c>
      <c r="X146" s="48">
        <v>26.6</v>
      </c>
      <c r="Y146" s="397">
        <v>27.4</v>
      </c>
      <c r="Z146" s="396">
        <v>22.6</v>
      </c>
      <c r="AA146" s="396">
        <v>22.1</v>
      </c>
      <c r="AB146" s="269">
        <v>31.939</v>
      </c>
      <c r="AC146" s="269">
        <v>23.446000000000002</v>
      </c>
      <c r="AD146" s="269">
        <v>25.324999999999999</v>
      </c>
      <c r="AE146" s="269">
        <v>28.120999999999999</v>
      </c>
      <c r="AF146" s="269">
        <v>37.534999999999997</v>
      </c>
      <c r="AG146" s="269">
        <v>36.619</v>
      </c>
      <c r="AH146" s="824">
        <v>41.011000000000003</v>
      </c>
      <c r="AI146" s="1193">
        <v>40.299999999999997</v>
      </c>
      <c r="AJ146" s="8">
        <v>55.1</v>
      </c>
    </row>
    <row r="147" spans="1:36" s="5" customFormat="1" x14ac:dyDescent="0.2">
      <c r="A147" s="372" t="s">
        <v>164</v>
      </c>
      <c r="B147" s="48" t="s">
        <v>4</v>
      </c>
      <c r="C147" s="48" t="s">
        <v>4</v>
      </c>
      <c r="D147" s="48" t="s">
        <v>4</v>
      </c>
      <c r="E147" s="48" t="s">
        <v>4</v>
      </c>
      <c r="F147" s="48" t="s">
        <v>4</v>
      </c>
      <c r="G147" s="48" t="s">
        <v>4</v>
      </c>
      <c r="H147" s="48" t="s">
        <v>4</v>
      </c>
      <c r="I147" s="48" t="s">
        <v>4</v>
      </c>
      <c r="J147" s="48" t="s">
        <v>4</v>
      </c>
      <c r="K147" s="45" t="s">
        <v>4</v>
      </c>
      <c r="L147" s="45" t="s">
        <v>4</v>
      </c>
      <c r="M147" s="45" t="s">
        <v>4</v>
      </c>
      <c r="N147" s="45" t="s">
        <v>4</v>
      </c>
      <c r="O147" s="45" t="s">
        <v>4</v>
      </c>
      <c r="P147" s="45" t="s">
        <v>4</v>
      </c>
      <c r="Q147" s="45" t="s">
        <v>4</v>
      </c>
      <c r="R147" s="45" t="s">
        <v>4</v>
      </c>
      <c r="S147" s="45" t="s">
        <v>4</v>
      </c>
      <c r="T147" s="45" t="s">
        <v>4</v>
      </c>
      <c r="U147" s="45">
        <v>100.7</v>
      </c>
      <c r="V147" s="45">
        <v>101.3</v>
      </c>
      <c r="W147" s="45">
        <v>96.3</v>
      </c>
      <c r="X147" s="45">
        <v>100.5</v>
      </c>
      <c r="Y147" s="45">
        <v>103.2</v>
      </c>
      <c r="Z147" s="45">
        <v>82.3</v>
      </c>
      <c r="AA147" s="45">
        <v>98</v>
      </c>
      <c r="AB147" s="48">
        <v>164.3</v>
      </c>
      <c r="AC147" s="48">
        <v>73.400000000000006</v>
      </c>
      <c r="AD147" s="48">
        <v>108</v>
      </c>
      <c r="AE147" s="48">
        <v>111</v>
      </c>
      <c r="AF147" s="48">
        <v>133.5</v>
      </c>
      <c r="AG147" s="45">
        <v>97.6</v>
      </c>
      <c r="AH147" s="824">
        <v>112</v>
      </c>
      <c r="AI147" s="1099">
        <v>98.3</v>
      </c>
      <c r="AJ147" s="8">
        <v>136.5</v>
      </c>
    </row>
    <row r="148" spans="1:36" s="5" customFormat="1" x14ac:dyDescent="0.2">
      <c r="A148" s="372" t="s">
        <v>165</v>
      </c>
      <c r="B148" s="48" t="s">
        <v>4</v>
      </c>
      <c r="C148" s="48" t="s">
        <v>4</v>
      </c>
      <c r="D148" s="48" t="s">
        <v>4</v>
      </c>
      <c r="E148" s="48" t="s">
        <v>4</v>
      </c>
      <c r="F148" s="48" t="s">
        <v>4</v>
      </c>
      <c r="G148" s="48" t="s">
        <v>4</v>
      </c>
      <c r="H148" s="48" t="s">
        <v>4</v>
      </c>
      <c r="I148" s="48" t="s">
        <v>4</v>
      </c>
      <c r="J148" s="48" t="s">
        <v>4</v>
      </c>
      <c r="K148" s="45" t="s">
        <v>4</v>
      </c>
      <c r="L148" s="45" t="s">
        <v>4</v>
      </c>
      <c r="M148" s="45" t="s">
        <v>4</v>
      </c>
      <c r="N148" s="45" t="s">
        <v>4</v>
      </c>
      <c r="O148" s="45" t="s">
        <v>4</v>
      </c>
      <c r="P148" s="45" t="s">
        <v>4</v>
      </c>
      <c r="Q148" s="45" t="s">
        <v>4</v>
      </c>
      <c r="R148" s="45" t="s">
        <v>4</v>
      </c>
      <c r="S148" s="45" t="s">
        <v>4</v>
      </c>
      <c r="T148" s="45" t="s">
        <v>4</v>
      </c>
      <c r="U148" s="45" t="s">
        <v>4</v>
      </c>
      <c r="V148" s="45" t="s">
        <v>4</v>
      </c>
      <c r="W148" s="45" t="s">
        <v>4</v>
      </c>
      <c r="X148" s="45" t="s">
        <v>4</v>
      </c>
      <c r="Y148" s="45" t="s">
        <v>4</v>
      </c>
      <c r="Z148" s="45" t="s">
        <v>4</v>
      </c>
      <c r="AA148" s="45" t="s">
        <v>4</v>
      </c>
      <c r="AB148" s="80" t="s">
        <v>8</v>
      </c>
      <c r="AC148" s="857" t="s">
        <v>8</v>
      </c>
      <c r="AD148" s="857" t="s">
        <v>8</v>
      </c>
      <c r="AE148" s="857" t="s">
        <v>8</v>
      </c>
      <c r="AF148" s="857" t="s">
        <v>8</v>
      </c>
      <c r="AG148" s="29" t="s">
        <v>8</v>
      </c>
      <c r="AH148" s="1063" t="s">
        <v>8</v>
      </c>
      <c r="AI148" s="1063" t="s">
        <v>8</v>
      </c>
      <c r="AJ148" s="1063" t="s">
        <v>8</v>
      </c>
    </row>
    <row r="149" spans="1:36" s="5" customFormat="1" x14ac:dyDescent="0.2">
      <c r="A149" s="372" t="s">
        <v>166</v>
      </c>
      <c r="B149" s="48" t="s">
        <v>4</v>
      </c>
      <c r="C149" s="48" t="s">
        <v>4</v>
      </c>
      <c r="D149" s="48" t="s">
        <v>4</v>
      </c>
      <c r="E149" s="48" t="s">
        <v>4</v>
      </c>
      <c r="F149" s="48" t="s">
        <v>4</v>
      </c>
      <c r="G149" s="48" t="s">
        <v>4</v>
      </c>
      <c r="H149" s="48" t="s">
        <v>4</v>
      </c>
      <c r="I149" s="48" t="s">
        <v>4</v>
      </c>
      <c r="J149" s="48" t="s">
        <v>4</v>
      </c>
      <c r="K149" s="45" t="s">
        <v>4</v>
      </c>
      <c r="L149" s="45" t="s">
        <v>4</v>
      </c>
      <c r="M149" s="45" t="s">
        <v>4</v>
      </c>
      <c r="N149" s="45" t="s">
        <v>4</v>
      </c>
      <c r="O149" s="45" t="s">
        <v>4</v>
      </c>
      <c r="P149" s="45" t="s">
        <v>4</v>
      </c>
      <c r="Q149" s="45" t="s">
        <v>4</v>
      </c>
      <c r="R149" s="45" t="s">
        <v>4</v>
      </c>
      <c r="S149" s="45" t="s">
        <v>4</v>
      </c>
      <c r="T149" s="45" t="s">
        <v>4</v>
      </c>
      <c r="U149" s="45" t="s">
        <v>4</v>
      </c>
      <c r="V149" s="45" t="s">
        <v>4</v>
      </c>
      <c r="W149" s="45" t="s">
        <v>4</v>
      </c>
      <c r="X149" s="45" t="s">
        <v>4</v>
      </c>
      <c r="Y149" s="45" t="s">
        <v>4</v>
      </c>
      <c r="Z149" s="45" t="s">
        <v>4</v>
      </c>
      <c r="AA149" s="45" t="s">
        <v>4</v>
      </c>
      <c r="AB149" s="269" t="s">
        <v>8</v>
      </c>
      <c r="AC149" s="99" t="s">
        <v>8</v>
      </c>
      <c r="AD149" s="99" t="s">
        <v>8</v>
      </c>
      <c r="AE149" s="99" t="s">
        <v>8</v>
      </c>
      <c r="AF149" s="99" t="s">
        <v>8</v>
      </c>
      <c r="AG149" s="99" t="s">
        <v>8</v>
      </c>
      <c r="AH149" s="1063" t="s">
        <v>8</v>
      </c>
      <c r="AI149" s="1063" t="s">
        <v>8</v>
      </c>
      <c r="AJ149" s="1063" t="s">
        <v>8</v>
      </c>
    </row>
    <row r="150" spans="1:36" s="5" customFormat="1" x14ac:dyDescent="0.2">
      <c r="A150" s="855" t="s">
        <v>167</v>
      </c>
      <c r="B150" s="48" t="s">
        <v>4</v>
      </c>
      <c r="C150" s="48" t="s">
        <v>4</v>
      </c>
      <c r="D150" s="48" t="s">
        <v>4</v>
      </c>
      <c r="E150" s="48" t="s">
        <v>4</v>
      </c>
      <c r="F150" s="48" t="s">
        <v>4</v>
      </c>
      <c r="G150" s="48" t="s">
        <v>4</v>
      </c>
      <c r="H150" s="48" t="s">
        <v>4</v>
      </c>
      <c r="I150" s="48" t="s">
        <v>4</v>
      </c>
      <c r="J150" s="48" t="s">
        <v>4</v>
      </c>
      <c r="K150" s="45" t="s">
        <v>4</v>
      </c>
      <c r="L150" s="45" t="s">
        <v>4</v>
      </c>
      <c r="M150" s="45" t="s">
        <v>4</v>
      </c>
      <c r="N150" s="45" t="s">
        <v>4</v>
      </c>
      <c r="O150" s="45" t="s">
        <v>4</v>
      </c>
      <c r="P150" s="45" t="s">
        <v>4</v>
      </c>
      <c r="Q150" s="45" t="s">
        <v>4</v>
      </c>
      <c r="R150" s="45" t="s">
        <v>4</v>
      </c>
      <c r="S150" s="45" t="s">
        <v>4</v>
      </c>
      <c r="T150" s="45" t="s">
        <v>4</v>
      </c>
      <c r="U150" s="45" t="s">
        <v>4</v>
      </c>
      <c r="V150" s="45" t="s">
        <v>4</v>
      </c>
      <c r="W150" s="45" t="s">
        <v>4</v>
      </c>
      <c r="X150" s="45" t="s">
        <v>4</v>
      </c>
      <c r="Y150" s="45" t="s">
        <v>4</v>
      </c>
      <c r="Z150" s="45" t="s">
        <v>4</v>
      </c>
      <c r="AA150" s="45" t="s">
        <v>4</v>
      </c>
      <c r="AB150" s="269" t="s">
        <v>8</v>
      </c>
      <c r="AC150" s="99" t="s">
        <v>8</v>
      </c>
      <c r="AD150" s="99" t="s">
        <v>8</v>
      </c>
      <c r="AE150" s="99" t="s">
        <v>8</v>
      </c>
      <c r="AF150" s="99" t="s">
        <v>8</v>
      </c>
      <c r="AG150" s="99" t="s">
        <v>8</v>
      </c>
      <c r="AH150" s="1063" t="s">
        <v>8</v>
      </c>
      <c r="AI150" s="1063" t="s">
        <v>8</v>
      </c>
      <c r="AJ150" s="1063" t="s">
        <v>8</v>
      </c>
    </row>
    <row r="151" spans="1:36" s="5" customFormat="1" x14ac:dyDescent="0.2">
      <c r="A151" s="855" t="s">
        <v>246</v>
      </c>
      <c r="B151" s="48" t="s">
        <v>4</v>
      </c>
      <c r="C151" s="48" t="s">
        <v>4</v>
      </c>
      <c r="D151" s="48" t="s">
        <v>4</v>
      </c>
      <c r="E151" s="48" t="s">
        <v>4</v>
      </c>
      <c r="F151" s="48" t="s">
        <v>4</v>
      </c>
      <c r="G151" s="48" t="s">
        <v>4</v>
      </c>
      <c r="H151" s="48" t="s">
        <v>4</v>
      </c>
      <c r="I151" s="48" t="s">
        <v>4</v>
      </c>
      <c r="J151" s="48" t="s">
        <v>4</v>
      </c>
      <c r="K151" s="45" t="s">
        <v>4</v>
      </c>
      <c r="L151" s="45" t="s">
        <v>4</v>
      </c>
      <c r="M151" s="45" t="s">
        <v>4</v>
      </c>
      <c r="N151" s="45" t="s">
        <v>4</v>
      </c>
      <c r="O151" s="45" t="s">
        <v>4</v>
      </c>
      <c r="P151" s="45" t="s">
        <v>4</v>
      </c>
      <c r="Q151" s="45" t="s">
        <v>4</v>
      </c>
      <c r="R151" s="45" t="s">
        <v>4</v>
      </c>
      <c r="S151" s="45" t="s">
        <v>4</v>
      </c>
      <c r="T151" s="45" t="s">
        <v>4</v>
      </c>
      <c r="U151" s="45" t="s">
        <v>4</v>
      </c>
      <c r="V151" s="45" t="s">
        <v>4</v>
      </c>
      <c r="W151" s="45" t="s">
        <v>4</v>
      </c>
      <c r="X151" s="45" t="s">
        <v>4</v>
      </c>
      <c r="Y151" s="45" t="s">
        <v>4</v>
      </c>
      <c r="Z151" s="45" t="s">
        <v>4</v>
      </c>
      <c r="AA151" s="45" t="s">
        <v>4</v>
      </c>
      <c r="AB151" s="269" t="s">
        <v>8</v>
      </c>
      <c r="AC151" s="99" t="s">
        <v>8</v>
      </c>
      <c r="AD151" s="99" t="s">
        <v>8</v>
      </c>
      <c r="AE151" s="99" t="s">
        <v>8</v>
      </c>
      <c r="AF151" s="99" t="s">
        <v>8</v>
      </c>
      <c r="AG151" s="99" t="s">
        <v>8</v>
      </c>
      <c r="AH151" s="1063" t="s">
        <v>8</v>
      </c>
      <c r="AI151" s="1063" t="s">
        <v>8</v>
      </c>
      <c r="AJ151" s="1063" t="s">
        <v>8</v>
      </c>
    </row>
    <row r="152" spans="1:36" s="5" customFormat="1" x14ac:dyDescent="0.2">
      <c r="A152" s="855" t="s">
        <v>247</v>
      </c>
      <c r="B152" s="48" t="s">
        <v>4</v>
      </c>
      <c r="C152" s="48" t="s">
        <v>4</v>
      </c>
      <c r="D152" s="48" t="s">
        <v>4</v>
      </c>
      <c r="E152" s="48" t="s">
        <v>4</v>
      </c>
      <c r="F152" s="48" t="s">
        <v>4</v>
      </c>
      <c r="G152" s="48" t="s">
        <v>4</v>
      </c>
      <c r="H152" s="48" t="s">
        <v>4</v>
      </c>
      <c r="I152" s="48" t="s">
        <v>4</v>
      </c>
      <c r="J152" s="48" t="s">
        <v>4</v>
      </c>
      <c r="K152" s="45" t="s">
        <v>4</v>
      </c>
      <c r="L152" s="45" t="s">
        <v>4</v>
      </c>
      <c r="M152" s="45" t="s">
        <v>4</v>
      </c>
      <c r="N152" s="45" t="s">
        <v>4</v>
      </c>
      <c r="O152" s="45" t="s">
        <v>4</v>
      </c>
      <c r="P152" s="45" t="s">
        <v>4</v>
      </c>
      <c r="Q152" s="45" t="s">
        <v>4</v>
      </c>
      <c r="R152" s="45" t="s">
        <v>4</v>
      </c>
      <c r="S152" s="45" t="s">
        <v>4</v>
      </c>
      <c r="T152" s="45" t="s">
        <v>4</v>
      </c>
      <c r="U152" s="45" t="s">
        <v>4</v>
      </c>
      <c r="V152" s="45" t="s">
        <v>4</v>
      </c>
      <c r="W152" s="45" t="s">
        <v>4</v>
      </c>
      <c r="X152" s="45" t="s">
        <v>4</v>
      </c>
      <c r="Y152" s="45" t="s">
        <v>4</v>
      </c>
      <c r="Z152" s="45" t="s">
        <v>4</v>
      </c>
      <c r="AA152" s="45" t="s">
        <v>4</v>
      </c>
      <c r="AB152" s="269" t="s">
        <v>8</v>
      </c>
      <c r="AC152" s="99" t="s">
        <v>8</v>
      </c>
      <c r="AD152" s="99" t="s">
        <v>8</v>
      </c>
      <c r="AE152" s="99" t="s">
        <v>8</v>
      </c>
      <c r="AF152" s="99" t="s">
        <v>8</v>
      </c>
      <c r="AG152" s="99" t="s">
        <v>8</v>
      </c>
      <c r="AH152" s="1063" t="s">
        <v>8</v>
      </c>
      <c r="AI152" s="1063" t="s">
        <v>8</v>
      </c>
      <c r="AJ152" s="1063" t="s">
        <v>8</v>
      </c>
    </row>
    <row r="153" spans="1:36" s="5" customFormat="1" ht="22.5" x14ac:dyDescent="0.2">
      <c r="A153" s="855" t="s">
        <v>248</v>
      </c>
      <c r="B153" s="48" t="s">
        <v>4</v>
      </c>
      <c r="C153" s="48" t="s">
        <v>4</v>
      </c>
      <c r="D153" s="48" t="s">
        <v>4</v>
      </c>
      <c r="E153" s="48" t="s">
        <v>4</v>
      </c>
      <c r="F153" s="48" t="s">
        <v>4</v>
      </c>
      <c r="G153" s="48" t="s">
        <v>4</v>
      </c>
      <c r="H153" s="48" t="s">
        <v>4</v>
      </c>
      <c r="I153" s="48" t="s">
        <v>4</v>
      </c>
      <c r="J153" s="48" t="s">
        <v>4</v>
      </c>
      <c r="K153" s="45" t="s">
        <v>4</v>
      </c>
      <c r="L153" s="45" t="s">
        <v>4</v>
      </c>
      <c r="M153" s="45" t="s">
        <v>4</v>
      </c>
      <c r="N153" s="45" t="s">
        <v>4</v>
      </c>
      <c r="O153" s="45" t="s">
        <v>4</v>
      </c>
      <c r="P153" s="45" t="s">
        <v>4</v>
      </c>
      <c r="Q153" s="45" t="s">
        <v>4</v>
      </c>
      <c r="R153" s="45" t="s">
        <v>4</v>
      </c>
      <c r="S153" s="45" t="s">
        <v>4</v>
      </c>
      <c r="T153" s="45" t="s">
        <v>4</v>
      </c>
      <c r="U153" s="45" t="s">
        <v>4</v>
      </c>
      <c r="V153" s="45" t="s">
        <v>4</v>
      </c>
      <c r="W153" s="45" t="s">
        <v>4</v>
      </c>
      <c r="X153" s="45" t="s">
        <v>4</v>
      </c>
      <c r="Y153" s="45" t="s">
        <v>4</v>
      </c>
      <c r="Z153" s="45" t="s">
        <v>4</v>
      </c>
      <c r="AA153" s="45" t="s">
        <v>4</v>
      </c>
      <c r="AB153" s="269" t="s">
        <v>8</v>
      </c>
      <c r="AC153" s="99" t="s">
        <v>8</v>
      </c>
      <c r="AD153" s="99" t="s">
        <v>8</v>
      </c>
      <c r="AE153" s="99" t="s">
        <v>8</v>
      </c>
      <c r="AF153" s="99" t="s">
        <v>8</v>
      </c>
      <c r="AG153" s="99" t="s">
        <v>8</v>
      </c>
      <c r="AH153" s="1063" t="s">
        <v>8</v>
      </c>
      <c r="AI153" s="1063" t="s">
        <v>8</v>
      </c>
      <c r="AJ153" s="1063" t="s">
        <v>8</v>
      </c>
    </row>
    <row r="154" spans="1:36" ht="22.5" x14ac:dyDescent="0.2">
      <c r="A154" s="131" t="s">
        <v>176</v>
      </c>
      <c r="B154" s="48" t="s">
        <v>4</v>
      </c>
      <c r="C154" s="48" t="s">
        <v>4</v>
      </c>
      <c r="D154" s="48" t="s">
        <v>4</v>
      </c>
      <c r="E154" s="48" t="s">
        <v>4</v>
      </c>
      <c r="F154" s="48" t="s">
        <v>4</v>
      </c>
      <c r="G154" s="48" t="s">
        <v>4</v>
      </c>
      <c r="H154" s="48" t="s">
        <v>4</v>
      </c>
      <c r="I154" s="48" t="s">
        <v>4</v>
      </c>
      <c r="J154" s="48" t="s">
        <v>4</v>
      </c>
      <c r="K154" s="45" t="s">
        <v>4</v>
      </c>
      <c r="L154" s="45" t="s">
        <v>4</v>
      </c>
      <c r="M154" s="45" t="s">
        <v>4</v>
      </c>
      <c r="N154" s="45" t="s">
        <v>4</v>
      </c>
      <c r="O154" s="45" t="s">
        <v>4</v>
      </c>
      <c r="P154" s="45" t="s">
        <v>4</v>
      </c>
      <c r="Q154" s="45" t="s">
        <v>4</v>
      </c>
      <c r="R154" s="45" t="s">
        <v>4</v>
      </c>
      <c r="S154" s="45" t="s">
        <v>4</v>
      </c>
      <c r="T154" s="45" t="s">
        <v>4</v>
      </c>
      <c r="U154" s="35">
        <v>8814</v>
      </c>
      <c r="V154" s="35">
        <v>9179</v>
      </c>
      <c r="W154" s="35">
        <v>9840</v>
      </c>
      <c r="X154" s="35">
        <v>10754</v>
      </c>
      <c r="Y154" s="35">
        <v>11548</v>
      </c>
      <c r="Z154" s="35">
        <v>9718</v>
      </c>
      <c r="AA154" s="35">
        <v>8924</v>
      </c>
      <c r="AB154" s="35">
        <v>8305</v>
      </c>
      <c r="AC154" s="35">
        <v>7798</v>
      </c>
      <c r="AD154" s="35">
        <v>7107</v>
      </c>
      <c r="AE154" s="35">
        <v>6776</v>
      </c>
      <c r="AF154" s="35">
        <v>6831</v>
      </c>
      <c r="AG154" s="35">
        <v>7556</v>
      </c>
      <c r="AH154" s="1200">
        <v>7838</v>
      </c>
      <c r="AI154" s="790" t="s">
        <v>4</v>
      </c>
      <c r="AJ154" s="790" t="s">
        <v>4</v>
      </c>
    </row>
    <row r="155" spans="1:36" ht="24" x14ac:dyDescent="0.2">
      <c r="A155" s="34" t="s">
        <v>793</v>
      </c>
      <c r="B155" s="48" t="s">
        <v>4</v>
      </c>
      <c r="C155" s="48" t="s">
        <v>4</v>
      </c>
      <c r="D155" s="48" t="s">
        <v>4</v>
      </c>
      <c r="E155" s="48" t="s">
        <v>4</v>
      </c>
      <c r="F155" s="48" t="s">
        <v>4</v>
      </c>
      <c r="G155" s="48" t="s">
        <v>4</v>
      </c>
      <c r="H155" s="48" t="s">
        <v>4</v>
      </c>
      <c r="I155" s="48" t="s">
        <v>4</v>
      </c>
      <c r="J155" s="48" t="s">
        <v>4</v>
      </c>
      <c r="K155" s="45" t="s">
        <v>4</v>
      </c>
      <c r="L155" s="45" t="s">
        <v>4</v>
      </c>
      <c r="M155" s="45" t="s">
        <v>4</v>
      </c>
      <c r="N155" s="45" t="s">
        <v>4</v>
      </c>
      <c r="O155" s="45" t="s">
        <v>4</v>
      </c>
      <c r="P155" s="45" t="s">
        <v>4</v>
      </c>
      <c r="Q155" s="45" t="s">
        <v>4</v>
      </c>
      <c r="R155" s="45" t="s">
        <v>4</v>
      </c>
      <c r="S155" s="45" t="s">
        <v>4</v>
      </c>
      <c r="T155" s="45" t="s">
        <v>4</v>
      </c>
      <c r="U155" s="35">
        <v>7975</v>
      </c>
      <c r="V155" s="35">
        <v>8187</v>
      </c>
      <c r="W155" s="35">
        <v>8363</v>
      </c>
      <c r="X155" s="35">
        <v>9034</v>
      </c>
      <c r="Y155" s="35">
        <v>9484</v>
      </c>
      <c r="Z155" s="35">
        <v>8437</v>
      </c>
      <c r="AA155" s="35">
        <v>6976</v>
      </c>
      <c r="AB155" s="35">
        <v>5708</v>
      </c>
      <c r="AC155" s="35">
        <v>5929</v>
      </c>
      <c r="AD155" s="35">
        <v>5925</v>
      </c>
      <c r="AE155" s="35">
        <v>5838</v>
      </c>
      <c r="AF155" s="35">
        <v>6070</v>
      </c>
      <c r="AG155" s="35">
        <v>6974</v>
      </c>
      <c r="AH155" s="1200">
        <v>7208</v>
      </c>
      <c r="AI155" s="790" t="s">
        <v>4</v>
      </c>
      <c r="AJ155" s="790" t="s">
        <v>4</v>
      </c>
    </row>
    <row r="156" spans="1:36" x14ac:dyDescent="0.2">
      <c r="A156" s="37" t="s">
        <v>178</v>
      </c>
      <c r="B156" s="48" t="s">
        <v>4</v>
      </c>
      <c r="C156" s="48" t="s">
        <v>4</v>
      </c>
      <c r="D156" s="48" t="s">
        <v>4</v>
      </c>
      <c r="E156" s="48" t="s">
        <v>4</v>
      </c>
      <c r="F156" s="48" t="s">
        <v>4</v>
      </c>
      <c r="G156" s="48" t="s">
        <v>4</v>
      </c>
      <c r="H156" s="48" t="s">
        <v>4</v>
      </c>
      <c r="I156" s="48" t="s">
        <v>4</v>
      </c>
      <c r="J156" s="48" t="s">
        <v>4</v>
      </c>
      <c r="K156" s="45" t="s">
        <v>4</v>
      </c>
      <c r="L156" s="45" t="s">
        <v>4</v>
      </c>
      <c r="M156" s="45" t="s">
        <v>4</v>
      </c>
      <c r="N156" s="45" t="s">
        <v>4</v>
      </c>
      <c r="O156" s="45" t="s">
        <v>4</v>
      </c>
      <c r="P156" s="45" t="s">
        <v>4</v>
      </c>
      <c r="Q156" s="45" t="s">
        <v>4</v>
      </c>
      <c r="R156" s="45" t="s">
        <v>4</v>
      </c>
      <c r="S156" s="45" t="s">
        <v>4</v>
      </c>
      <c r="T156" s="45" t="s">
        <v>4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790" t="s">
        <v>4</v>
      </c>
      <c r="AI156" s="790" t="s">
        <v>4</v>
      </c>
      <c r="AJ156" s="790" t="s">
        <v>4</v>
      </c>
    </row>
    <row r="157" spans="1:36" x14ac:dyDescent="0.2">
      <c r="A157" s="47" t="s">
        <v>179</v>
      </c>
      <c r="B157" s="48" t="s">
        <v>4</v>
      </c>
      <c r="C157" s="48" t="s">
        <v>4</v>
      </c>
      <c r="D157" s="48" t="s">
        <v>4</v>
      </c>
      <c r="E157" s="48" t="s">
        <v>4</v>
      </c>
      <c r="F157" s="48" t="s">
        <v>4</v>
      </c>
      <c r="G157" s="48" t="s">
        <v>4</v>
      </c>
      <c r="H157" s="48" t="s">
        <v>4</v>
      </c>
      <c r="I157" s="48" t="s">
        <v>4</v>
      </c>
      <c r="J157" s="48" t="s">
        <v>4</v>
      </c>
      <c r="K157" s="45" t="s">
        <v>4</v>
      </c>
      <c r="L157" s="45" t="s">
        <v>4</v>
      </c>
      <c r="M157" s="45" t="s">
        <v>4</v>
      </c>
      <c r="N157" s="45" t="s">
        <v>4</v>
      </c>
      <c r="O157" s="45" t="s">
        <v>4</v>
      </c>
      <c r="P157" s="45" t="s">
        <v>4</v>
      </c>
      <c r="Q157" s="45" t="s">
        <v>4</v>
      </c>
      <c r="R157" s="45" t="s">
        <v>4</v>
      </c>
      <c r="S157" s="45" t="s">
        <v>4</v>
      </c>
      <c r="T157" s="45" t="s">
        <v>4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791" t="s">
        <v>4</v>
      </c>
      <c r="AI157" s="791" t="s">
        <v>4</v>
      </c>
      <c r="AJ157" s="790" t="s">
        <v>4</v>
      </c>
    </row>
    <row r="158" spans="1:36" x14ac:dyDescent="0.2">
      <c r="A158" s="856" t="s">
        <v>180</v>
      </c>
      <c r="B158" s="48" t="s">
        <v>4</v>
      </c>
      <c r="C158" s="48" t="s">
        <v>4</v>
      </c>
      <c r="D158" s="48" t="s">
        <v>4</v>
      </c>
      <c r="E158" s="48" t="s">
        <v>4</v>
      </c>
      <c r="F158" s="48" t="s">
        <v>4</v>
      </c>
      <c r="G158" s="48" t="s">
        <v>4</v>
      </c>
      <c r="H158" s="48" t="s">
        <v>4</v>
      </c>
      <c r="I158" s="48" t="s">
        <v>4</v>
      </c>
      <c r="J158" s="48" t="s">
        <v>4</v>
      </c>
      <c r="K158" s="45" t="s">
        <v>4</v>
      </c>
      <c r="L158" s="45" t="s">
        <v>4</v>
      </c>
      <c r="M158" s="45" t="s">
        <v>4</v>
      </c>
      <c r="N158" s="45" t="s">
        <v>4</v>
      </c>
      <c r="O158" s="45" t="s">
        <v>4</v>
      </c>
      <c r="P158" s="45" t="s">
        <v>4</v>
      </c>
      <c r="Q158" s="45" t="s">
        <v>4</v>
      </c>
      <c r="R158" s="45" t="s">
        <v>4</v>
      </c>
      <c r="S158" s="45" t="s">
        <v>4</v>
      </c>
      <c r="T158" s="45" t="s">
        <v>4</v>
      </c>
      <c r="U158" s="35">
        <v>237760.1</v>
      </c>
      <c r="V158" s="35">
        <v>266675.3</v>
      </c>
      <c r="W158" s="35">
        <v>300473.59999999998</v>
      </c>
      <c r="X158" s="35">
        <v>400981.3</v>
      </c>
      <c r="Y158" s="35">
        <v>470082.1</v>
      </c>
      <c r="Z158" s="35">
        <v>523876.3</v>
      </c>
      <c r="AA158" s="35">
        <v>550031.6</v>
      </c>
      <c r="AB158" s="35">
        <v>572420.30000000005</v>
      </c>
      <c r="AC158" s="35">
        <v>641280.4</v>
      </c>
      <c r="AD158" s="35">
        <v>699225.7</v>
      </c>
      <c r="AE158" s="35">
        <v>736810.5</v>
      </c>
      <c r="AF158" s="35">
        <v>745734.2</v>
      </c>
      <c r="AG158" s="35">
        <v>807941.8</v>
      </c>
      <c r="AH158" s="791">
        <v>903077.1</v>
      </c>
      <c r="AI158" s="791">
        <v>988348</v>
      </c>
      <c r="AJ158" s="790" t="s">
        <v>4</v>
      </c>
    </row>
    <row r="159" spans="1:36" x14ac:dyDescent="0.2">
      <c r="A159" s="1217" t="s">
        <v>181</v>
      </c>
      <c r="B159" s="1203"/>
      <c r="C159" s="1203"/>
      <c r="D159" s="1203"/>
      <c r="E159" s="1203"/>
      <c r="F159" s="1203"/>
      <c r="G159" s="1203"/>
      <c r="H159" s="1203"/>
      <c r="I159" s="1203"/>
      <c r="J159" s="1203"/>
      <c r="K159" s="1213"/>
      <c r="L159" s="1213"/>
      <c r="M159" s="1213"/>
      <c r="N159" s="1213"/>
      <c r="O159" s="1213"/>
      <c r="P159" s="1213"/>
      <c r="Q159" s="1213"/>
      <c r="R159" s="1213"/>
      <c r="S159" s="1213"/>
      <c r="T159" s="1213"/>
      <c r="U159" s="1622"/>
      <c r="V159" s="1622"/>
      <c r="W159" s="1622"/>
      <c r="X159" s="1622"/>
      <c r="Y159" s="1622"/>
      <c r="Z159" s="1622"/>
      <c r="AA159" s="1622"/>
      <c r="AB159" s="1622"/>
      <c r="AC159" s="1622"/>
      <c r="AD159" s="1622"/>
      <c r="AE159" s="1622"/>
      <c r="AF159" s="1622"/>
      <c r="AG159" s="1622"/>
      <c r="AH159" s="1052"/>
      <c r="AI159" s="1052"/>
      <c r="AJ159" s="1052"/>
    </row>
    <row r="160" spans="1:36" x14ac:dyDescent="0.2">
      <c r="A160" s="34" t="s">
        <v>652</v>
      </c>
      <c r="B160" s="48" t="s">
        <v>4</v>
      </c>
      <c r="C160" s="48" t="s">
        <v>4</v>
      </c>
      <c r="D160" s="48" t="s">
        <v>4</v>
      </c>
      <c r="E160" s="48" t="s">
        <v>4</v>
      </c>
      <c r="F160" s="48" t="s">
        <v>4</v>
      </c>
      <c r="G160" s="48" t="s">
        <v>4</v>
      </c>
      <c r="H160" s="48" t="s">
        <v>4</v>
      </c>
      <c r="I160" s="48" t="s">
        <v>4</v>
      </c>
      <c r="J160" s="48" t="s">
        <v>4</v>
      </c>
      <c r="K160" s="45" t="s">
        <v>4</v>
      </c>
      <c r="L160" s="45" t="s">
        <v>4</v>
      </c>
      <c r="M160" s="45" t="s">
        <v>4</v>
      </c>
      <c r="N160" s="45" t="s">
        <v>4</v>
      </c>
      <c r="O160" s="45" t="s">
        <v>4</v>
      </c>
      <c r="P160" s="45" t="s">
        <v>4</v>
      </c>
      <c r="Q160" s="45" t="s">
        <v>4</v>
      </c>
      <c r="R160" s="45" t="s">
        <v>4</v>
      </c>
      <c r="S160" s="45" t="s">
        <v>4</v>
      </c>
      <c r="T160" s="45" t="s">
        <v>4</v>
      </c>
      <c r="U160" s="45" t="s">
        <v>4</v>
      </c>
      <c r="V160" s="45" t="s">
        <v>4</v>
      </c>
      <c r="W160" s="45" t="s">
        <v>4</v>
      </c>
      <c r="X160" s="269">
        <v>34430.6</v>
      </c>
      <c r="Y160" s="269">
        <v>38410.5</v>
      </c>
      <c r="Z160" s="269">
        <v>39752.300000000003</v>
      </c>
      <c r="AA160" s="269">
        <v>46784.3</v>
      </c>
      <c r="AB160" s="269">
        <v>54807.6</v>
      </c>
      <c r="AC160" s="269">
        <v>60275.1</v>
      </c>
      <c r="AD160" s="269">
        <v>65056.800000000003</v>
      </c>
      <c r="AE160" s="269">
        <v>56243.1</v>
      </c>
      <c r="AF160" s="269">
        <v>47537.599999999999</v>
      </c>
      <c r="AG160" s="269">
        <v>54844.7</v>
      </c>
      <c r="AH160" s="791">
        <v>62163.4</v>
      </c>
      <c r="AI160" s="826">
        <v>76321.399999999994</v>
      </c>
      <c r="AJ160" s="826">
        <v>84294.1</v>
      </c>
    </row>
    <row r="161" spans="1:36" x14ac:dyDescent="0.2">
      <c r="A161" s="37" t="s">
        <v>175</v>
      </c>
      <c r="B161" s="48" t="s">
        <v>4</v>
      </c>
      <c r="C161" s="48" t="s">
        <v>4</v>
      </c>
      <c r="D161" s="48" t="s">
        <v>4</v>
      </c>
      <c r="E161" s="48" t="s">
        <v>4</v>
      </c>
      <c r="F161" s="48" t="s">
        <v>4</v>
      </c>
      <c r="G161" s="48" t="s">
        <v>4</v>
      </c>
      <c r="H161" s="48" t="s">
        <v>4</v>
      </c>
      <c r="I161" s="48" t="s">
        <v>4</v>
      </c>
      <c r="J161" s="48" t="s">
        <v>4</v>
      </c>
      <c r="K161" s="45" t="s">
        <v>4</v>
      </c>
      <c r="L161" s="45" t="s">
        <v>4</v>
      </c>
      <c r="M161" s="45" t="s">
        <v>4</v>
      </c>
      <c r="N161" s="45" t="s">
        <v>4</v>
      </c>
      <c r="O161" s="45" t="s">
        <v>4</v>
      </c>
      <c r="P161" s="45" t="s">
        <v>4</v>
      </c>
      <c r="Q161" s="45" t="s">
        <v>4</v>
      </c>
      <c r="R161" s="45" t="s">
        <v>4</v>
      </c>
      <c r="S161" s="45" t="s">
        <v>4</v>
      </c>
      <c r="T161" s="45" t="s">
        <v>4</v>
      </c>
      <c r="U161" s="45" t="s">
        <v>4</v>
      </c>
      <c r="V161" s="45" t="s">
        <v>4</v>
      </c>
      <c r="W161" s="45" t="s">
        <v>4</v>
      </c>
      <c r="X161" s="45" t="s">
        <v>4</v>
      </c>
      <c r="Y161" s="45">
        <v>105.7</v>
      </c>
      <c r="Z161" s="45">
        <v>99</v>
      </c>
      <c r="AA161" s="45">
        <v>102.7</v>
      </c>
      <c r="AB161" s="45">
        <v>108.2</v>
      </c>
      <c r="AC161" s="45">
        <v>102.4</v>
      </c>
      <c r="AD161" s="45">
        <v>100.7</v>
      </c>
      <c r="AE161" s="45">
        <v>80.3</v>
      </c>
      <c r="AF161" s="45">
        <v>77.900000000000006</v>
      </c>
      <c r="AG161" s="45">
        <v>100.5</v>
      </c>
      <c r="AH161" s="791">
        <v>100.2</v>
      </c>
      <c r="AI161" s="826">
        <v>116.3</v>
      </c>
      <c r="AJ161" s="826">
        <v>101.4</v>
      </c>
    </row>
    <row r="162" spans="1:36" ht="12.75" x14ac:dyDescent="0.2">
      <c r="A162" s="202" t="s">
        <v>781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H162" s="66"/>
    </row>
    <row r="163" spans="1:36" ht="12.75" x14ac:dyDescent="0.2">
      <c r="A163" s="202" t="s">
        <v>782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887"/>
      <c r="L163" s="887"/>
      <c r="M163" s="887"/>
      <c r="N163" s="887"/>
      <c r="O163" s="887"/>
      <c r="P163" s="412"/>
      <c r="Q163" s="412"/>
      <c r="R163" s="412"/>
      <c r="S163" s="412"/>
      <c r="T163" s="412"/>
      <c r="U163" s="412"/>
      <c r="V163" s="412"/>
      <c r="W163" s="412"/>
      <c r="X163" s="358"/>
      <c r="Y163" s="358"/>
      <c r="Z163" s="358"/>
      <c r="AA163" s="358"/>
      <c r="AB163" s="358"/>
      <c r="AC163" s="887"/>
      <c r="AD163" s="358"/>
      <c r="AE163" s="358"/>
      <c r="AF163" s="887"/>
      <c r="AG163" s="887"/>
      <c r="AH163" s="66"/>
    </row>
    <row r="164" spans="1:36" ht="24" x14ac:dyDescent="0.2">
      <c r="A164" s="202" t="s">
        <v>783</v>
      </c>
      <c r="B164" s="407"/>
      <c r="C164" s="407"/>
      <c r="D164" s="407"/>
      <c r="E164" s="407"/>
      <c r="F164" s="407"/>
      <c r="G164" s="407"/>
      <c r="H164" s="407"/>
      <c r="I164" s="407"/>
      <c r="J164" s="407"/>
      <c r="K164" s="887"/>
      <c r="L164" s="355"/>
      <c r="M164" s="355"/>
      <c r="N164" s="355"/>
      <c r="O164" s="355"/>
      <c r="P164" s="412"/>
      <c r="Q164" s="412"/>
      <c r="R164" s="412"/>
      <c r="S164" s="412"/>
      <c r="T164" s="412"/>
      <c r="U164" s="412"/>
      <c r="V164" s="412"/>
      <c r="W164" s="412"/>
      <c r="X164" s="357"/>
      <c r="Z164" s="413"/>
      <c r="AC164" s="358"/>
      <c r="AD164" s="358"/>
      <c r="AE164" s="887"/>
      <c r="AF164" s="887"/>
      <c r="AG164" s="887"/>
      <c r="AH164" s="66"/>
    </row>
    <row r="165" spans="1:36" s="94" customFormat="1" ht="24" x14ac:dyDescent="0.2">
      <c r="A165" s="152" t="s">
        <v>765</v>
      </c>
      <c r="B165" s="23"/>
      <c r="C165" s="23"/>
      <c r="AH165" s="66"/>
    </row>
    <row r="166" spans="1:36" s="94" customFormat="1" ht="12.75" x14ac:dyDescent="0.2">
      <c r="A166" s="202" t="s">
        <v>784</v>
      </c>
    </row>
    <row r="167" spans="1:36" s="94" customFormat="1" ht="24" x14ac:dyDescent="0.2">
      <c r="A167" s="152" t="s">
        <v>785</v>
      </c>
    </row>
    <row r="168" spans="1:36" s="94" customFormat="1" ht="12.75" x14ac:dyDescent="0.2">
      <c r="A168" s="338" t="s">
        <v>786</v>
      </c>
    </row>
    <row r="169" spans="1:36" s="94" customFormat="1" ht="46.5" x14ac:dyDescent="0.2">
      <c r="A169" s="338" t="s">
        <v>787</v>
      </c>
      <c r="AE169" s="94" t="s">
        <v>659</v>
      </c>
    </row>
    <row r="170" spans="1:36" s="94" customFormat="1" ht="57.75" x14ac:dyDescent="0.2">
      <c r="A170" s="338" t="s">
        <v>767</v>
      </c>
    </row>
    <row r="171" spans="1:36" s="94" customFormat="1" ht="12.75" x14ac:dyDescent="0.2">
      <c r="A171" s="353" t="s">
        <v>764</v>
      </c>
    </row>
    <row r="172" spans="1:36" s="94" customFormat="1" ht="11.25" customHeight="1" x14ac:dyDescent="0.2">
      <c r="A172" s="1688" t="s">
        <v>852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</row>
    <row r="173" spans="1:36" s="94" customFormat="1" x14ac:dyDescent="0.2">
      <c r="A173" s="353" t="s">
        <v>794</v>
      </c>
    </row>
    <row r="174" spans="1:36" s="94" customFormat="1" x14ac:dyDescent="0.2">
      <c r="A174" s="353" t="s">
        <v>795</v>
      </c>
    </row>
    <row r="176" spans="1:36" s="94" customFormat="1" x14ac:dyDescent="0.2"/>
    <row r="177" spans="1:30" s="94" customFormat="1" x14ac:dyDescent="0.2"/>
    <row r="178" spans="1:30" s="94" customFormat="1" x14ac:dyDescent="0.2"/>
    <row r="179" spans="1:30" s="94" customFormat="1" x14ac:dyDescent="0.2"/>
    <row r="180" spans="1:30" s="94" customFormat="1" x14ac:dyDescent="0.2"/>
    <row r="181" spans="1:30" s="94" customFormat="1" x14ac:dyDescent="0.2"/>
    <row r="182" spans="1:30" s="94" customFormat="1" x14ac:dyDescent="0.2"/>
    <row r="183" spans="1:30" s="94" customFormat="1" x14ac:dyDescent="0.2"/>
    <row r="184" spans="1:30" s="94" customFormat="1" x14ac:dyDescent="0.2"/>
    <row r="185" spans="1:30" s="94" customFormat="1" x14ac:dyDescent="0.2"/>
    <row r="186" spans="1:30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1:30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1:30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</row>
    <row r="189" spans="1:30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</row>
    <row r="190" spans="1:30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</row>
    <row r="191" spans="1:30" x14ac:dyDescent="0.2">
      <c r="K191" s="414"/>
      <c r="L191" s="414"/>
      <c r="M191" s="414"/>
      <c r="N191" s="414"/>
      <c r="O191" s="414"/>
      <c r="P191" s="414"/>
      <c r="Q191" s="414"/>
      <c r="R191" s="414"/>
      <c r="S191" s="414"/>
      <c r="T191" s="414"/>
      <c r="U191" s="414"/>
      <c r="V191" s="414"/>
      <c r="W191" s="414"/>
      <c r="X191" s="414"/>
      <c r="Y191" s="414"/>
      <c r="Z191" s="414"/>
      <c r="AA191" s="414"/>
      <c r="AB191" s="414"/>
      <c r="AC191" s="414"/>
      <c r="AD191" s="414"/>
    </row>
    <row r="192" spans="1:30" x14ac:dyDescent="0.2">
      <c r="K192" s="414"/>
      <c r="L192" s="414"/>
      <c r="M192" s="414"/>
      <c r="N192" s="414"/>
      <c r="O192" s="414"/>
      <c r="P192" s="414"/>
      <c r="Q192" s="414"/>
      <c r="R192" s="414"/>
      <c r="S192" s="414"/>
      <c r="T192" s="414"/>
      <c r="U192" s="414"/>
      <c r="V192" s="414"/>
      <c r="W192" s="414"/>
      <c r="X192" s="414"/>
      <c r="Y192" s="414"/>
      <c r="Z192" s="414"/>
      <c r="AA192" s="414"/>
      <c r="AB192" s="414"/>
      <c r="AC192" s="414"/>
      <c r="AD192" s="414"/>
    </row>
    <row r="193" spans="11:30" s="23" customFormat="1" x14ac:dyDescent="0.2">
      <c r="K193" s="414"/>
      <c r="L193" s="414"/>
      <c r="M193" s="414"/>
      <c r="N193" s="414"/>
      <c r="O193" s="414"/>
      <c r="P193" s="414"/>
      <c r="Q193" s="414"/>
      <c r="R193" s="414"/>
      <c r="S193" s="414"/>
      <c r="T193" s="414"/>
      <c r="U193" s="414"/>
      <c r="V193" s="414"/>
      <c r="W193" s="414"/>
      <c r="X193" s="414"/>
      <c r="Y193" s="414"/>
      <c r="Z193" s="414"/>
      <c r="AA193" s="414"/>
      <c r="AB193" s="414"/>
      <c r="AC193" s="414"/>
      <c r="AD193" s="414"/>
    </row>
    <row r="194" spans="11:30" s="23" customFormat="1" x14ac:dyDescent="0.2">
      <c r="K194" s="414"/>
      <c r="L194" s="414"/>
      <c r="M194" s="414"/>
      <c r="N194" s="414"/>
      <c r="O194" s="414"/>
      <c r="P194" s="414"/>
      <c r="Q194" s="414"/>
      <c r="R194" s="414"/>
      <c r="S194" s="414"/>
      <c r="T194" s="414"/>
      <c r="U194" s="414"/>
      <c r="V194" s="414"/>
      <c r="W194" s="414"/>
      <c r="X194" s="414"/>
      <c r="Y194" s="414"/>
      <c r="Z194" s="414"/>
      <c r="AA194" s="414"/>
      <c r="AB194" s="414"/>
      <c r="AC194" s="414"/>
      <c r="AD194" s="414"/>
    </row>
    <row r="195" spans="11:30" s="23" customFormat="1" x14ac:dyDescent="0.2">
      <c r="K195" s="414"/>
      <c r="L195" s="414"/>
      <c r="M195" s="414"/>
      <c r="N195" s="414"/>
      <c r="O195" s="414"/>
      <c r="P195" s="414"/>
      <c r="Q195" s="414"/>
      <c r="R195" s="414"/>
      <c r="S195" s="414"/>
      <c r="T195" s="414"/>
      <c r="U195" s="414"/>
      <c r="V195" s="414"/>
      <c r="W195" s="414"/>
      <c r="X195" s="414"/>
      <c r="Y195" s="414"/>
      <c r="Z195" s="414"/>
      <c r="AA195" s="414"/>
      <c r="AB195" s="414"/>
      <c r="AC195" s="414"/>
      <c r="AD195" s="414"/>
    </row>
    <row r="196" spans="11:30" s="23" customFormat="1" x14ac:dyDescent="0.2">
      <c r="K196" s="414"/>
      <c r="L196" s="414"/>
      <c r="M196" s="414"/>
      <c r="N196" s="414"/>
      <c r="O196" s="414"/>
      <c r="P196" s="414"/>
      <c r="Q196" s="414"/>
      <c r="R196" s="414"/>
      <c r="S196" s="414"/>
      <c r="T196" s="414"/>
      <c r="U196" s="414"/>
      <c r="V196" s="414"/>
      <c r="W196" s="414"/>
      <c r="X196" s="414"/>
      <c r="Y196" s="414"/>
      <c r="Z196" s="414"/>
      <c r="AA196" s="414"/>
      <c r="AB196" s="414"/>
      <c r="AC196" s="414"/>
      <c r="AD196" s="414"/>
    </row>
    <row r="197" spans="11:30" s="23" customFormat="1" x14ac:dyDescent="0.2">
      <c r="K197" s="414"/>
      <c r="L197" s="414"/>
      <c r="M197" s="414"/>
      <c r="N197" s="414"/>
      <c r="O197" s="414"/>
      <c r="P197" s="414"/>
      <c r="Q197" s="414"/>
      <c r="R197" s="414"/>
      <c r="S197" s="414"/>
      <c r="T197" s="414"/>
      <c r="U197" s="414"/>
      <c r="V197" s="414"/>
      <c r="W197" s="414"/>
      <c r="X197" s="414"/>
      <c r="Y197" s="414"/>
      <c r="Z197" s="414"/>
      <c r="AA197" s="414"/>
      <c r="AB197" s="414"/>
      <c r="AC197" s="414"/>
      <c r="AD197" s="414"/>
    </row>
    <row r="198" spans="11:30" s="23" customFormat="1" x14ac:dyDescent="0.2">
      <c r="K198" s="414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  <c r="AA198" s="414"/>
      <c r="AB198" s="414"/>
      <c r="AC198" s="414"/>
      <c r="AD198" s="414"/>
    </row>
    <row r="199" spans="11:30" s="23" customFormat="1" x14ac:dyDescent="0.2">
      <c r="K199" s="414"/>
      <c r="L199" s="414"/>
      <c r="M199" s="414"/>
      <c r="N199" s="414"/>
      <c r="O199" s="414"/>
      <c r="P199" s="414"/>
      <c r="Q199" s="414"/>
      <c r="R199" s="414"/>
      <c r="S199" s="414"/>
      <c r="T199" s="414"/>
      <c r="U199" s="414"/>
      <c r="V199" s="414"/>
      <c r="W199" s="414"/>
      <c r="X199" s="414"/>
      <c r="Y199" s="414"/>
      <c r="Z199" s="414"/>
      <c r="AA199" s="414"/>
      <c r="AB199" s="414"/>
      <c r="AC199" s="414"/>
      <c r="AD199" s="414"/>
    </row>
    <row r="200" spans="11:30" s="23" customFormat="1" x14ac:dyDescent="0.2">
      <c r="K200" s="414"/>
      <c r="L200" s="414"/>
      <c r="M200" s="414"/>
      <c r="N200" s="414"/>
      <c r="O200" s="414"/>
      <c r="P200" s="414"/>
      <c r="Q200" s="414"/>
      <c r="R200" s="414"/>
      <c r="S200" s="414"/>
      <c r="T200" s="414"/>
      <c r="U200" s="414"/>
      <c r="V200" s="414"/>
      <c r="W200" s="414"/>
      <c r="X200" s="414"/>
      <c r="Y200" s="414"/>
      <c r="Z200" s="414"/>
      <c r="AA200" s="414"/>
      <c r="AB200" s="414"/>
      <c r="AC200" s="414"/>
      <c r="AD200" s="414"/>
    </row>
    <row r="201" spans="11:30" s="23" customFormat="1" x14ac:dyDescent="0.2">
      <c r="K201" s="414"/>
      <c r="L201" s="414"/>
      <c r="M201" s="414"/>
      <c r="N201" s="414"/>
      <c r="O201" s="414"/>
      <c r="P201" s="414"/>
      <c r="Q201" s="414"/>
      <c r="R201" s="414"/>
      <c r="S201" s="414"/>
      <c r="T201" s="414"/>
      <c r="U201" s="414"/>
      <c r="V201" s="414"/>
      <c r="W201" s="414"/>
      <c r="X201" s="414"/>
      <c r="Y201" s="414"/>
      <c r="Z201" s="414"/>
      <c r="AA201" s="414"/>
      <c r="AB201" s="414"/>
      <c r="AC201" s="414"/>
      <c r="AD201" s="414"/>
    </row>
    <row r="202" spans="11:30" s="23" customFormat="1" x14ac:dyDescent="0.2">
      <c r="K202" s="414"/>
      <c r="L202" s="414"/>
      <c r="M202" s="414"/>
      <c r="N202" s="414"/>
      <c r="O202" s="414"/>
      <c r="P202" s="414"/>
      <c r="Q202" s="414"/>
      <c r="R202" s="414"/>
      <c r="S202" s="414"/>
      <c r="T202" s="414"/>
      <c r="U202" s="414"/>
      <c r="V202" s="414"/>
      <c r="W202" s="414"/>
      <c r="X202" s="414"/>
      <c r="Y202" s="414"/>
      <c r="Z202" s="414"/>
      <c r="AA202" s="414"/>
      <c r="AB202" s="414"/>
      <c r="AC202" s="414"/>
      <c r="AD202" s="414"/>
    </row>
    <row r="203" spans="11:30" s="23" customFormat="1" x14ac:dyDescent="0.2">
      <c r="K203" s="414"/>
      <c r="L203" s="414"/>
      <c r="M203" s="414"/>
      <c r="N203" s="414"/>
      <c r="O203" s="414"/>
      <c r="P203" s="414"/>
      <c r="Q203" s="414"/>
      <c r="R203" s="414"/>
      <c r="S203" s="414"/>
      <c r="T203" s="414"/>
      <c r="U203" s="414"/>
      <c r="V203" s="414"/>
      <c r="W203" s="414"/>
      <c r="X203" s="414"/>
      <c r="Y203" s="414"/>
      <c r="Z203" s="414"/>
      <c r="AA203" s="414"/>
      <c r="AB203" s="414"/>
      <c r="AC203" s="414"/>
      <c r="AD203" s="414"/>
    </row>
    <row r="204" spans="11:30" s="23" customFormat="1" x14ac:dyDescent="0.2">
      <c r="K204" s="414"/>
      <c r="L204" s="414"/>
      <c r="M204" s="414"/>
      <c r="N204" s="414"/>
      <c r="O204" s="414"/>
      <c r="P204" s="414"/>
      <c r="Q204" s="414"/>
      <c r="R204" s="414"/>
      <c r="S204" s="414"/>
      <c r="T204" s="414"/>
      <c r="U204" s="414"/>
      <c r="V204" s="414"/>
      <c r="W204" s="414"/>
      <c r="X204" s="414"/>
      <c r="Y204" s="414"/>
      <c r="Z204" s="414"/>
      <c r="AA204" s="414"/>
      <c r="AB204" s="414"/>
      <c r="AC204" s="414"/>
      <c r="AD204" s="414"/>
    </row>
    <row r="205" spans="11:30" s="23" customFormat="1" x14ac:dyDescent="0.2">
      <c r="K205" s="414"/>
      <c r="L205" s="414"/>
      <c r="M205" s="414"/>
      <c r="N205" s="414"/>
      <c r="O205" s="414"/>
      <c r="P205" s="414"/>
      <c r="Q205" s="414"/>
      <c r="R205" s="414"/>
      <c r="S205" s="414"/>
      <c r="T205" s="414"/>
      <c r="U205" s="414"/>
      <c r="V205" s="414"/>
      <c r="W205" s="414"/>
      <c r="X205" s="414"/>
      <c r="Y205" s="414"/>
      <c r="Z205" s="414"/>
      <c r="AA205" s="414"/>
      <c r="AB205" s="414"/>
      <c r="AC205" s="414"/>
      <c r="AD205" s="414"/>
    </row>
    <row r="206" spans="11:30" s="23" customFormat="1" x14ac:dyDescent="0.2">
      <c r="K206" s="414"/>
      <c r="L206" s="414"/>
      <c r="M206" s="414"/>
      <c r="N206" s="414"/>
      <c r="O206" s="414"/>
      <c r="P206" s="414"/>
      <c r="Q206" s="414"/>
      <c r="R206" s="414"/>
      <c r="S206" s="414"/>
      <c r="T206" s="414"/>
      <c r="U206" s="414"/>
      <c r="V206" s="414"/>
      <c r="W206" s="414"/>
      <c r="X206" s="414"/>
      <c r="Y206" s="414"/>
      <c r="Z206" s="414"/>
      <c r="AA206" s="414"/>
      <c r="AB206" s="414"/>
      <c r="AC206" s="414"/>
      <c r="AD206" s="414"/>
    </row>
    <row r="207" spans="11:30" s="23" customFormat="1" x14ac:dyDescent="0.2">
      <c r="K207" s="414"/>
      <c r="L207" s="414"/>
      <c r="M207" s="414"/>
      <c r="N207" s="414"/>
      <c r="O207" s="414"/>
      <c r="P207" s="414"/>
      <c r="Q207" s="414"/>
      <c r="R207" s="414"/>
      <c r="S207" s="414"/>
      <c r="T207" s="414"/>
      <c r="U207" s="414"/>
      <c r="V207" s="414"/>
      <c r="W207" s="414"/>
      <c r="X207" s="414"/>
      <c r="Y207" s="414"/>
      <c r="Z207" s="414"/>
      <c r="AA207" s="414"/>
      <c r="AB207" s="414"/>
      <c r="AC207" s="414"/>
      <c r="AD207" s="414"/>
    </row>
    <row r="208" spans="11:30" s="23" customFormat="1" x14ac:dyDescent="0.2">
      <c r="K208" s="414"/>
      <c r="L208" s="414"/>
      <c r="M208" s="414"/>
      <c r="N208" s="414"/>
      <c r="O208" s="414"/>
      <c r="P208" s="414"/>
      <c r="Q208" s="414"/>
      <c r="R208" s="414"/>
      <c r="S208" s="414"/>
      <c r="T208" s="414"/>
      <c r="U208" s="414"/>
      <c r="V208" s="414"/>
      <c r="W208" s="414"/>
      <c r="X208" s="414"/>
      <c r="Y208" s="414"/>
      <c r="Z208" s="414"/>
      <c r="AA208" s="414"/>
      <c r="AB208" s="414"/>
      <c r="AC208" s="414"/>
      <c r="AD208" s="414"/>
    </row>
    <row r="209" spans="11:30" s="23" customFormat="1" x14ac:dyDescent="0.2">
      <c r="K209" s="414"/>
      <c r="L209" s="414"/>
      <c r="M209" s="414"/>
      <c r="N209" s="414"/>
      <c r="O209" s="414"/>
      <c r="P209" s="414"/>
      <c r="Q209" s="414"/>
      <c r="R209" s="414"/>
      <c r="S209" s="414"/>
      <c r="T209" s="414"/>
      <c r="U209" s="414"/>
      <c r="V209" s="414"/>
      <c r="W209" s="414"/>
      <c r="X209" s="414"/>
      <c r="Y209" s="414"/>
      <c r="Z209" s="414"/>
      <c r="AA209" s="414"/>
      <c r="AB209" s="414"/>
      <c r="AC209" s="414"/>
      <c r="AD209" s="414"/>
    </row>
    <row r="210" spans="11:30" s="23" customFormat="1" x14ac:dyDescent="0.2">
      <c r="K210" s="414"/>
      <c r="L210" s="414"/>
      <c r="M210" s="414"/>
      <c r="N210" s="414"/>
      <c r="O210" s="414"/>
      <c r="P210" s="414"/>
      <c r="Q210" s="414"/>
      <c r="R210" s="414"/>
      <c r="S210" s="414"/>
      <c r="T210" s="414"/>
      <c r="U210" s="414"/>
      <c r="V210" s="414"/>
      <c r="W210" s="414"/>
      <c r="X210" s="414"/>
      <c r="Y210" s="414"/>
      <c r="Z210" s="414"/>
      <c r="AA210" s="414"/>
      <c r="AB210" s="414"/>
      <c r="AC210" s="414"/>
      <c r="AD210" s="414"/>
    </row>
    <row r="211" spans="11:30" s="23" customFormat="1" x14ac:dyDescent="0.2">
      <c r="K211" s="414"/>
      <c r="L211" s="414"/>
      <c r="M211" s="414"/>
      <c r="N211" s="414"/>
      <c r="O211" s="414"/>
      <c r="P211" s="414"/>
      <c r="Q211" s="414"/>
      <c r="R211" s="414"/>
      <c r="S211" s="414"/>
      <c r="T211" s="414"/>
      <c r="U211" s="414"/>
      <c r="V211" s="414"/>
      <c r="W211" s="414"/>
      <c r="X211" s="414"/>
      <c r="Y211" s="414"/>
      <c r="Z211" s="414"/>
      <c r="AA211" s="414"/>
      <c r="AB211" s="414"/>
      <c r="AC211" s="414"/>
      <c r="AD211" s="414"/>
    </row>
    <row r="212" spans="11:30" s="23" customFormat="1" x14ac:dyDescent="0.2">
      <c r="K212" s="414"/>
      <c r="L212" s="414"/>
      <c r="M212" s="414"/>
      <c r="N212" s="414"/>
      <c r="O212" s="414"/>
      <c r="P212" s="414"/>
      <c r="Q212" s="414"/>
      <c r="R212" s="414"/>
      <c r="S212" s="414"/>
      <c r="T212" s="414"/>
      <c r="U212" s="414"/>
      <c r="V212" s="414"/>
      <c r="W212" s="414"/>
      <c r="X212" s="414"/>
      <c r="Y212" s="414"/>
      <c r="Z212" s="414"/>
      <c r="AA212" s="414"/>
      <c r="AB212" s="414"/>
      <c r="AC212" s="414"/>
      <c r="AD212" s="414"/>
    </row>
    <row r="213" spans="11:30" s="23" customFormat="1" x14ac:dyDescent="0.2">
      <c r="K213" s="414"/>
      <c r="L213" s="414"/>
      <c r="M213" s="414"/>
      <c r="N213" s="414"/>
      <c r="O213" s="414"/>
      <c r="P213" s="414"/>
      <c r="Q213" s="414"/>
      <c r="R213" s="414"/>
      <c r="S213" s="414"/>
      <c r="T213" s="414"/>
      <c r="U213" s="414"/>
      <c r="V213" s="414"/>
      <c r="W213" s="414"/>
      <c r="X213" s="414"/>
      <c r="Y213" s="414"/>
      <c r="Z213" s="414"/>
      <c r="AA213" s="414"/>
      <c r="AB213" s="414"/>
      <c r="AC213" s="414"/>
      <c r="AD213" s="414"/>
    </row>
    <row r="214" spans="11:30" s="23" customFormat="1" x14ac:dyDescent="0.2">
      <c r="K214" s="414"/>
      <c r="L214" s="414"/>
      <c r="M214" s="414"/>
      <c r="N214" s="414"/>
      <c r="O214" s="414"/>
      <c r="P214" s="414"/>
      <c r="Q214" s="414"/>
      <c r="R214" s="414"/>
      <c r="S214" s="414"/>
      <c r="T214" s="414"/>
      <c r="U214" s="414"/>
      <c r="V214" s="414"/>
      <c r="W214" s="414"/>
      <c r="X214" s="414"/>
      <c r="Y214" s="414"/>
      <c r="Z214" s="414"/>
      <c r="AA214" s="414"/>
      <c r="AB214" s="414"/>
      <c r="AC214" s="414"/>
      <c r="AD214" s="414"/>
    </row>
    <row r="215" spans="11:30" s="23" customFormat="1" x14ac:dyDescent="0.2">
      <c r="K215" s="414"/>
      <c r="L215" s="414"/>
      <c r="M215" s="414"/>
      <c r="N215" s="414"/>
      <c r="O215" s="414"/>
      <c r="P215" s="414"/>
      <c r="Q215" s="414"/>
      <c r="R215" s="414"/>
      <c r="S215" s="414"/>
      <c r="T215" s="414"/>
      <c r="U215" s="414"/>
      <c r="V215" s="414"/>
      <c r="W215" s="414"/>
      <c r="X215" s="414"/>
      <c r="Y215" s="414"/>
      <c r="Z215" s="414"/>
      <c r="AA215" s="414"/>
      <c r="AB215" s="414"/>
      <c r="AC215" s="414"/>
      <c r="AD215" s="414"/>
    </row>
    <row r="216" spans="11:30" s="23" customFormat="1" x14ac:dyDescent="0.2">
      <c r="K216" s="414"/>
      <c r="L216" s="414"/>
      <c r="M216" s="414"/>
      <c r="N216" s="414"/>
      <c r="O216" s="414"/>
      <c r="P216" s="414"/>
      <c r="Q216" s="414"/>
      <c r="R216" s="414"/>
      <c r="S216" s="414"/>
      <c r="T216" s="414"/>
      <c r="U216" s="414"/>
      <c r="V216" s="414"/>
      <c r="W216" s="414"/>
      <c r="X216" s="414"/>
      <c r="Y216" s="414"/>
      <c r="Z216" s="414"/>
      <c r="AA216" s="414"/>
      <c r="AB216" s="414"/>
      <c r="AC216" s="414"/>
      <c r="AD216" s="414"/>
    </row>
    <row r="217" spans="11:30" s="23" customFormat="1" x14ac:dyDescent="0.2">
      <c r="K217" s="414"/>
      <c r="L217" s="414"/>
      <c r="M217" s="414"/>
      <c r="N217" s="414"/>
      <c r="O217" s="414"/>
      <c r="P217" s="414"/>
      <c r="Q217" s="414"/>
      <c r="R217" s="414"/>
      <c r="S217" s="414"/>
      <c r="T217" s="414"/>
      <c r="U217" s="414"/>
      <c r="V217" s="414"/>
      <c r="W217" s="414"/>
      <c r="X217" s="414"/>
      <c r="Y217" s="414"/>
      <c r="Z217" s="414"/>
      <c r="AA217" s="414"/>
      <c r="AB217" s="414"/>
      <c r="AC217" s="414"/>
      <c r="AD217" s="414"/>
    </row>
    <row r="218" spans="11:30" s="23" customFormat="1" x14ac:dyDescent="0.2">
      <c r="K218" s="414"/>
      <c r="L218" s="414"/>
      <c r="M218" s="414"/>
      <c r="N218" s="414"/>
      <c r="O218" s="414"/>
      <c r="P218" s="414"/>
      <c r="Q218" s="414"/>
      <c r="R218" s="414"/>
      <c r="S218" s="414"/>
      <c r="T218" s="414"/>
      <c r="U218" s="414"/>
      <c r="V218" s="414"/>
      <c r="W218" s="414"/>
      <c r="X218" s="414"/>
      <c r="Y218" s="414"/>
      <c r="Z218" s="414"/>
      <c r="AA218" s="414"/>
      <c r="AB218" s="414"/>
      <c r="AC218" s="414"/>
      <c r="AD218" s="414"/>
    </row>
    <row r="219" spans="11:30" s="23" customFormat="1" x14ac:dyDescent="0.2">
      <c r="K219" s="414"/>
      <c r="L219" s="414"/>
      <c r="M219" s="414"/>
      <c r="N219" s="414"/>
      <c r="O219" s="414"/>
      <c r="P219" s="414"/>
      <c r="Q219" s="414"/>
      <c r="R219" s="414"/>
      <c r="S219" s="414"/>
      <c r="T219" s="414"/>
      <c r="U219" s="414"/>
      <c r="V219" s="414"/>
      <c r="W219" s="414"/>
      <c r="X219" s="414"/>
      <c r="Y219" s="414"/>
      <c r="Z219" s="414"/>
      <c r="AA219" s="414"/>
      <c r="AB219" s="414"/>
      <c r="AC219" s="414"/>
      <c r="AD219" s="414"/>
    </row>
    <row r="220" spans="11:30" s="23" customFormat="1" x14ac:dyDescent="0.2">
      <c r="K220" s="414"/>
      <c r="L220" s="414"/>
      <c r="M220" s="414"/>
      <c r="N220" s="414"/>
      <c r="O220" s="414"/>
      <c r="P220" s="414"/>
      <c r="Q220" s="414"/>
      <c r="R220" s="414"/>
      <c r="S220" s="414"/>
      <c r="T220" s="414"/>
      <c r="U220" s="414"/>
      <c r="V220" s="414"/>
      <c r="W220" s="414"/>
      <c r="X220" s="414"/>
      <c r="Y220" s="414"/>
      <c r="Z220" s="414"/>
      <c r="AA220" s="414"/>
      <c r="AB220" s="414"/>
      <c r="AC220" s="414"/>
      <c r="AD220" s="414"/>
    </row>
    <row r="221" spans="11:30" s="23" customFormat="1" x14ac:dyDescent="0.2">
      <c r="K221" s="414"/>
      <c r="L221" s="414"/>
      <c r="M221" s="414"/>
      <c r="N221" s="414"/>
      <c r="O221" s="414"/>
      <c r="P221" s="414"/>
      <c r="Q221" s="414"/>
      <c r="R221" s="414"/>
      <c r="S221" s="414"/>
      <c r="T221" s="414"/>
      <c r="U221" s="414"/>
      <c r="V221" s="414"/>
      <c r="W221" s="414"/>
      <c r="X221" s="414"/>
      <c r="Y221" s="414"/>
      <c r="Z221" s="414"/>
      <c r="AA221" s="414"/>
      <c r="AB221" s="414"/>
      <c r="AC221" s="414"/>
      <c r="AD221" s="414"/>
    </row>
    <row r="222" spans="11:30" s="23" customFormat="1" x14ac:dyDescent="0.2">
      <c r="K222" s="414"/>
      <c r="L222" s="414"/>
      <c r="M222" s="414"/>
      <c r="N222" s="414"/>
      <c r="O222" s="414"/>
      <c r="P222" s="414"/>
      <c r="Q222" s="414"/>
      <c r="R222" s="414"/>
      <c r="S222" s="414"/>
      <c r="T222" s="414"/>
      <c r="U222" s="414"/>
      <c r="V222" s="414"/>
      <c r="W222" s="414"/>
      <c r="X222" s="414"/>
      <c r="Y222" s="414"/>
      <c r="Z222" s="414"/>
      <c r="AA222" s="414"/>
      <c r="AB222" s="414"/>
      <c r="AC222" s="414"/>
      <c r="AD222" s="414"/>
    </row>
    <row r="223" spans="11:30" s="23" customFormat="1" x14ac:dyDescent="0.2">
      <c r="K223" s="414"/>
      <c r="L223" s="414"/>
      <c r="M223" s="414"/>
      <c r="N223" s="414"/>
      <c r="O223" s="414"/>
      <c r="P223" s="414"/>
      <c r="Q223" s="414"/>
      <c r="R223" s="414"/>
      <c r="S223" s="414"/>
      <c r="T223" s="414"/>
      <c r="U223" s="414"/>
      <c r="V223" s="414"/>
      <c r="W223" s="414"/>
      <c r="X223" s="414"/>
      <c r="Y223" s="414"/>
      <c r="Z223" s="414"/>
      <c r="AA223" s="414"/>
      <c r="AB223" s="414"/>
      <c r="AC223" s="414"/>
      <c r="AD223" s="414"/>
    </row>
    <row r="224" spans="11:30" s="23" customFormat="1" x14ac:dyDescent="0.2">
      <c r="K224" s="414"/>
      <c r="L224" s="414"/>
      <c r="M224" s="414"/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414"/>
      <c r="Z224" s="414"/>
      <c r="AA224" s="414"/>
      <c r="AB224" s="414"/>
      <c r="AC224" s="414"/>
      <c r="AD224" s="414"/>
    </row>
    <row r="225" spans="11:30" s="23" customFormat="1" x14ac:dyDescent="0.2">
      <c r="K225" s="414"/>
      <c r="L225" s="414"/>
      <c r="M225" s="414"/>
      <c r="N225" s="414"/>
      <c r="O225" s="414"/>
      <c r="P225" s="414"/>
      <c r="Q225" s="414"/>
      <c r="R225" s="414"/>
      <c r="S225" s="414"/>
      <c r="T225" s="414"/>
      <c r="U225" s="414"/>
      <c r="V225" s="414"/>
      <c r="W225" s="414"/>
      <c r="X225" s="414"/>
      <c r="Y225" s="414"/>
      <c r="Z225" s="414"/>
      <c r="AA225" s="414"/>
      <c r="AB225" s="414"/>
      <c r="AC225" s="414"/>
      <c r="AD225" s="414"/>
    </row>
    <row r="226" spans="11:30" s="23" customFormat="1" x14ac:dyDescent="0.2">
      <c r="K226" s="414"/>
      <c r="L226" s="414"/>
      <c r="M226" s="414"/>
      <c r="N226" s="414"/>
      <c r="O226" s="414"/>
      <c r="P226" s="414"/>
      <c r="Q226" s="414"/>
      <c r="R226" s="414"/>
      <c r="S226" s="414"/>
      <c r="T226" s="414"/>
      <c r="U226" s="414"/>
      <c r="V226" s="414"/>
      <c r="W226" s="414"/>
      <c r="X226" s="414"/>
      <c r="Y226" s="414"/>
      <c r="Z226" s="414"/>
      <c r="AA226" s="414"/>
      <c r="AB226" s="414"/>
      <c r="AC226" s="414"/>
      <c r="AD226" s="414"/>
    </row>
    <row r="227" spans="11:30" s="23" customFormat="1" x14ac:dyDescent="0.2">
      <c r="K227" s="414"/>
      <c r="L227" s="414"/>
      <c r="M227" s="414"/>
      <c r="N227" s="414"/>
      <c r="O227" s="414"/>
      <c r="P227" s="414"/>
      <c r="Q227" s="414"/>
      <c r="R227" s="414"/>
      <c r="S227" s="414"/>
      <c r="T227" s="414"/>
      <c r="U227" s="414"/>
      <c r="V227" s="414"/>
      <c r="W227" s="414"/>
      <c r="X227" s="414"/>
      <c r="Y227" s="414"/>
      <c r="Z227" s="414"/>
      <c r="AA227" s="414"/>
      <c r="AB227" s="414"/>
      <c r="AC227" s="414"/>
      <c r="AD227" s="414"/>
    </row>
    <row r="228" spans="11:30" s="23" customFormat="1" x14ac:dyDescent="0.2">
      <c r="K228" s="414"/>
      <c r="L228" s="414"/>
      <c r="M228" s="414"/>
      <c r="N228" s="414"/>
      <c r="O228" s="414"/>
      <c r="P228" s="414"/>
      <c r="Q228" s="414"/>
      <c r="R228" s="414"/>
      <c r="S228" s="414"/>
      <c r="T228" s="414"/>
      <c r="U228" s="414"/>
      <c r="V228" s="414"/>
      <c r="W228" s="414"/>
      <c r="X228" s="414"/>
      <c r="Y228" s="414"/>
      <c r="Z228" s="414"/>
      <c r="AA228" s="414"/>
      <c r="AB228" s="414"/>
      <c r="AC228" s="414"/>
      <c r="AD228" s="414"/>
    </row>
    <row r="229" spans="11:30" s="23" customFormat="1" x14ac:dyDescent="0.2"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414"/>
      <c r="V229" s="414"/>
      <c r="W229" s="414"/>
      <c r="X229" s="414"/>
      <c r="Y229" s="414"/>
      <c r="Z229" s="414"/>
      <c r="AA229" s="414"/>
      <c r="AB229" s="414"/>
      <c r="AC229" s="414"/>
      <c r="AD229" s="414"/>
    </row>
    <row r="230" spans="11:30" s="23" customFormat="1" x14ac:dyDescent="0.2">
      <c r="K230" s="414"/>
      <c r="L230" s="414"/>
      <c r="M230" s="414"/>
      <c r="N230" s="414"/>
      <c r="O230" s="414"/>
      <c r="P230" s="414"/>
      <c r="Q230" s="414"/>
      <c r="R230" s="414"/>
      <c r="S230" s="414"/>
      <c r="T230" s="414"/>
      <c r="U230" s="414"/>
      <c r="V230" s="414"/>
      <c r="W230" s="414"/>
      <c r="X230" s="414"/>
      <c r="Y230" s="414"/>
      <c r="Z230" s="414"/>
      <c r="AA230" s="414"/>
      <c r="AB230" s="414"/>
      <c r="AC230" s="414"/>
      <c r="AD230" s="414"/>
    </row>
    <row r="231" spans="11:30" s="23" customFormat="1" x14ac:dyDescent="0.2">
      <c r="K231" s="414"/>
      <c r="L231" s="414"/>
      <c r="M231" s="414"/>
      <c r="N231" s="414"/>
      <c r="O231" s="414"/>
      <c r="P231" s="414"/>
      <c r="Q231" s="414"/>
      <c r="R231" s="414"/>
      <c r="S231" s="414"/>
      <c r="T231" s="414"/>
      <c r="U231" s="414"/>
      <c r="V231" s="414"/>
      <c r="W231" s="414"/>
      <c r="X231" s="414"/>
      <c r="Y231" s="414"/>
      <c r="Z231" s="414"/>
      <c r="AA231" s="414"/>
      <c r="AB231" s="414"/>
      <c r="AC231" s="414"/>
      <c r="AD231" s="414"/>
    </row>
    <row r="232" spans="11:30" s="23" customFormat="1" x14ac:dyDescent="0.2">
      <c r="K232" s="414"/>
      <c r="L232" s="414"/>
      <c r="M232" s="414"/>
      <c r="N232" s="414"/>
      <c r="O232" s="414"/>
      <c r="P232" s="414"/>
      <c r="Q232" s="414"/>
      <c r="R232" s="414"/>
      <c r="S232" s="414"/>
      <c r="T232" s="414"/>
      <c r="U232" s="414"/>
      <c r="V232" s="414"/>
      <c r="W232" s="414"/>
      <c r="X232" s="414"/>
      <c r="Y232" s="414"/>
      <c r="Z232" s="414"/>
      <c r="AA232" s="414"/>
      <c r="AB232" s="414"/>
      <c r="AC232" s="414"/>
      <c r="AD232" s="414"/>
    </row>
    <row r="233" spans="11:30" s="23" customFormat="1" x14ac:dyDescent="0.2">
      <c r="K233" s="414"/>
      <c r="L233" s="414"/>
      <c r="M233" s="414"/>
      <c r="N233" s="414"/>
      <c r="O233" s="414"/>
      <c r="P233" s="414"/>
      <c r="Q233" s="414"/>
      <c r="R233" s="414"/>
      <c r="S233" s="414"/>
      <c r="T233" s="414"/>
      <c r="U233" s="414"/>
      <c r="V233" s="414"/>
      <c r="W233" s="414"/>
      <c r="X233" s="414"/>
      <c r="Y233" s="414"/>
      <c r="Z233" s="414"/>
      <c r="AA233" s="414"/>
      <c r="AB233" s="414"/>
      <c r="AC233" s="414"/>
      <c r="AD233" s="414"/>
    </row>
    <row r="234" spans="11:30" s="23" customFormat="1" x14ac:dyDescent="0.2">
      <c r="K234" s="414"/>
      <c r="L234" s="414"/>
      <c r="M234" s="414"/>
      <c r="N234" s="414"/>
      <c r="O234" s="414"/>
      <c r="P234" s="414"/>
      <c r="Q234" s="414"/>
      <c r="R234" s="414"/>
      <c r="S234" s="414"/>
      <c r="T234" s="414"/>
      <c r="U234" s="414"/>
      <c r="V234" s="414"/>
      <c r="W234" s="414"/>
      <c r="X234" s="414"/>
      <c r="Y234" s="414"/>
      <c r="Z234" s="414"/>
      <c r="AA234" s="414"/>
      <c r="AB234" s="414"/>
      <c r="AC234" s="414"/>
      <c r="AD234" s="414"/>
    </row>
    <row r="235" spans="11:30" s="23" customFormat="1" x14ac:dyDescent="0.2">
      <c r="K235" s="414"/>
      <c r="L235" s="414"/>
      <c r="M235" s="414"/>
      <c r="N235" s="414"/>
      <c r="O235" s="414"/>
      <c r="P235" s="414"/>
      <c r="Q235" s="414"/>
      <c r="R235" s="414"/>
      <c r="S235" s="414"/>
      <c r="T235" s="414"/>
      <c r="U235" s="414"/>
      <c r="V235" s="414"/>
      <c r="W235" s="414"/>
      <c r="X235" s="414"/>
      <c r="Y235" s="414"/>
      <c r="Z235" s="414"/>
      <c r="AA235" s="414"/>
      <c r="AB235" s="414"/>
      <c r="AC235" s="414"/>
      <c r="AD235" s="414"/>
    </row>
    <row r="236" spans="11:30" s="23" customFormat="1" x14ac:dyDescent="0.2">
      <c r="K236" s="414"/>
      <c r="L236" s="414"/>
      <c r="M236" s="414"/>
      <c r="N236" s="414"/>
      <c r="O236" s="414"/>
      <c r="P236" s="414"/>
      <c r="Q236" s="414"/>
      <c r="R236" s="414"/>
      <c r="S236" s="414"/>
      <c r="T236" s="414"/>
      <c r="U236" s="414"/>
      <c r="V236" s="414"/>
      <c r="W236" s="414"/>
      <c r="X236" s="414"/>
      <c r="Y236" s="414"/>
      <c r="Z236" s="414"/>
      <c r="AA236" s="414"/>
      <c r="AB236" s="414"/>
      <c r="AC236" s="414"/>
      <c r="AD236" s="414"/>
    </row>
    <row r="237" spans="11:30" s="23" customFormat="1" x14ac:dyDescent="0.2">
      <c r="K237" s="414"/>
      <c r="L237" s="414"/>
      <c r="M237" s="414"/>
      <c r="N237" s="414"/>
      <c r="O237" s="414"/>
      <c r="P237" s="414"/>
      <c r="Q237" s="414"/>
      <c r="R237" s="414"/>
      <c r="S237" s="414"/>
      <c r="T237" s="414"/>
      <c r="U237" s="414"/>
      <c r="V237" s="414"/>
      <c r="W237" s="414"/>
      <c r="X237" s="414"/>
      <c r="Y237" s="414"/>
      <c r="Z237" s="414"/>
      <c r="AA237" s="414"/>
      <c r="AB237" s="414"/>
      <c r="AC237" s="414"/>
      <c r="AD237" s="414"/>
    </row>
    <row r="238" spans="11:30" s="23" customFormat="1" x14ac:dyDescent="0.2">
      <c r="K238" s="414"/>
      <c r="L238" s="414"/>
      <c r="M238" s="414"/>
      <c r="N238" s="414"/>
      <c r="O238" s="414"/>
      <c r="P238" s="414"/>
      <c r="Q238" s="414"/>
      <c r="R238" s="414"/>
      <c r="S238" s="414"/>
      <c r="T238" s="414"/>
      <c r="U238" s="414"/>
      <c r="V238" s="414"/>
      <c r="W238" s="414"/>
      <c r="X238" s="414"/>
      <c r="Y238" s="414"/>
      <c r="Z238" s="414"/>
      <c r="AA238" s="414"/>
      <c r="AB238" s="414"/>
      <c r="AC238" s="414"/>
      <c r="AD238" s="414"/>
    </row>
    <row r="239" spans="11:30" s="23" customFormat="1" x14ac:dyDescent="0.2">
      <c r="K239" s="414"/>
      <c r="L239" s="414"/>
      <c r="M239" s="414"/>
      <c r="N239" s="414"/>
      <c r="O239" s="414"/>
      <c r="P239" s="414"/>
      <c r="Q239" s="414"/>
      <c r="R239" s="414"/>
      <c r="S239" s="414"/>
      <c r="T239" s="414"/>
      <c r="U239" s="414"/>
      <c r="V239" s="414"/>
      <c r="W239" s="414"/>
      <c r="X239" s="414"/>
      <c r="Y239" s="414"/>
      <c r="Z239" s="414"/>
      <c r="AA239" s="414"/>
      <c r="AB239" s="414"/>
      <c r="AC239" s="414"/>
      <c r="AD239" s="414"/>
    </row>
    <row r="240" spans="11:30" s="23" customFormat="1" x14ac:dyDescent="0.2">
      <c r="K240" s="414"/>
      <c r="L240" s="414"/>
      <c r="M240" s="414"/>
      <c r="N240" s="414"/>
      <c r="O240" s="414"/>
      <c r="P240" s="414"/>
      <c r="Q240" s="414"/>
      <c r="R240" s="414"/>
      <c r="S240" s="414"/>
      <c r="T240" s="414"/>
      <c r="U240" s="414"/>
      <c r="V240" s="414"/>
      <c r="W240" s="414"/>
      <c r="X240" s="414"/>
      <c r="Y240" s="414"/>
      <c r="Z240" s="414"/>
      <c r="AA240" s="414"/>
      <c r="AB240" s="414"/>
      <c r="AC240" s="414"/>
      <c r="AD240" s="414"/>
    </row>
    <row r="241" spans="11:30" s="23" customFormat="1" x14ac:dyDescent="0.2">
      <c r="K241" s="414"/>
      <c r="L241" s="414"/>
      <c r="M241" s="414"/>
      <c r="N241" s="414"/>
      <c r="O241" s="414"/>
      <c r="P241" s="414"/>
      <c r="Q241" s="414"/>
      <c r="R241" s="414"/>
      <c r="S241" s="414"/>
      <c r="T241" s="414"/>
      <c r="U241" s="414"/>
      <c r="V241" s="414"/>
      <c r="W241" s="414"/>
      <c r="X241" s="414"/>
      <c r="Y241" s="414"/>
      <c r="Z241" s="414"/>
      <c r="AA241" s="414"/>
      <c r="AB241" s="414"/>
      <c r="AC241" s="414"/>
      <c r="AD241" s="414"/>
    </row>
    <row r="242" spans="11:30" s="23" customFormat="1" x14ac:dyDescent="0.2">
      <c r="K242" s="414"/>
      <c r="L242" s="414"/>
      <c r="M242" s="414"/>
      <c r="N242" s="414"/>
      <c r="O242" s="414"/>
      <c r="P242" s="414"/>
      <c r="Q242" s="414"/>
      <c r="R242" s="414"/>
      <c r="S242" s="414"/>
      <c r="T242" s="414"/>
      <c r="U242" s="414"/>
      <c r="V242" s="414"/>
      <c r="W242" s="414"/>
      <c r="X242" s="414"/>
      <c r="Y242" s="414"/>
      <c r="Z242" s="414"/>
      <c r="AA242" s="414"/>
      <c r="AB242" s="414"/>
      <c r="AC242" s="414"/>
      <c r="AD242" s="414"/>
    </row>
    <row r="243" spans="11:30" s="23" customFormat="1" x14ac:dyDescent="0.2">
      <c r="K243" s="414"/>
      <c r="L243" s="414"/>
      <c r="M243" s="414"/>
      <c r="N243" s="414"/>
      <c r="O243" s="414"/>
      <c r="P243" s="414"/>
      <c r="Q243" s="414"/>
      <c r="R243" s="414"/>
      <c r="S243" s="414"/>
      <c r="T243" s="414"/>
      <c r="U243" s="414"/>
      <c r="V243" s="414"/>
      <c r="W243" s="414"/>
      <c r="X243" s="414"/>
      <c r="Y243" s="414"/>
      <c r="Z243" s="414"/>
      <c r="AA243" s="414"/>
      <c r="AB243" s="414"/>
      <c r="AC243" s="414"/>
      <c r="AD243" s="414"/>
    </row>
    <row r="244" spans="11:30" s="23" customFormat="1" x14ac:dyDescent="0.2">
      <c r="K244" s="414"/>
      <c r="L244" s="414"/>
      <c r="M244" s="414"/>
      <c r="N244" s="414"/>
      <c r="O244" s="414"/>
      <c r="P244" s="414"/>
      <c r="Q244" s="414"/>
      <c r="R244" s="414"/>
      <c r="S244" s="414"/>
      <c r="T244" s="414"/>
      <c r="U244" s="414"/>
      <c r="V244" s="414"/>
      <c r="W244" s="414"/>
      <c r="X244" s="414"/>
      <c r="Y244" s="414"/>
      <c r="Z244" s="414"/>
      <c r="AA244" s="414"/>
      <c r="AB244" s="414"/>
      <c r="AC244" s="414"/>
      <c r="AD244" s="414"/>
    </row>
    <row r="245" spans="11:30" s="23" customFormat="1" x14ac:dyDescent="0.2">
      <c r="K245" s="414"/>
      <c r="L245" s="414"/>
      <c r="M245" s="414"/>
      <c r="N245" s="414"/>
      <c r="O245" s="414"/>
      <c r="P245" s="414"/>
      <c r="Q245" s="414"/>
      <c r="R245" s="414"/>
      <c r="S245" s="414"/>
      <c r="T245" s="414"/>
      <c r="U245" s="414"/>
      <c r="V245" s="414"/>
      <c r="W245" s="414"/>
      <c r="X245" s="414"/>
      <c r="Y245" s="414"/>
      <c r="Z245" s="414"/>
      <c r="AA245" s="414"/>
      <c r="AB245" s="414"/>
      <c r="AC245" s="414"/>
      <c r="AD245" s="414"/>
    </row>
    <row r="246" spans="11:30" s="23" customFormat="1" x14ac:dyDescent="0.2">
      <c r="K246" s="414"/>
      <c r="L246" s="414"/>
      <c r="M246" s="414"/>
      <c r="N246" s="414"/>
      <c r="O246" s="414"/>
      <c r="P246" s="414"/>
      <c r="Q246" s="414"/>
      <c r="R246" s="414"/>
      <c r="S246" s="414"/>
      <c r="T246" s="414"/>
      <c r="U246" s="414"/>
      <c r="V246" s="414"/>
      <c r="W246" s="414"/>
      <c r="X246" s="414"/>
      <c r="Y246" s="414"/>
      <c r="Z246" s="414"/>
      <c r="AA246" s="414"/>
      <c r="AB246" s="414"/>
      <c r="AC246" s="414"/>
      <c r="AD246" s="414"/>
    </row>
    <row r="247" spans="11:30" s="23" customFormat="1" x14ac:dyDescent="0.2">
      <c r="K247" s="414"/>
      <c r="L247" s="414"/>
      <c r="M247" s="414"/>
      <c r="N247" s="414"/>
      <c r="O247" s="414"/>
      <c r="P247" s="414"/>
      <c r="Q247" s="414"/>
      <c r="R247" s="414"/>
      <c r="S247" s="414"/>
      <c r="T247" s="414"/>
      <c r="U247" s="414"/>
      <c r="V247" s="414"/>
      <c r="W247" s="414"/>
      <c r="X247" s="414"/>
      <c r="Y247" s="414"/>
      <c r="Z247" s="414"/>
      <c r="AA247" s="414"/>
      <c r="AB247" s="414"/>
      <c r="AC247" s="414"/>
      <c r="AD247" s="414"/>
    </row>
    <row r="248" spans="11:30" s="23" customFormat="1" x14ac:dyDescent="0.2">
      <c r="K248" s="414"/>
      <c r="L248" s="414"/>
      <c r="M248" s="414"/>
      <c r="N248" s="414"/>
      <c r="O248" s="414"/>
      <c r="P248" s="414"/>
      <c r="Q248" s="414"/>
      <c r="R248" s="414"/>
      <c r="S248" s="414"/>
      <c r="T248" s="414"/>
      <c r="U248" s="414"/>
      <c r="V248" s="414"/>
      <c r="W248" s="414"/>
      <c r="X248" s="414"/>
      <c r="Y248" s="414"/>
      <c r="Z248" s="414"/>
      <c r="AA248" s="414"/>
      <c r="AB248" s="414"/>
      <c r="AC248" s="414"/>
      <c r="AD248" s="414"/>
    </row>
    <row r="249" spans="11:30" s="23" customFormat="1" x14ac:dyDescent="0.2">
      <c r="K249" s="414"/>
      <c r="L249" s="414"/>
      <c r="M249" s="414"/>
      <c r="N249" s="414"/>
      <c r="O249" s="414"/>
      <c r="P249" s="414"/>
      <c r="Q249" s="414"/>
      <c r="R249" s="414"/>
      <c r="S249" s="414"/>
      <c r="T249" s="414"/>
      <c r="U249" s="414"/>
      <c r="V249" s="414"/>
      <c r="W249" s="414"/>
      <c r="X249" s="414"/>
      <c r="Y249" s="414"/>
      <c r="Z249" s="414"/>
      <c r="AA249" s="414"/>
      <c r="AB249" s="414"/>
      <c r="AC249" s="414"/>
      <c r="AD249" s="414"/>
    </row>
    <row r="250" spans="11:30" s="23" customFormat="1" x14ac:dyDescent="0.2">
      <c r="K250" s="414"/>
      <c r="L250" s="414"/>
      <c r="M250" s="414"/>
      <c r="N250" s="414"/>
      <c r="O250" s="414"/>
      <c r="P250" s="414"/>
      <c r="Q250" s="414"/>
      <c r="R250" s="414"/>
      <c r="S250" s="414"/>
      <c r="T250" s="414"/>
      <c r="U250" s="414"/>
      <c r="V250" s="414"/>
      <c r="W250" s="414"/>
      <c r="X250" s="414"/>
      <c r="Y250" s="414"/>
      <c r="Z250" s="414"/>
      <c r="AA250" s="414"/>
      <c r="AB250" s="414"/>
      <c r="AC250" s="414"/>
      <c r="AD250" s="414"/>
    </row>
    <row r="251" spans="11:30" s="23" customFormat="1" x14ac:dyDescent="0.2">
      <c r="K251" s="414"/>
      <c r="L251" s="414"/>
      <c r="M251" s="414"/>
      <c r="N251" s="414"/>
      <c r="O251" s="414"/>
      <c r="P251" s="414"/>
      <c r="Q251" s="414"/>
      <c r="R251" s="414"/>
      <c r="S251" s="414"/>
      <c r="T251" s="414"/>
      <c r="U251" s="414"/>
      <c r="V251" s="414"/>
      <c r="W251" s="414"/>
      <c r="X251" s="414"/>
      <c r="Y251" s="414"/>
      <c r="Z251" s="414"/>
      <c r="AA251" s="414"/>
      <c r="AB251" s="414"/>
      <c r="AC251" s="414"/>
      <c r="AD251" s="414"/>
    </row>
    <row r="252" spans="11:30" s="23" customFormat="1" x14ac:dyDescent="0.2">
      <c r="K252" s="414"/>
      <c r="L252" s="414"/>
      <c r="M252" s="414"/>
      <c r="N252" s="414"/>
      <c r="O252" s="414"/>
      <c r="P252" s="414"/>
      <c r="Q252" s="414"/>
      <c r="R252" s="414"/>
      <c r="S252" s="414"/>
      <c r="T252" s="414"/>
      <c r="U252" s="414"/>
      <c r="V252" s="414"/>
      <c r="W252" s="414"/>
      <c r="X252" s="414"/>
      <c r="Y252" s="414"/>
      <c r="Z252" s="414"/>
      <c r="AA252" s="414"/>
      <c r="AB252" s="414"/>
      <c r="AC252" s="414"/>
      <c r="AD252" s="414"/>
    </row>
    <row r="253" spans="11:30" s="23" customFormat="1" x14ac:dyDescent="0.2">
      <c r="K253" s="414"/>
      <c r="L253" s="414"/>
      <c r="M253" s="414"/>
      <c r="N253" s="414"/>
      <c r="O253" s="414"/>
      <c r="P253" s="414"/>
      <c r="Q253" s="414"/>
      <c r="R253" s="414"/>
      <c r="S253" s="414"/>
      <c r="T253" s="414"/>
      <c r="U253" s="414"/>
      <c r="V253" s="414"/>
      <c r="W253" s="414"/>
      <c r="X253" s="414"/>
      <c r="Y253" s="414"/>
      <c r="Z253" s="414"/>
      <c r="AA253" s="414"/>
      <c r="AB253" s="414"/>
      <c r="AC253" s="414"/>
      <c r="AD253" s="414"/>
    </row>
    <row r="254" spans="11:30" s="23" customFormat="1" x14ac:dyDescent="0.2">
      <c r="K254" s="414"/>
      <c r="L254" s="414"/>
      <c r="M254" s="414"/>
      <c r="N254" s="414"/>
      <c r="O254" s="414"/>
      <c r="P254" s="414"/>
      <c r="Q254" s="414"/>
      <c r="R254" s="414"/>
      <c r="S254" s="414"/>
      <c r="T254" s="414"/>
      <c r="U254" s="414"/>
      <c r="V254" s="414"/>
      <c r="W254" s="414"/>
      <c r="X254" s="414"/>
      <c r="Y254" s="414"/>
      <c r="Z254" s="414"/>
      <c r="AA254" s="414"/>
      <c r="AB254" s="414"/>
      <c r="AC254" s="414"/>
      <c r="AD254" s="414"/>
    </row>
    <row r="255" spans="11:30" s="23" customFormat="1" x14ac:dyDescent="0.2">
      <c r="K255" s="414"/>
      <c r="L255" s="414"/>
      <c r="M255" s="414"/>
      <c r="N255" s="414"/>
      <c r="O255" s="414"/>
      <c r="P255" s="414"/>
      <c r="Q255" s="414"/>
      <c r="R255" s="414"/>
      <c r="S255" s="414"/>
      <c r="T255" s="414"/>
      <c r="U255" s="414"/>
      <c r="V255" s="414"/>
      <c r="W255" s="414"/>
      <c r="X255" s="414"/>
      <c r="Y255" s="414"/>
      <c r="Z255" s="414"/>
      <c r="AA255" s="414"/>
      <c r="AB255" s="414"/>
      <c r="AC255" s="414"/>
      <c r="AD255" s="414"/>
    </row>
    <row r="256" spans="11:30" s="23" customFormat="1" x14ac:dyDescent="0.2">
      <c r="K256" s="414"/>
      <c r="L256" s="414"/>
      <c r="M256" s="414"/>
      <c r="N256" s="414"/>
      <c r="O256" s="414"/>
      <c r="P256" s="414"/>
      <c r="Q256" s="414"/>
      <c r="R256" s="414"/>
      <c r="S256" s="414"/>
      <c r="T256" s="414"/>
      <c r="U256" s="414"/>
      <c r="V256" s="414"/>
      <c r="W256" s="414"/>
      <c r="X256" s="414"/>
      <c r="Y256" s="414"/>
      <c r="Z256" s="414"/>
      <c r="AA256" s="414"/>
      <c r="AB256" s="414"/>
      <c r="AC256" s="414"/>
      <c r="AD256" s="414"/>
    </row>
    <row r="257" spans="11:30" s="23" customFormat="1" x14ac:dyDescent="0.2">
      <c r="K257" s="414"/>
      <c r="L257" s="414"/>
      <c r="M257" s="414"/>
      <c r="N257" s="414"/>
      <c r="O257" s="414"/>
      <c r="P257" s="414"/>
      <c r="Q257" s="414"/>
      <c r="R257" s="414"/>
      <c r="S257" s="414"/>
      <c r="T257" s="414"/>
      <c r="U257" s="414"/>
      <c r="V257" s="414"/>
      <c r="W257" s="414"/>
      <c r="X257" s="414"/>
      <c r="Y257" s="414"/>
      <c r="Z257" s="414"/>
      <c r="AA257" s="414"/>
      <c r="AB257" s="414"/>
      <c r="AC257" s="414"/>
      <c r="AD257" s="414"/>
    </row>
    <row r="258" spans="11:30" s="23" customFormat="1" x14ac:dyDescent="0.2">
      <c r="K258" s="414"/>
      <c r="L258" s="414"/>
      <c r="M258" s="414"/>
      <c r="N258" s="414"/>
      <c r="O258" s="414"/>
      <c r="P258" s="414"/>
      <c r="Q258" s="414"/>
      <c r="R258" s="414"/>
      <c r="S258" s="414"/>
      <c r="T258" s="414"/>
      <c r="U258" s="414"/>
      <c r="V258" s="414"/>
      <c r="W258" s="414"/>
      <c r="X258" s="414"/>
      <c r="Y258" s="414"/>
      <c r="Z258" s="414"/>
      <c r="AA258" s="414"/>
      <c r="AB258" s="414"/>
      <c r="AC258" s="414"/>
      <c r="AD258" s="414"/>
    </row>
    <row r="259" spans="11:30" s="23" customFormat="1" x14ac:dyDescent="0.2">
      <c r="K259" s="414"/>
      <c r="L259" s="414"/>
      <c r="M259" s="414"/>
      <c r="N259" s="414"/>
      <c r="O259" s="414"/>
      <c r="P259" s="414"/>
      <c r="Q259" s="414"/>
      <c r="R259" s="414"/>
      <c r="S259" s="414"/>
      <c r="T259" s="414"/>
      <c r="U259" s="414"/>
      <c r="V259" s="414"/>
      <c r="W259" s="414"/>
      <c r="X259" s="414"/>
      <c r="Y259" s="414"/>
      <c r="Z259" s="414"/>
      <c r="AA259" s="414"/>
      <c r="AB259" s="414"/>
      <c r="AC259" s="414"/>
      <c r="AD259" s="414"/>
    </row>
    <row r="260" spans="11:30" s="23" customFormat="1" x14ac:dyDescent="0.2">
      <c r="K260" s="414"/>
      <c r="L260" s="414"/>
      <c r="M260" s="414"/>
      <c r="N260" s="414"/>
      <c r="O260" s="414"/>
      <c r="P260" s="414"/>
      <c r="Q260" s="414"/>
      <c r="R260" s="414"/>
      <c r="S260" s="414"/>
      <c r="T260" s="414"/>
      <c r="U260" s="414"/>
      <c r="V260" s="414"/>
      <c r="W260" s="414"/>
      <c r="X260" s="414"/>
      <c r="Y260" s="414"/>
      <c r="Z260" s="414"/>
      <c r="AA260" s="414"/>
      <c r="AB260" s="414"/>
      <c r="AC260" s="414"/>
      <c r="AD260" s="414"/>
    </row>
    <row r="261" spans="11:30" s="23" customFormat="1" x14ac:dyDescent="0.2">
      <c r="K261" s="414"/>
      <c r="L261" s="414"/>
      <c r="M261" s="414"/>
      <c r="N261" s="414"/>
      <c r="O261" s="414"/>
      <c r="P261" s="414"/>
      <c r="Q261" s="414"/>
      <c r="R261" s="414"/>
      <c r="S261" s="414"/>
      <c r="T261" s="414"/>
      <c r="U261" s="414"/>
      <c r="V261" s="414"/>
      <c r="W261" s="414"/>
      <c r="X261" s="414"/>
      <c r="Y261" s="414"/>
      <c r="Z261" s="414"/>
      <c r="AA261" s="414"/>
      <c r="AB261" s="414"/>
      <c r="AC261" s="414"/>
      <c r="AD261" s="414"/>
    </row>
    <row r="262" spans="11:30" s="23" customFormat="1" x14ac:dyDescent="0.2">
      <c r="K262" s="414"/>
      <c r="L262" s="414"/>
      <c r="M262" s="414"/>
      <c r="N262" s="414"/>
      <c r="O262" s="414"/>
      <c r="P262" s="414"/>
      <c r="Q262" s="414"/>
      <c r="R262" s="414"/>
      <c r="S262" s="414"/>
      <c r="T262" s="414"/>
      <c r="U262" s="414"/>
      <c r="V262" s="414"/>
      <c r="W262" s="414"/>
      <c r="X262" s="414"/>
      <c r="Y262" s="414"/>
      <c r="Z262" s="414"/>
      <c r="AA262" s="414"/>
      <c r="AB262" s="414"/>
      <c r="AC262" s="414"/>
      <c r="AD262" s="414"/>
    </row>
    <row r="263" spans="11:30" s="23" customFormat="1" x14ac:dyDescent="0.2">
      <c r="K263" s="414"/>
      <c r="L263" s="414"/>
      <c r="M263" s="414"/>
      <c r="N263" s="414"/>
      <c r="O263" s="414"/>
      <c r="P263" s="414"/>
      <c r="Q263" s="414"/>
      <c r="R263" s="414"/>
      <c r="S263" s="414"/>
      <c r="T263" s="414"/>
      <c r="U263" s="414"/>
      <c r="V263" s="414"/>
      <c r="W263" s="414"/>
      <c r="X263" s="414"/>
      <c r="Y263" s="414"/>
      <c r="Z263" s="414"/>
      <c r="AA263" s="414"/>
      <c r="AB263" s="414"/>
      <c r="AC263" s="414"/>
      <c r="AD263" s="414"/>
    </row>
    <row r="264" spans="11:30" s="23" customFormat="1" x14ac:dyDescent="0.2">
      <c r="K264" s="414"/>
      <c r="L264" s="414"/>
      <c r="M264" s="414"/>
      <c r="N264" s="414"/>
      <c r="O264" s="414"/>
      <c r="P264" s="414"/>
      <c r="Q264" s="414"/>
      <c r="R264" s="414"/>
      <c r="S264" s="414"/>
      <c r="T264" s="414"/>
      <c r="U264" s="414"/>
      <c r="V264" s="414"/>
      <c r="W264" s="414"/>
      <c r="X264" s="414"/>
      <c r="Y264" s="414"/>
      <c r="Z264" s="414"/>
      <c r="AA264" s="414"/>
      <c r="AB264" s="414"/>
      <c r="AC264" s="414"/>
      <c r="AD264" s="414"/>
    </row>
    <row r="265" spans="11:30" s="23" customFormat="1" x14ac:dyDescent="0.2">
      <c r="K265" s="414"/>
      <c r="L265" s="414"/>
      <c r="M265" s="414"/>
      <c r="N265" s="414"/>
      <c r="O265" s="414"/>
      <c r="P265" s="414"/>
      <c r="Q265" s="414"/>
      <c r="R265" s="414"/>
      <c r="S265" s="414"/>
      <c r="T265" s="414"/>
      <c r="U265" s="414"/>
      <c r="V265" s="414"/>
      <c r="W265" s="414"/>
      <c r="X265" s="414"/>
      <c r="Y265" s="414"/>
      <c r="Z265" s="414"/>
      <c r="AA265" s="414"/>
      <c r="AB265" s="414"/>
      <c r="AC265" s="414"/>
      <c r="AD265" s="414"/>
    </row>
    <row r="266" spans="11:30" s="23" customFormat="1" x14ac:dyDescent="0.2">
      <c r="K266" s="414"/>
      <c r="L266" s="414"/>
      <c r="M266" s="414"/>
      <c r="N266" s="414"/>
      <c r="O266" s="414"/>
      <c r="P266" s="414"/>
      <c r="Q266" s="414"/>
      <c r="R266" s="414"/>
      <c r="S266" s="414"/>
      <c r="T266" s="414"/>
      <c r="U266" s="414"/>
      <c r="V266" s="414"/>
      <c r="W266" s="414"/>
      <c r="X266" s="414"/>
      <c r="Y266" s="414"/>
      <c r="Z266" s="414"/>
      <c r="AA266" s="414"/>
      <c r="AB266" s="414"/>
      <c r="AC266" s="414"/>
      <c r="AD266" s="414"/>
    </row>
    <row r="267" spans="11:30" s="23" customFormat="1" x14ac:dyDescent="0.2">
      <c r="K267" s="414"/>
      <c r="L267" s="414"/>
      <c r="M267" s="414"/>
      <c r="N267" s="414"/>
      <c r="O267" s="414"/>
      <c r="P267" s="414"/>
      <c r="Q267" s="414"/>
      <c r="R267" s="414"/>
      <c r="S267" s="414"/>
      <c r="T267" s="414"/>
      <c r="U267" s="414"/>
      <c r="V267" s="414"/>
      <c r="W267" s="414"/>
      <c r="X267" s="414"/>
      <c r="Y267" s="414"/>
      <c r="Z267" s="414"/>
      <c r="AA267" s="414"/>
      <c r="AB267" s="414"/>
      <c r="AC267" s="414"/>
      <c r="AD267" s="414"/>
    </row>
    <row r="268" spans="11:30" s="23" customFormat="1" x14ac:dyDescent="0.2">
      <c r="K268" s="414"/>
      <c r="L268" s="414"/>
      <c r="M268" s="414"/>
      <c r="N268" s="414"/>
      <c r="O268" s="414"/>
      <c r="P268" s="414"/>
      <c r="Q268" s="414"/>
      <c r="R268" s="414"/>
      <c r="S268" s="414"/>
      <c r="T268" s="414"/>
      <c r="U268" s="414"/>
      <c r="V268" s="414"/>
      <c r="W268" s="414"/>
      <c r="X268" s="414"/>
      <c r="Y268" s="414"/>
      <c r="Z268" s="414"/>
      <c r="AA268" s="414"/>
      <c r="AB268" s="414"/>
      <c r="AC268" s="414"/>
      <c r="AD268" s="414"/>
    </row>
    <row r="269" spans="11:30" s="23" customFormat="1" x14ac:dyDescent="0.2">
      <c r="K269" s="414"/>
      <c r="L269" s="414"/>
      <c r="M269" s="414"/>
      <c r="N269" s="414"/>
      <c r="O269" s="414"/>
      <c r="P269" s="414"/>
      <c r="Q269" s="414"/>
      <c r="R269" s="414"/>
      <c r="S269" s="414"/>
      <c r="T269" s="414"/>
      <c r="U269" s="414"/>
      <c r="V269" s="414"/>
      <c r="W269" s="414"/>
      <c r="X269" s="414"/>
      <c r="Y269" s="414"/>
      <c r="Z269" s="414"/>
      <c r="AA269" s="414"/>
      <c r="AB269" s="414"/>
      <c r="AC269" s="414"/>
      <c r="AD269" s="414"/>
    </row>
    <row r="270" spans="11:30" s="23" customFormat="1" x14ac:dyDescent="0.2">
      <c r="K270" s="414"/>
      <c r="L270" s="414"/>
      <c r="M270" s="414"/>
      <c r="N270" s="414"/>
      <c r="O270" s="414"/>
      <c r="P270" s="414"/>
      <c r="Q270" s="414"/>
      <c r="R270" s="414"/>
      <c r="S270" s="414"/>
      <c r="T270" s="414"/>
      <c r="U270" s="414"/>
      <c r="V270" s="414"/>
      <c r="W270" s="414"/>
      <c r="X270" s="414"/>
      <c r="Y270" s="414"/>
      <c r="Z270" s="414"/>
      <c r="AA270" s="414"/>
      <c r="AB270" s="414"/>
      <c r="AC270" s="414"/>
      <c r="AD270" s="414"/>
    </row>
    <row r="271" spans="11:30" s="23" customFormat="1" x14ac:dyDescent="0.2">
      <c r="K271" s="414"/>
      <c r="L271" s="414"/>
      <c r="M271" s="414"/>
      <c r="N271" s="414"/>
      <c r="O271" s="414"/>
      <c r="P271" s="414"/>
      <c r="Q271" s="414"/>
      <c r="R271" s="414"/>
      <c r="S271" s="414"/>
      <c r="T271" s="414"/>
      <c r="U271" s="414"/>
      <c r="V271" s="414"/>
      <c r="W271" s="414"/>
      <c r="X271" s="414"/>
      <c r="Y271" s="414"/>
      <c r="Z271" s="414"/>
      <c r="AA271" s="414"/>
      <c r="AB271" s="414"/>
      <c r="AC271" s="414"/>
      <c r="AD271" s="414"/>
    </row>
    <row r="272" spans="11:30" s="23" customFormat="1" x14ac:dyDescent="0.2">
      <c r="K272" s="414"/>
      <c r="L272" s="414"/>
      <c r="M272" s="414"/>
      <c r="N272" s="414"/>
      <c r="O272" s="414"/>
      <c r="P272" s="414"/>
      <c r="Q272" s="414"/>
      <c r="R272" s="414"/>
      <c r="S272" s="414"/>
      <c r="T272" s="414"/>
      <c r="U272" s="414"/>
      <c r="V272" s="414"/>
      <c r="W272" s="414"/>
      <c r="X272" s="414"/>
      <c r="Y272" s="414"/>
      <c r="Z272" s="414"/>
      <c r="AA272" s="414"/>
      <c r="AB272" s="414"/>
      <c r="AC272" s="414"/>
      <c r="AD272" s="414"/>
    </row>
    <row r="273" spans="11:30" s="23" customFormat="1" x14ac:dyDescent="0.2">
      <c r="K273" s="414"/>
      <c r="L273" s="414"/>
      <c r="M273" s="414"/>
      <c r="N273" s="414"/>
      <c r="O273" s="414"/>
      <c r="P273" s="414"/>
      <c r="Q273" s="414"/>
      <c r="R273" s="414"/>
      <c r="S273" s="414"/>
      <c r="T273" s="414"/>
      <c r="U273" s="414"/>
      <c r="V273" s="414"/>
      <c r="W273" s="414"/>
      <c r="X273" s="414"/>
      <c r="Y273" s="414"/>
      <c r="Z273" s="414"/>
      <c r="AA273" s="414"/>
      <c r="AB273" s="414"/>
      <c r="AC273" s="414"/>
      <c r="AD273" s="414"/>
    </row>
    <row r="274" spans="11:30" s="23" customFormat="1" x14ac:dyDescent="0.2">
      <c r="K274" s="414"/>
      <c r="L274" s="414"/>
      <c r="M274" s="414"/>
      <c r="N274" s="414"/>
      <c r="O274" s="414"/>
      <c r="P274" s="414"/>
      <c r="Q274" s="414"/>
      <c r="R274" s="414"/>
      <c r="S274" s="414"/>
      <c r="T274" s="414"/>
      <c r="U274" s="414"/>
      <c r="V274" s="414"/>
      <c r="W274" s="414"/>
      <c r="X274" s="414"/>
      <c r="Y274" s="414"/>
      <c r="Z274" s="414"/>
      <c r="AA274" s="414"/>
      <c r="AB274" s="414"/>
      <c r="AC274" s="414"/>
      <c r="AD274" s="414"/>
    </row>
    <row r="275" spans="11:30" s="23" customFormat="1" x14ac:dyDescent="0.2">
      <c r="K275" s="414"/>
      <c r="L275" s="414"/>
      <c r="M275" s="414"/>
      <c r="N275" s="414"/>
      <c r="O275" s="414"/>
      <c r="P275" s="414"/>
      <c r="Q275" s="414"/>
      <c r="R275" s="414"/>
      <c r="S275" s="414"/>
      <c r="T275" s="414"/>
      <c r="U275" s="414"/>
      <c r="V275" s="414"/>
      <c r="W275" s="414"/>
      <c r="X275" s="414"/>
      <c r="Y275" s="414"/>
      <c r="Z275" s="414"/>
      <c r="AA275" s="414"/>
      <c r="AB275" s="414"/>
      <c r="AC275" s="414"/>
      <c r="AD275" s="414"/>
    </row>
    <row r="276" spans="11:30" s="23" customFormat="1" x14ac:dyDescent="0.2">
      <c r="K276" s="414"/>
      <c r="L276" s="414"/>
      <c r="M276" s="414"/>
      <c r="N276" s="414"/>
      <c r="O276" s="414"/>
      <c r="P276" s="414"/>
      <c r="Q276" s="414"/>
      <c r="R276" s="414"/>
      <c r="S276" s="414"/>
      <c r="T276" s="414"/>
      <c r="U276" s="414"/>
      <c r="V276" s="414"/>
      <c r="W276" s="414"/>
      <c r="X276" s="414"/>
      <c r="Y276" s="414"/>
      <c r="Z276" s="414"/>
      <c r="AA276" s="414"/>
      <c r="AB276" s="414"/>
      <c r="AC276" s="414"/>
      <c r="AD276" s="414"/>
    </row>
    <row r="277" spans="11:30" s="23" customFormat="1" x14ac:dyDescent="0.2">
      <c r="K277" s="414"/>
      <c r="L277" s="414"/>
      <c r="M277" s="414"/>
      <c r="N277" s="414"/>
      <c r="O277" s="414"/>
      <c r="P277" s="414"/>
      <c r="Q277" s="414"/>
      <c r="R277" s="414"/>
      <c r="S277" s="414"/>
      <c r="T277" s="414"/>
      <c r="U277" s="414"/>
      <c r="V277" s="414"/>
      <c r="W277" s="414"/>
      <c r="X277" s="414"/>
      <c r="Y277" s="414"/>
      <c r="Z277" s="414"/>
      <c r="AA277" s="414"/>
      <c r="AB277" s="414"/>
      <c r="AC277" s="414"/>
      <c r="AD277" s="414"/>
    </row>
    <row r="278" spans="11:30" s="23" customFormat="1" x14ac:dyDescent="0.2">
      <c r="K278" s="414"/>
      <c r="L278" s="414"/>
      <c r="M278" s="414"/>
      <c r="N278" s="414"/>
      <c r="O278" s="414"/>
      <c r="P278" s="414"/>
      <c r="Q278" s="414"/>
      <c r="R278" s="414"/>
      <c r="S278" s="414"/>
      <c r="T278" s="414"/>
      <c r="U278" s="414"/>
      <c r="V278" s="414"/>
      <c r="W278" s="414"/>
      <c r="X278" s="414"/>
      <c r="Y278" s="414"/>
      <c r="Z278" s="414"/>
      <c r="AA278" s="414"/>
      <c r="AB278" s="414"/>
      <c r="AC278" s="414"/>
      <c r="AD278" s="414"/>
    </row>
    <row r="279" spans="11:30" s="23" customFormat="1" x14ac:dyDescent="0.2">
      <c r="K279" s="414"/>
      <c r="L279" s="414"/>
      <c r="M279" s="414"/>
      <c r="N279" s="414"/>
      <c r="O279" s="414"/>
      <c r="P279" s="414"/>
      <c r="Q279" s="414"/>
      <c r="R279" s="414"/>
      <c r="S279" s="414"/>
      <c r="T279" s="414"/>
      <c r="U279" s="414"/>
      <c r="V279" s="414"/>
      <c r="W279" s="414"/>
      <c r="X279" s="414"/>
      <c r="Y279" s="414"/>
      <c r="Z279" s="414"/>
      <c r="AA279" s="414"/>
      <c r="AB279" s="414"/>
      <c r="AC279" s="414"/>
      <c r="AD279" s="414"/>
    </row>
    <row r="280" spans="11:30" s="23" customFormat="1" x14ac:dyDescent="0.2">
      <c r="K280" s="414"/>
      <c r="L280" s="414"/>
      <c r="M280" s="414"/>
      <c r="N280" s="414"/>
      <c r="O280" s="414"/>
      <c r="P280" s="414"/>
      <c r="Q280" s="414"/>
      <c r="R280" s="414"/>
      <c r="S280" s="414"/>
      <c r="T280" s="414"/>
      <c r="U280" s="414"/>
      <c r="V280" s="414"/>
      <c r="W280" s="414"/>
      <c r="X280" s="414"/>
      <c r="Y280" s="414"/>
      <c r="Z280" s="414"/>
      <c r="AA280" s="414"/>
      <c r="AB280" s="414"/>
      <c r="AC280" s="414"/>
      <c r="AD280" s="414"/>
    </row>
    <row r="281" spans="11:30" s="23" customFormat="1" x14ac:dyDescent="0.2">
      <c r="K281" s="414"/>
      <c r="L281" s="414"/>
      <c r="M281" s="414"/>
      <c r="N281" s="414"/>
      <c r="O281" s="414"/>
      <c r="P281" s="414"/>
      <c r="Q281" s="414"/>
      <c r="R281" s="414"/>
      <c r="S281" s="414"/>
      <c r="T281" s="414"/>
      <c r="U281" s="414"/>
      <c r="V281" s="414"/>
      <c r="W281" s="414"/>
      <c r="X281" s="414"/>
      <c r="Y281" s="414"/>
      <c r="Z281" s="414"/>
      <c r="AA281" s="414"/>
      <c r="AB281" s="414"/>
      <c r="AC281" s="414"/>
      <c r="AD281" s="414"/>
    </row>
    <row r="282" spans="11:30" s="23" customFormat="1" x14ac:dyDescent="0.2">
      <c r="K282" s="414"/>
      <c r="L282" s="414"/>
      <c r="M282" s="414"/>
      <c r="N282" s="414"/>
      <c r="O282" s="414"/>
      <c r="P282" s="414"/>
      <c r="Q282" s="414"/>
      <c r="R282" s="414"/>
      <c r="S282" s="414"/>
      <c r="T282" s="414"/>
      <c r="U282" s="414"/>
      <c r="V282" s="414"/>
      <c r="W282" s="414"/>
      <c r="X282" s="414"/>
      <c r="Y282" s="414"/>
      <c r="Z282" s="414"/>
      <c r="AA282" s="414"/>
      <c r="AB282" s="414"/>
      <c r="AC282" s="414"/>
      <c r="AD282" s="414"/>
    </row>
    <row r="283" spans="11:30" s="23" customFormat="1" x14ac:dyDescent="0.2">
      <c r="K283" s="414"/>
      <c r="L283" s="414"/>
      <c r="M283" s="414"/>
      <c r="N283" s="414"/>
      <c r="O283" s="414"/>
      <c r="P283" s="414"/>
      <c r="Q283" s="414"/>
      <c r="R283" s="414"/>
      <c r="S283" s="414"/>
      <c r="T283" s="414"/>
      <c r="U283" s="414"/>
      <c r="V283" s="414"/>
      <c r="W283" s="414"/>
      <c r="X283" s="414"/>
      <c r="Y283" s="414"/>
      <c r="Z283" s="414"/>
      <c r="AA283" s="414"/>
      <c r="AB283" s="414"/>
      <c r="AC283" s="414"/>
      <c r="AD283" s="414"/>
    </row>
    <row r="284" spans="11:30" s="23" customFormat="1" x14ac:dyDescent="0.2">
      <c r="K284" s="414"/>
      <c r="L284" s="414"/>
      <c r="M284" s="414"/>
      <c r="N284" s="414"/>
      <c r="O284" s="414"/>
      <c r="P284" s="414"/>
      <c r="Q284" s="414"/>
      <c r="R284" s="414"/>
      <c r="S284" s="414"/>
      <c r="T284" s="414"/>
      <c r="U284" s="414"/>
      <c r="V284" s="414"/>
      <c r="W284" s="414"/>
      <c r="X284" s="414"/>
      <c r="Y284" s="414"/>
      <c r="Z284" s="414"/>
      <c r="AA284" s="414"/>
      <c r="AB284" s="414"/>
      <c r="AC284" s="414"/>
      <c r="AD284" s="414"/>
    </row>
    <row r="285" spans="11:30" s="23" customFormat="1" x14ac:dyDescent="0.2">
      <c r="K285" s="414"/>
      <c r="L285" s="414"/>
      <c r="M285" s="414"/>
      <c r="N285" s="414"/>
      <c r="O285" s="414"/>
      <c r="P285" s="414"/>
      <c r="Q285" s="414"/>
      <c r="R285" s="414"/>
      <c r="S285" s="414"/>
      <c r="T285" s="414"/>
      <c r="U285" s="414"/>
      <c r="V285" s="414"/>
      <c r="W285" s="414"/>
      <c r="X285" s="414"/>
      <c r="Y285" s="414"/>
      <c r="Z285" s="414"/>
      <c r="AA285" s="414"/>
      <c r="AB285" s="414"/>
      <c r="AC285" s="414"/>
      <c r="AD285" s="414"/>
    </row>
    <row r="286" spans="11:30" s="23" customFormat="1" x14ac:dyDescent="0.2">
      <c r="K286" s="414"/>
      <c r="L286" s="414"/>
      <c r="M286" s="414"/>
      <c r="N286" s="414"/>
      <c r="O286" s="414"/>
      <c r="P286" s="414"/>
      <c r="Q286" s="414"/>
      <c r="R286" s="414"/>
      <c r="S286" s="414"/>
      <c r="T286" s="414"/>
      <c r="U286" s="414"/>
      <c r="V286" s="414"/>
      <c r="W286" s="414"/>
      <c r="X286" s="414"/>
      <c r="Y286" s="414"/>
      <c r="Z286" s="414"/>
      <c r="AA286" s="414"/>
      <c r="AB286" s="414"/>
      <c r="AC286" s="414"/>
      <c r="AD286" s="414"/>
    </row>
    <row r="287" spans="11:30" s="23" customFormat="1" x14ac:dyDescent="0.2">
      <c r="K287" s="414"/>
      <c r="L287" s="414"/>
      <c r="M287" s="414"/>
      <c r="N287" s="414"/>
      <c r="O287" s="414"/>
      <c r="P287" s="414"/>
      <c r="Q287" s="414"/>
      <c r="R287" s="414"/>
      <c r="S287" s="414"/>
      <c r="T287" s="414"/>
      <c r="U287" s="414"/>
      <c r="V287" s="414"/>
      <c r="W287" s="414"/>
      <c r="X287" s="414"/>
      <c r="Y287" s="414"/>
      <c r="Z287" s="414"/>
      <c r="AA287" s="414"/>
      <c r="AB287" s="414"/>
      <c r="AC287" s="414"/>
      <c r="AD287" s="414"/>
    </row>
    <row r="288" spans="11:30" s="23" customFormat="1" x14ac:dyDescent="0.2">
      <c r="K288" s="414"/>
      <c r="L288" s="414"/>
      <c r="M288" s="414"/>
      <c r="N288" s="414"/>
      <c r="O288" s="414"/>
      <c r="P288" s="414"/>
      <c r="Q288" s="414"/>
      <c r="R288" s="414"/>
      <c r="S288" s="414"/>
      <c r="T288" s="414"/>
      <c r="U288" s="414"/>
      <c r="V288" s="414"/>
      <c r="W288" s="414"/>
      <c r="X288" s="414"/>
      <c r="Y288" s="414"/>
      <c r="Z288" s="414"/>
      <c r="AA288" s="414"/>
      <c r="AB288" s="414"/>
      <c r="AC288" s="414"/>
      <c r="AD288" s="414"/>
    </row>
    <row r="289" spans="11:30" s="23" customFormat="1" x14ac:dyDescent="0.2">
      <c r="K289" s="414"/>
      <c r="L289" s="414"/>
      <c r="M289" s="414"/>
      <c r="N289" s="414"/>
      <c r="O289" s="414"/>
      <c r="P289" s="414"/>
      <c r="Q289" s="414"/>
      <c r="R289" s="414"/>
      <c r="S289" s="414"/>
      <c r="T289" s="414"/>
      <c r="U289" s="414"/>
      <c r="V289" s="414"/>
      <c r="W289" s="414"/>
      <c r="X289" s="414"/>
      <c r="Y289" s="414"/>
      <c r="Z289" s="414"/>
      <c r="AA289" s="414"/>
      <c r="AB289" s="414"/>
      <c r="AC289" s="414"/>
      <c r="AD289" s="414"/>
    </row>
    <row r="290" spans="11:30" s="23" customFormat="1" x14ac:dyDescent="0.2">
      <c r="K290" s="414"/>
      <c r="L290" s="414"/>
      <c r="M290" s="414"/>
      <c r="N290" s="414"/>
      <c r="O290" s="414"/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  <c r="AA290" s="414"/>
      <c r="AB290" s="414"/>
      <c r="AC290" s="414"/>
      <c r="AD290" s="414"/>
    </row>
    <row r="291" spans="11:30" s="23" customFormat="1" x14ac:dyDescent="0.2">
      <c r="K291" s="414"/>
      <c r="L291" s="414"/>
      <c r="M291" s="414"/>
      <c r="N291" s="414"/>
      <c r="O291" s="414"/>
      <c r="P291" s="414"/>
      <c r="Q291" s="414"/>
      <c r="R291" s="414"/>
      <c r="S291" s="414"/>
      <c r="T291" s="414"/>
      <c r="U291" s="414"/>
      <c r="V291" s="414"/>
      <c r="W291" s="414"/>
      <c r="X291" s="414"/>
      <c r="Y291" s="414"/>
      <c r="Z291" s="414"/>
      <c r="AA291" s="414"/>
      <c r="AB291" s="414"/>
      <c r="AC291" s="414"/>
      <c r="AD291" s="414"/>
    </row>
    <row r="292" spans="11:30" s="23" customFormat="1" x14ac:dyDescent="0.2">
      <c r="K292" s="414"/>
      <c r="L292" s="414"/>
      <c r="M292" s="414"/>
      <c r="N292" s="414"/>
      <c r="O292" s="414"/>
      <c r="P292" s="414"/>
      <c r="Q292" s="414"/>
      <c r="R292" s="414"/>
      <c r="S292" s="414"/>
      <c r="T292" s="414"/>
      <c r="U292" s="414"/>
      <c r="V292" s="414"/>
      <c r="W292" s="414"/>
      <c r="X292" s="414"/>
      <c r="Y292" s="414"/>
      <c r="Z292" s="414"/>
      <c r="AA292" s="414"/>
      <c r="AB292" s="414"/>
      <c r="AC292" s="414"/>
      <c r="AD292" s="414"/>
    </row>
    <row r="293" spans="11:30" s="23" customFormat="1" x14ac:dyDescent="0.2">
      <c r="K293" s="414"/>
      <c r="L293" s="414"/>
      <c r="M293" s="414"/>
      <c r="N293" s="414"/>
      <c r="O293" s="414"/>
      <c r="P293" s="414"/>
      <c r="Q293" s="414"/>
      <c r="R293" s="414"/>
      <c r="S293" s="414"/>
      <c r="T293" s="414"/>
      <c r="U293" s="414"/>
      <c r="V293" s="414"/>
      <c r="W293" s="414"/>
      <c r="X293" s="414"/>
      <c r="Y293" s="414"/>
      <c r="Z293" s="414"/>
      <c r="AA293" s="414"/>
      <c r="AB293" s="414"/>
      <c r="AC293" s="414"/>
      <c r="AD293" s="414"/>
    </row>
    <row r="294" spans="11:30" s="23" customFormat="1" x14ac:dyDescent="0.2">
      <c r="K294" s="414"/>
      <c r="L294" s="414"/>
      <c r="M294" s="414"/>
      <c r="N294" s="414"/>
      <c r="O294" s="414"/>
      <c r="P294" s="414"/>
      <c r="Q294" s="414"/>
      <c r="R294" s="414"/>
      <c r="S294" s="414"/>
      <c r="T294" s="414"/>
      <c r="U294" s="414"/>
      <c r="V294" s="414"/>
      <c r="W294" s="414"/>
      <c r="X294" s="414"/>
      <c r="Y294" s="414"/>
      <c r="Z294" s="414"/>
      <c r="AA294" s="414"/>
      <c r="AB294" s="414"/>
      <c r="AC294" s="414"/>
      <c r="AD294" s="414"/>
    </row>
    <row r="295" spans="11:30" s="23" customFormat="1" x14ac:dyDescent="0.2"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  <c r="AA295" s="414"/>
      <c r="AB295" s="414"/>
      <c r="AC295" s="414"/>
      <c r="AD295" s="414"/>
    </row>
    <row r="296" spans="11:30" s="23" customFormat="1" x14ac:dyDescent="0.2"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  <c r="AA296" s="414"/>
      <c r="AB296" s="414"/>
      <c r="AC296" s="414"/>
      <c r="AD296" s="414"/>
    </row>
    <row r="297" spans="11:30" s="23" customFormat="1" x14ac:dyDescent="0.2">
      <c r="K297" s="414"/>
      <c r="L297" s="414"/>
      <c r="M297" s="414"/>
      <c r="N297" s="414"/>
      <c r="O297" s="414"/>
      <c r="P297" s="414"/>
      <c r="Q297" s="414"/>
      <c r="R297" s="414"/>
      <c r="S297" s="414"/>
      <c r="T297" s="414"/>
      <c r="U297" s="414"/>
      <c r="V297" s="414"/>
      <c r="W297" s="414"/>
      <c r="X297" s="414"/>
      <c r="Y297" s="414"/>
      <c r="Z297" s="414"/>
      <c r="AA297" s="414"/>
      <c r="AB297" s="414"/>
      <c r="AC297" s="414"/>
      <c r="AD297" s="414"/>
    </row>
    <row r="298" spans="11:30" s="23" customFormat="1" x14ac:dyDescent="0.2">
      <c r="K298" s="414"/>
      <c r="L298" s="414"/>
      <c r="M298" s="414"/>
      <c r="N298" s="414"/>
      <c r="O298" s="414"/>
      <c r="P298" s="414"/>
      <c r="Q298" s="414"/>
      <c r="R298" s="414"/>
      <c r="S298" s="414"/>
      <c r="T298" s="414"/>
      <c r="U298" s="414"/>
      <c r="V298" s="414"/>
      <c r="W298" s="414"/>
      <c r="X298" s="414"/>
      <c r="Y298" s="414"/>
      <c r="Z298" s="414"/>
      <c r="AA298" s="414"/>
      <c r="AB298" s="414"/>
      <c r="AC298" s="414"/>
      <c r="AD298" s="414"/>
    </row>
    <row r="299" spans="11:30" s="23" customFormat="1" x14ac:dyDescent="0.2">
      <c r="K299" s="414"/>
      <c r="L299" s="414"/>
      <c r="M299" s="414"/>
      <c r="N299" s="414"/>
      <c r="O299" s="414"/>
      <c r="P299" s="414"/>
      <c r="Q299" s="414"/>
      <c r="R299" s="414"/>
      <c r="S299" s="414"/>
      <c r="T299" s="414"/>
      <c r="U299" s="414"/>
      <c r="V299" s="414"/>
      <c r="W299" s="414"/>
      <c r="X299" s="414"/>
      <c r="Y299" s="414"/>
      <c r="Z299" s="414"/>
      <c r="AA299" s="414"/>
      <c r="AB299" s="414"/>
      <c r="AC299" s="414"/>
      <c r="AD299" s="414"/>
    </row>
    <row r="300" spans="11:30" s="23" customFormat="1" x14ac:dyDescent="0.2">
      <c r="K300" s="414"/>
      <c r="L300" s="414"/>
      <c r="M300" s="414"/>
      <c r="N300" s="414"/>
      <c r="O300" s="414"/>
      <c r="P300" s="414"/>
      <c r="Q300" s="414"/>
      <c r="R300" s="414"/>
      <c r="S300" s="414"/>
      <c r="T300" s="414"/>
      <c r="U300" s="414"/>
      <c r="V300" s="414"/>
      <c r="W300" s="414"/>
      <c r="X300" s="414"/>
      <c r="Y300" s="414"/>
      <c r="Z300" s="414"/>
      <c r="AA300" s="414"/>
      <c r="AB300" s="414"/>
      <c r="AC300" s="414"/>
      <c r="AD300" s="414"/>
    </row>
    <row r="301" spans="11:30" s="23" customFormat="1" x14ac:dyDescent="0.2">
      <c r="K301" s="414"/>
      <c r="L301" s="414"/>
      <c r="M301" s="414"/>
      <c r="N301" s="414"/>
      <c r="O301" s="414"/>
      <c r="P301" s="414"/>
      <c r="Q301" s="414"/>
      <c r="R301" s="414"/>
      <c r="S301" s="414"/>
      <c r="T301" s="414"/>
      <c r="U301" s="414"/>
      <c r="V301" s="414"/>
      <c r="W301" s="414"/>
      <c r="X301" s="414"/>
      <c r="Y301" s="414"/>
      <c r="Z301" s="414"/>
      <c r="AA301" s="414"/>
      <c r="AB301" s="414"/>
      <c r="AC301" s="414"/>
      <c r="AD301" s="414"/>
    </row>
    <row r="302" spans="11:30" s="23" customFormat="1" x14ac:dyDescent="0.2"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  <c r="X302" s="414"/>
      <c r="Y302" s="414"/>
      <c r="Z302" s="414"/>
      <c r="AA302" s="414"/>
      <c r="AB302" s="414"/>
      <c r="AC302" s="414"/>
      <c r="AD302" s="414"/>
    </row>
    <row r="303" spans="11:30" s="23" customFormat="1" x14ac:dyDescent="0.2">
      <c r="K303" s="414"/>
      <c r="L303" s="414"/>
      <c r="M303" s="414"/>
      <c r="N303" s="414"/>
      <c r="O303" s="414"/>
      <c r="P303" s="414"/>
      <c r="Q303" s="414"/>
      <c r="R303" s="414"/>
      <c r="S303" s="414"/>
      <c r="T303" s="414"/>
      <c r="U303" s="414"/>
      <c r="V303" s="414"/>
      <c r="W303" s="414"/>
      <c r="X303" s="414"/>
      <c r="Y303" s="414"/>
      <c r="Z303" s="414"/>
      <c r="AA303" s="414"/>
      <c r="AB303" s="414"/>
      <c r="AC303" s="414"/>
      <c r="AD303" s="414"/>
    </row>
    <row r="304" spans="11:30" s="23" customFormat="1" x14ac:dyDescent="0.2">
      <c r="K304" s="414"/>
      <c r="L304" s="414"/>
      <c r="M304" s="414"/>
      <c r="N304" s="414"/>
      <c r="O304" s="414"/>
      <c r="P304" s="414"/>
      <c r="Q304" s="414"/>
      <c r="R304" s="414"/>
      <c r="S304" s="414"/>
      <c r="T304" s="414"/>
      <c r="U304" s="414"/>
      <c r="V304" s="414"/>
      <c r="W304" s="414"/>
      <c r="X304" s="414"/>
      <c r="Y304" s="414"/>
      <c r="Z304" s="414"/>
      <c r="AA304" s="414"/>
      <c r="AB304" s="414"/>
      <c r="AC304" s="414"/>
      <c r="AD304" s="414"/>
    </row>
    <row r="305" spans="11:30" s="23" customFormat="1" x14ac:dyDescent="0.2">
      <c r="K305" s="414"/>
      <c r="L305" s="414"/>
      <c r="M305" s="414"/>
      <c r="N305" s="414"/>
      <c r="O305" s="414"/>
      <c r="P305" s="414"/>
      <c r="Q305" s="414"/>
      <c r="R305" s="414"/>
      <c r="S305" s="414"/>
      <c r="T305" s="414"/>
      <c r="U305" s="414"/>
      <c r="V305" s="414"/>
      <c r="W305" s="414"/>
      <c r="X305" s="414"/>
      <c r="Y305" s="414"/>
      <c r="Z305" s="414"/>
      <c r="AA305" s="414"/>
      <c r="AB305" s="414"/>
      <c r="AC305" s="414"/>
      <c r="AD305" s="414"/>
    </row>
    <row r="306" spans="11:30" s="23" customFormat="1" x14ac:dyDescent="0.2">
      <c r="K306" s="414"/>
      <c r="L306" s="414"/>
      <c r="M306" s="414"/>
      <c r="N306" s="414"/>
      <c r="O306" s="414"/>
      <c r="P306" s="414"/>
      <c r="Q306" s="414"/>
      <c r="R306" s="414"/>
      <c r="S306" s="414"/>
      <c r="T306" s="414"/>
      <c r="U306" s="414"/>
      <c r="V306" s="414"/>
      <c r="W306" s="414"/>
      <c r="X306" s="414"/>
      <c r="Y306" s="414"/>
      <c r="Z306" s="414"/>
      <c r="AA306" s="414"/>
      <c r="AB306" s="414"/>
      <c r="AC306" s="414"/>
      <c r="AD306" s="414"/>
    </row>
    <row r="307" spans="11:30" s="23" customFormat="1" x14ac:dyDescent="0.2">
      <c r="K307" s="414"/>
      <c r="L307" s="414"/>
      <c r="M307" s="414"/>
      <c r="N307" s="414"/>
      <c r="O307" s="414"/>
      <c r="P307" s="414"/>
      <c r="Q307" s="414"/>
      <c r="R307" s="414"/>
      <c r="S307" s="414"/>
      <c r="T307" s="414"/>
      <c r="U307" s="414"/>
      <c r="V307" s="414"/>
      <c r="W307" s="414"/>
      <c r="X307" s="414"/>
      <c r="Y307" s="414"/>
      <c r="Z307" s="414"/>
      <c r="AA307" s="414"/>
      <c r="AB307" s="414"/>
      <c r="AC307" s="414"/>
      <c r="AD307" s="414"/>
    </row>
    <row r="308" spans="11:30" s="23" customFormat="1" x14ac:dyDescent="0.2">
      <c r="K308" s="414"/>
      <c r="L308" s="414"/>
      <c r="M308" s="414"/>
      <c r="N308" s="414"/>
      <c r="O308" s="414"/>
      <c r="P308" s="414"/>
      <c r="Q308" s="414"/>
      <c r="R308" s="414"/>
      <c r="S308" s="414"/>
      <c r="T308" s="414"/>
      <c r="U308" s="414"/>
      <c r="V308" s="414"/>
      <c r="W308" s="414"/>
      <c r="X308" s="414"/>
      <c r="Y308" s="414"/>
      <c r="Z308" s="414"/>
      <c r="AA308" s="414"/>
      <c r="AB308" s="414"/>
      <c r="AC308" s="414"/>
      <c r="AD308" s="414"/>
    </row>
    <row r="309" spans="11:30" s="23" customFormat="1" x14ac:dyDescent="0.2">
      <c r="K309" s="414"/>
      <c r="L309" s="414"/>
      <c r="M309" s="414"/>
      <c r="N309" s="414"/>
      <c r="O309" s="414"/>
      <c r="P309" s="414"/>
      <c r="Q309" s="414"/>
      <c r="R309" s="414"/>
      <c r="S309" s="414"/>
      <c r="T309" s="414"/>
      <c r="U309" s="414"/>
      <c r="V309" s="414"/>
      <c r="W309" s="414"/>
      <c r="X309" s="414"/>
      <c r="Y309" s="414"/>
      <c r="Z309" s="414"/>
      <c r="AA309" s="414"/>
      <c r="AB309" s="414"/>
      <c r="AC309" s="414"/>
      <c r="AD309" s="414"/>
    </row>
    <row r="310" spans="11:30" s="23" customFormat="1" x14ac:dyDescent="0.2">
      <c r="K310" s="414"/>
      <c r="L310" s="414"/>
      <c r="M310" s="414"/>
      <c r="N310" s="414"/>
      <c r="O310" s="414"/>
      <c r="P310" s="414"/>
      <c r="Q310" s="414"/>
      <c r="R310" s="414"/>
      <c r="S310" s="414"/>
      <c r="T310" s="414"/>
      <c r="U310" s="414"/>
      <c r="V310" s="414"/>
      <c r="W310" s="414"/>
      <c r="X310" s="414"/>
      <c r="Y310" s="414"/>
      <c r="Z310" s="414"/>
      <c r="AA310" s="414"/>
      <c r="AB310" s="414"/>
      <c r="AC310" s="414"/>
      <c r="AD310" s="414"/>
    </row>
    <row r="311" spans="11:30" s="23" customFormat="1" x14ac:dyDescent="0.2">
      <c r="K311" s="414"/>
      <c r="L311" s="414"/>
      <c r="M311" s="414"/>
      <c r="N311" s="414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  <c r="AA311" s="414"/>
      <c r="AB311" s="414"/>
      <c r="AC311" s="414"/>
      <c r="AD311" s="414"/>
    </row>
    <row r="312" spans="11:30" s="23" customFormat="1" x14ac:dyDescent="0.2">
      <c r="K312" s="414"/>
      <c r="L312" s="414"/>
      <c r="M312" s="414"/>
      <c r="N312" s="414"/>
      <c r="O312" s="414"/>
      <c r="P312" s="414"/>
      <c r="Q312" s="414"/>
      <c r="R312" s="414"/>
      <c r="S312" s="414"/>
      <c r="T312" s="414"/>
      <c r="U312" s="414"/>
      <c r="V312" s="414"/>
      <c r="W312" s="414"/>
      <c r="X312" s="414"/>
      <c r="Y312" s="414"/>
      <c r="Z312" s="414"/>
      <c r="AA312" s="414"/>
      <c r="AB312" s="414"/>
      <c r="AC312" s="414"/>
      <c r="AD312" s="414"/>
    </row>
    <row r="313" spans="11:30" s="23" customFormat="1" x14ac:dyDescent="0.2">
      <c r="K313" s="414"/>
      <c r="L313" s="414"/>
      <c r="M313" s="414"/>
      <c r="N313" s="414"/>
      <c r="O313" s="414"/>
      <c r="P313" s="414"/>
      <c r="Q313" s="414"/>
      <c r="R313" s="414"/>
      <c r="S313" s="414"/>
      <c r="T313" s="414"/>
      <c r="U313" s="414"/>
      <c r="V313" s="414"/>
      <c r="W313" s="414"/>
      <c r="X313" s="414"/>
      <c r="Y313" s="414"/>
      <c r="Z313" s="414"/>
      <c r="AA313" s="414"/>
      <c r="AB313" s="414"/>
      <c r="AC313" s="414"/>
      <c r="AD313" s="414"/>
    </row>
    <row r="314" spans="11:30" s="23" customFormat="1" x14ac:dyDescent="0.2">
      <c r="K314" s="414"/>
      <c r="L314" s="414"/>
      <c r="M314" s="414"/>
      <c r="N314" s="414"/>
      <c r="O314" s="414"/>
      <c r="P314" s="414"/>
      <c r="Q314" s="414"/>
      <c r="R314" s="414"/>
      <c r="S314" s="414"/>
      <c r="T314" s="414"/>
      <c r="U314" s="414"/>
      <c r="V314" s="414"/>
      <c r="W314" s="414"/>
      <c r="X314" s="414"/>
      <c r="Y314" s="414"/>
      <c r="Z314" s="414"/>
      <c r="AA314" s="414"/>
      <c r="AB314" s="414"/>
      <c r="AC314" s="414"/>
      <c r="AD314" s="414"/>
    </row>
    <row r="315" spans="11:30" s="23" customFormat="1" x14ac:dyDescent="0.2">
      <c r="K315" s="414"/>
      <c r="L315" s="414"/>
      <c r="M315" s="414"/>
      <c r="N315" s="414"/>
      <c r="O315" s="414"/>
      <c r="P315" s="414"/>
      <c r="Q315" s="414"/>
      <c r="R315" s="414"/>
      <c r="S315" s="414"/>
      <c r="T315" s="414"/>
      <c r="U315" s="414"/>
      <c r="V315" s="414"/>
      <c r="W315" s="414"/>
      <c r="X315" s="414"/>
      <c r="Y315" s="414"/>
      <c r="Z315" s="414"/>
      <c r="AA315" s="414"/>
      <c r="AB315" s="414"/>
      <c r="AC315" s="414"/>
      <c r="AD315" s="414"/>
    </row>
    <row r="316" spans="11:30" s="23" customFormat="1" x14ac:dyDescent="0.2">
      <c r="K316" s="414"/>
      <c r="L316" s="414"/>
      <c r="M316" s="414"/>
      <c r="N316" s="414"/>
      <c r="O316" s="414"/>
      <c r="P316" s="414"/>
      <c r="Q316" s="414"/>
      <c r="R316" s="414"/>
      <c r="S316" s="414"/>
      <c r="T316" s="414"/>
      <c r="U316" s="414"/>
      <c r="V316" s="414"/>
      <c r="W316" s="414"/>
      <c r="X316" s="414"/>
      <c r="Y316" s="414"/>
      <c r="Z316" s="414"/>
      <c r="AA316" s="414"/>
      <c r="AB316" s="414"/>
      <c r="AC316" s="414"/>
      <c r="AD316" s="414"/>
    </row>
    <row r="317" spans="11:30" s="23" customFormat="1" x14ac:dyDescent="0.2">
      <c r="K317" s="414"/>
      <c r="L317" s="414"/>
      <c r="M317" s="414"/>
      <c r="N317" s="414"/>
      <c r="O317" s="414"/>
      <c r="P317" s="414"/>
      <c r="Q317" s="414"/>
      <c r="R317" s="414"/>
      <c r="S317" s="414"/>
      <c r="T317" s="414"/>
      <c r="U317" s="414"/>
      <c r="V317" s="414"/>
      <c r="W317" s="414"/>
      <c r="X317" s="414"/>
      <c r="Y317" s="414"/>
      <c r="Z317" s="414"/>
      <c r="AA317" s="414"/>
      <c r="AB317" s="414"/>
      <c r="AC317" s="414"/>
      <c r="AD317" s="414"/>
    </row>
    <row r="318" spans="11:30" s="23" customFormat="1" x14ac:dyDescent="0.2">
      <c r="K318" s="414"/>
      <c r="L318" s="414"/>
      <c r="M318" s="414"/>
      <c r="N318" s="414"/>
      <c r="O318" s="414"/>
      <c r="P318" s="414"/>
      <c r="Q318" s="414"/>
      <c r="R318" s="414"/>
      <c r="S318" s="414"/>
      <c r="T318" s="414"/>
      <c r="U318" s="414"/>
      <c r="V318" s="414"/>
      <c r="W318" s="414"/>
      <c r="X318" s="414"/>
      <c r="Y318" s="414"/>
      <c r="Z318" s="414"/>
      <c r="AA318" s="414"/>
      <c r="AB318" s="414"/>
      <c r="AC318" s="414"/>
      <c r="AD318" s="414"/>
    </row>
    <row r="319" spans="11:30" s="23" customFormat="1" x14ac:dyDescent="0.2">
      <c r="K319" s="414"/>
      <c r="L319" s="414"/>
      <c r="M319" s="414"/>
      <c r="N319" s="414"/>
      <c r="O319" s="414"/>
      <c r="P319" s="414"/>
      <c r="Q319" s="414"/>
      <c r="R319" s="414"/>
      <c r="S319" s="414"/>
      <c r="T319" s="414"/>
      <c r="U319" s="414"/>
      <c r="V319" s="414"/>
      <c r="W319" s="414"/>
      <c r="X319" s="414"/>
      <c r="Y319" s="414"/>
      <c r="Z319" s="414"/>
      <c r="AA319" s="414"/>
      <c r="AB319" s="414"/>
      <c r="AC319" s="414"/>
      <c r="AD319" s="414"/>
    </row>
    <row r="320" spans="11:30" s="23" customFormat="1" x14ac:dyDescent="0.2">
      <c r="K320" s="414"/>
      <c r="L320" s="414"/>
      <c r="M320" s="414"/>
      <c r="N320" s="414"/>
      <c r="O320" s="414"/>
      <c r="P320" s="414"/>
      <c r="Q320" s="414"/>
      <c r="R320" s="414"/>
      <c r="S320" s="414"/>
      <c r="T320" s="414"/>
      <c r="U320" s="414"/>
      <c r="V320" s="414"/>
      <c r="W320" s="414"/>
      <c r="X320" s="414"/>
      <c r="Y320" s="414"/>
      <c r="Z320" s="414"/>
      <c r="AA320" s="414"/>
      <c r="AB320" s="414"/>
      <c r="AC320" s="414"/>
      <c r="AD320" s="414"/>
    </row>
    <row r="321" spans="11:30" s="23" customFormat="1" x14ac:dyDescent="0.2"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  <c r="X321" s="414"/>
      <c r="Y321" s="414"/>
      <c r="Z321" s="414"/>
      <c r="AA321" s="414"/>
      <c r="AB321" s="414"/>
      <c r="AC321" s="414"/>
      <c r="AD321" s="414"/>
    </row>
    <row r="322" spans="11:30" s="23" customFormat="1" x14ac:dyDescent="0.2">
      <c r="K322" s="414"/>
      <c r="L322" s="414"/>
      <c r="M322" s="414"/>
      <c r="N322" s="414"/>
      <c r="O322" s="414"/>
      <c r="P322" s="414"/>
      <c r="Q322" s="414"/>
      <c r="R322" s="414"/>
      <c r="S322" s="414"/>
      <c r="T322" s="414"/>
      <c r="U322" s="414"/>
      <c r="V322" s="414"/>
      <c r="W322" s="414"/>
      <c r="X322" s="414"/>
      <c r="Y322" s="414"/>
      <c r="Z322" s="414"/>
      <c r="AA322" s="414"/>
      <c r="AB322" s="414"/>
      <c r="AC322" s="414"/>
      <c r="AD322" s="414"/>
    </row>
    <row r="323" spans="11:30" s="23" customFormat="1" x14ac:dyDescent="0.2">
      <c r="K323" s="414"/>
      <c r="L323" s="414"/>
      <c r="M323" s="414"/>
      <c r="N323" s="414"/>
      <c r="O323" s="414"/>
      <c r="P323" s="414"/>
      <c r="Q323" s="414"/>
      <c r="R323" s="414"/>
      <c r="S323" s="414"/>
      <c r="T323" s="414"/>
      <c r="U323" s="414"/>
      <c r="V323" s="414"/>
      <c r="W323" s="414"/>
      <c r="X323" s="414"/>
      <c r="Y323" s="414"/>
      <c r="Z323" s="414"/>
      <c r="AA323" s="414"/>
      <c r="AB323" s="414"/>
      <c r="AC323" s="414"/>
      <c r="AD323" s="414"/>
    </row>
    <row r="324" spans="11:30" s="23" customFormat="1" x14ac:dyDescent="0.2">
      <c r="K324" s="414"/>
      <c r="L324" s="414"/>
      <c r="M324" s="414"/>
      <c r="N324" s="414"/>
      <c r="O324" s="414"/>
      <c r="P324" s="414"/>
      <c r="Q324" s="414"/>
      <c r="R324" s="414"/>
      <c r="S324" s="414"/>
      <c r="T324" s="414"/>
      <c r="U324" s="414"/>
      <c r="V324" s="414"/>
      <c r="W324" s="414"/>
      <c r="X324" s="414"/>
      <c r="Y324" s="414"/>
      <c r="Z324" s="414"/>
      <c r="AA324" s="414"/>
      <c r="AB324" s="414"/>
      <c r="AC324" s="414"/>
      <c r="AD324" s="414"/>
    </row>
    <row r="325" spans="11:30" s="23" customFormat="1" x14ac:dyDescent="0.2">
      <c r="K325" s="414"/>
      <c r="L325" s="414"/>
      <c r="M325" s="414"/>
      <c r="N325" s="414"/>
      <c r="O325" s="414"/>
      <c r="P325" s="414"/>
      <c r="Q325" s="414"/>
      <c r="R325" s="414"/>
      <c r="S325" s="414"/>
      <c r="T325" s="414"/>
      <c r="U325" s="414"/>
      <c r="V325" s="414"/>
      <c r="W325" s="414"/>
      <c r="X325" s="414"/>
      <c r="Y325" s="414"/>
      <c r="Z325" s="414"/>
      <c r="AA325" s="414"/>
      <c r="AB325" s="414"/>
      <c r="AC325" s="414"/>
      <c r="AD325" s="414"/>
    </row>
    <row r="326" spans="11:30" s="23" customFormat="1" x14ac:dyDescent="0.2">
      <c r="K326" s="414"/>
      <c r="L326" s="414"/>
      <c r="M326" s="414"/>
      <c r="N326" s="414"/>
      <c r="O326" s="414"/>
      <c r="P326" s="414"/>
      <c r="Q326" s="414"/>
      <c r="R326" s="414"/>
      <c r="S326" s="414"/>
      <c r="T326" s="414"/>
      <c r="U326" s="414"/>
      <c r="V326" s="414"/>
      <c r="W326" s="414"/>
      <c r="X326" s="414"/>
      <c r="Y326" s="414"/>
      <c r="Z326" s="414"/>
      <c r="AA326" s="414"/>
      <c r="AB326" s="414"/>
      <c r="AC326" s="414"/>
      <c r="AD326" s="414"/>
    </row>
  </sheetData>
  <mergeCells count="1">
    <mergeCell ref="A172:AI17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3"/>
  <sheetViews>
    <sheetView workbookViewId="0">
      <pane xSplit="1" ySplit="2" topLeftCell="C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66.5703125" style="493" customWidth="1"/>
    <col min="2" max="2" width="11.85546875" style="446" bestFit="1" customWidth="1"/>
    <col min="3" max="3" width="10.42578125" style="446" customWidth="1"/>
    <col min="4" max="4" width="10.7109375" style="446" customWidth="1"/>
    <col min="5" max="6" width="10.7109375" style="446" bestFit="1" customWidth="1"/>
    <col min="7" max="7" width="10.7109375" style="446" customWidth="1"/>
    <col min="8" max="8" width="9.85546875" style="446" customWidth="1"/>
    <col min="9" max="9" width="10.140625" style="446" customWidth="1"/>
    <col min="10" max="10" width="10.5703125" style="446" customWidth="1"/>
    <col min="11" max="11" width="10.42578125" style="446" customWidth="1"/>
    <col min="12" max="12" width="11.42578125" style="446" customWidth="1"/>
    <col min="13" max="13" width="11.85546875" style="880" customWidth="1"/>
    <col min="14" max="14" width="12.28515625" style="880" customWidth="1"/>
    <col min="15" max="15" width="13" style="447" customWidth="1"/>
    <col min="16" max="16" width="11" style="138" customWidth="1"/>
    <col min="17" max="17" width="14.7109375" style="1481" customWidth="1"/>
    <col min="18" max="55" width="9.140625" style="253"/>
    <col min="56" max="256" width="9.140625" style="252"/>
    <col min="257" max="257" width="57.28515625" style="252" customWidth="1"/>
    <col min="258" max="258" width="11.85546875" style="252" bestFit="1" customWidth="1"/>
    <col min="259" max="259" width="10.42578125" style="252" customWidth="1"/>
    <col min="260" max="260" width="10.7109375" style="252" customWidth="1"/>
    <col min="261" max="262" width="10.7109375" style="252" bestFit="1" customWidth="1"/>
    <col min="263" max="263" width="10.7109375" style="252" customWidth="1"/>
    <col min="264" max="264" width="9.85546875" style="252" customWidth="1"/>
    <col min="265" max="265" width="10.140625" style="252" customWidth="1"/>
    <col min="266" max="266" width="10.5703125" style="252" customWidth="1"/>
    <col min="267" max="267" width="10.42578125" style="252" customWidth="1"/>
    <col min="268" max="268" width="11.42578125" style="252" customWidth="1"/>
    <col min="269" max="269" width="11.85546875" style="252" customWidth="1"/>
    <col min="270" max="270" width="12.28515625" style="252" customWidth="1"/>
    <col min="271" max="271" width="13" style="252" customWidth="1"/>
    <col min="272" max="512" width="9.140625" style="252"/>
    <col min="513" max="513" width="57.28515625" style="252" customWidth="1"/>
    <col min="514" max="514" width="11.85546875" style="252" bestFit="1" customWidth="1"/>
    <col min="515" max="515" width="10.42578125" style="252" customWidth="1"/>
    <col min="516" max="516" width="10.7109375" style="252" customWidth="1"/>
    <col min="517" max="518" width="10.7109375" style="252" bestFit="1" customWidth="1"/>
    <col min="519" max="519" width="10.7109375" style="252" customWidth="1"/>
    <col min="520" max="520" width="9.85546875" style="252" customWidth="1"/>
    <col min="521" max="521" width="10.140625" style="252" customWidth="1"/>
    <col min="522" max="522" width="10.5703125" style="252" customWidth="1"/>
    <col min="523" max="523" width="10.42578125" style="252" customWidth="1"/>
    <col min="524" max="524" width="11.42578125" style="252" customWidth="1"/>
    <col min="525" max="525" width="11.85546875" style="252" customWidth="1"/>
    <col min="526" max="526" width="12.28515625" style="252" customWidth="1"/>
    <col min="527" max="527" width="13" style="252" customWidth="1"/>
    <col min="528" max="768" width="9.140625" style="252"/>
    <col min="769" max="769" width="57.28515625" style="252" customWidth="1"/>
    <col min="770" max="770" width="11.85546875" style="252" bestFit="1" customWidth="1"/>
    <col min="771" max="771" width="10.42578125" style="252" customWidth="1"/>
    <col min="772" max="772" width="10.7109375" style="252" customWidth="1"/>
    <col min="773" max="774" width="10.7109375" style="252" bestFit="1" customWidth="1"/>
    <col min="775" max="775" width="10.7109375" style="252" customWidth="1"/>
    <col min="776" max="776" width="9.85546875" style="252" customWidth="1"/>
    <col min="777" max="777" width="10.140625" style="252" customWidth="1"/>
    <col min="778" max="778" width="10.5703125" style="252" customWidth="1"/>
    <col min="779" max="779" width="10.42578125" style="252" customWidth="1"/>
    <col min="780" max="780" width="11.42578125" style="252" customWidth="1"/>
    <col min="781" max="781" width="11.85546875" style="252" customWidth="1"/>
    <col min="782" max="782" width="12.28515625" style="252" customWidth="1"/>
    <col min="783" max="783" width="13" style="252" customWidth="1"/>
    <col min="784" max="1024" width="9.140625" style="252"/>
    <col min="1025" max="1025" width="57.28515625" style="252" customWidth="1"/>
    <col min="1026" max="1026" width="11.85546875" style="252" bestFit="1" customWidth="1"/>
    <col min="1027" max="1027" width="10.42578125" style="252" customWidth="1"/>
    <col min="1028" max="1028" width="10.7109375" style="252" customWidth="1"/>
    <col min="1029" max="1030" width="10.7109375" style="252" bestFit="1" customWidth="1"/>
    <col min="1031" max="1031" width="10.7109375" style="252" customWidth="1"/>
    <col min="1032" max="1032" width="9.85546875" style="252" customWidth="1"/>
    <col min="1033" max="1033" width="10.140625" style="252" customWidth="1"/>
    <col min="1034" max="1034" width="10.5703125" style="252" customWidth="1"/>
    <col min="1035" max="1035" width="10.42578125" style="252" customWidth="1"/>
    <col min="1036" max="1036" width="11.42578125" style="252" customWidth="1"/>
    <col min="1037" max="1037" width="11.85546875" style="252" customWidth="1"/>
    <col min="1038" max="1038" width="12.28515625" style="252" customWidth="1"/>
    <col min="1039" max="1039" width="13" style="252" customWidth="1"/>
    <col min="1040" max="1280" width="9.140625" style="252"/>
    <col min="1281" max="1281" width="57.28515625" style="252" customWidth="1"/>
    <col min="1282" max="1282" width="11.85546875" style="252" bestFit="1" customWidth="1"/>
    <col min="1283" max="1283" width="10.42578125" style="252" customWidth="1"/>
    <col min="1284" max="1284" width="10.7109375" style="252" customWidth="1"/>
    <col min="1285" max="1286" width="10.7109375" style="252" bestFit="1" customWidth="1"/>
    <col min="1287" max="1287" width="10.7109375" style="252" customWidth="1"/>
    <col min="1288" max="1288" width="9.85546875" style="252" customWidth="1"/>
    <col min="1289" max="1289" width="10.140625" style="252" customWidth="1"/>
    <col min="1290" max="1290" width="10.5703125" style="252" customWidth="1"/>
    <col min="1291" max="1291" width="10.42578125" style="252" customWidth="1"/>
    <col min="1292" max="1292" width="11.42578125" style="252" customWidth="1"/>
    <col min="1293" max="1293" width="11.85546875" style="252" customWidth="1"/>
    <col min="1294" max="1294" width="12.28515625" style="252" customWidth="1"/>
    <col min="1295" max="1295" width="13" style="252" customWidth="1"/>
    <col min="1296" max="1536" width="9.140625" style="252"/>
    <col min="1537" max="1537" width="57.28515625" style="252" customWidth="1"/>
    <col min="1538" max="1538" width="11.85546875" style="252" bestFit="1" customWidth="1"/>
    <col min="1539" max="1539" width="10.42578125" style="252" customWidth="1"/>
    <col min="1540" max="1540" width="10.7109375" style="252" customWidth="1"/>
    <col min="1541" max="1542" width="10.7109375" style="252" bestFit="1" customWidth="1"/>
    <col min="1543" max="1543" width="10.7109375" style="252" customWidth="1"/>
    <col min="1544" max="1544" width="9.85546875" style="252" customWidth="1"/>
    <col min="1545" max="1545" width="10.140625" style="252" customWidth="1"/>
    <col min="1546" max="1546" width="10.5703125" style="252" customWidth="1"/>
    <col min="1547" max="1547" width="10.42578125" style="252" customWidth="1"/>
    <col min="1548" max="1548" width="11.42578125" style="252" customWidth="1"/>
    <col min="1549" max="1549" width="11.85546875" style="252" customWidth="1"/>
    <col min="1550" max="1550" width="12.28515625" style="252" customWidth="1"/>
    <col min="1551" max="1551" width="13" style="252" customWidth="1"/>
    <col min="1552" max="1792" width="9.140625" style="252"/>
    <col min="1793" max="1793" width="57.28515625" style="252" customWidth="1"/>
    <col min="1794" max="1794" width="11.85546875" style="252" bestFit="1" customWidth="1"/>
    <col min="1795" max="1795" width="10.42578125" style="252" customWidth="1"/>
    <col min="1796" max="1796" width="10.7109375" style="252" customWidth="1"/>
    <col min="1797" max="1798" width="10.7109375" style="252" bestFit="1" customWidth="1"/>
    <col min="1799" max="1799" width="10.7109375" style="252" customWidth="1"/>
    <col min="1800" max="1800" width="9.85546875" style="252" customWidth="1"/>
    <col min="1801" max="1801" width="10.140625" style="252" customWidth="1"/>
    <col min="1802" max="1802" width="10.5703125" style="252" customWidth="1"/>
    <col min="1803" max="1803" width="10.42578125" style="252" customWidth="1"/>
    <col min="1804" max="1804" width="11.42578125" style="252" customWidth="1"/>
    <col min="1805" max="1805" width="11.85546875" style="252" customWidth="1"/>
    <col min="1806" max="1806" width="12.28515625" style="252" customWidth="1"/>
    <col min="1807" max="1807" width="13" style="252" customWidth="1"/>
    <col min="1808" max="2048" width="9.140625" style="252"/>
    <col min="2049" max="2049" width="57.28515625" style="252" customWidth="1"/>
    <col min="2050" max="2050" width="11.85546875" style="252" bestFit="1" customWidth="1"/>
    <col min="2051" max="2051" width="10.42578125" style="252" customWidth="1"/>
    <col min="2052" max="2052" width="10.7109375" style="252" customWidth="1"/>
    <col min="2053" max="2054" width="10.7109375" style="252" bestFit="1" customWidth="1"/>
    <col min="2055" max="2055" width="10.7109375" style="252" customWidth="1"/>
    <col min="2056" max="2056" width="9.85546875" style="252" customWidth="1"/>
    <col min="2057" max="2057" width="10.140625" style="252" customWidth="1"/>
    <col min="2058" max="2058" width="10.5703125" style="252" customWidth="1"/>
    <col min="2059" max="2059" width="10.42578125" style="252" customWidth="1"/>
    <col min="2060" max="2060" width="11.42578125" style="252" customWidth="1"/>
    <col min="2061" max="2061" width="11.85546875" style="252" customWidth="1"/>
    <col min="2062" max="2062" width="12.28515625" style="252" customWidth="1"/>
    <col min="2063" max="2063" width="13" style="252" customWidth="1"/>
    <col min="2064" max="2304" width="9.140625" style="252"/>
    <col min="2305" max="2305" width="57.28515625" style="252" customWidth="1"/>
    <col min="2306" max="2306" width="11.85546875" style="252" bestFit="1" customWidth="1"/>
    <col min="2307" max="2307" width="10.42578125" style="252" customWidth="1"/>
    <col min="2308" max="2308" width="10.7109375" style="252" customWidth="1"/>
    <col min="2309" max="2310" width="10.7109375" style="252" bestFit="1" customWidth="1"/>
    <col min="2311" max="2311" width="10.7109375" style="252" customWidth="1"/>
    <col min="2312" max="2312" width="9.85546875" style="252" customWidth="1"/>
    <col min="2313" max="2313" width="10.140625" style="252" customWidth="1"/>
    <col min="2314" max="2314" width="10.5703125" style="252" customWidth="1"/>
    <col min="2315" max="2315" width="10.42578125" style="252" customWidth="1"/>
    <col min="2316" max="2316" width="11.42578125" style="252" customWidth="1"/>
    <col min="2317" max="2317" width="11.85546875" style="252" customWidth="1"/>
    <col min="2318" max="2318" width="12.28515625" style="252" customWidth="1"/>
    <col min="2319" max="2319" width="13" style="252" customWidth="1"/>
    <col min="2320" max="2560" width="9.140625" style="252"/>
    <col min="2561" max="2561" width="57.28515625" style="252" customWidth="1"/>
    <col min="2562" max="2562" width="11.85546875" style="252" bestFit="1" customWidth="1"/>
    <col min="2563" max="2563" width="10.42578125" style="252" customWidth="1"/>
    <col min="2564" max="2564" width="10.7109375" style="252" customWidth="1"/>
    <col min="2565" max="2566" width="10.7109375" style="252" bestFit="1" customWidth="1"/>
    <col min="2567" max="2567" width="10.7109375" style="252" customWidth="1"/>
    <col min="2568" max="2568" width="9.85546875" style="252" customWidth="1"/>
    <col min="2569" max="2569" width="10.140625" style="252" customWidth="1"/>
    <col min="2570" max="2570" width="10.5703125" style="252" customWidth="1"/>
    <col min="2571" max="2571" width="10.42578125" style="252" customWidth="1"/>
    <col min="2572" max="2572" width="11.42578125" style="252" customWidth="1"/>
    <col min="2573" max="2573" width="11.85546875" style="252" customWidth="1"/>
    <col min="2574" max="2574" width="12.28515625" style="252" customWidth="1"/>
    <col min="2575" max="2575" width="13" style="252" customWidth="1"/>
    <col min="2576" max="2816" width="9.140625" style="252"/>
    <col min="2817" max="2817" width="57.28515625" style="252" customWidth="1"/>
    <col min="2818" max="2818" width="11.85546875" style="252" bestFit="1" customWidth="1"/>
    <col min="2819" max="2819" width="10.42578125" style="252" customWidth="1"/>
    <col min="2820" max="2820" width="10.7109375" style="252" customWidth="1"/>
    <col min="2821" max="2822" width="10.7109375" style="252" bestFit="1" customWidth="1"/>
    <col min="2823" max="2823" width="10.7109375" style="252" customWidth="1"/>
    <col min="2824" max="2824" width="9.85546875" style="252" customWidth="1"/>
    <col min="2825" max="2825" width="10.140625" style="252" customWidth="1"/>
    <col min="2826" max="2826" width="10.5703125" style="252" customWidth="1"/>
    <col min="2827" max="2827" width="10.42578125" style="252" customWidth="1"/>
    <col min="2828" max="2828" width="11.42578125" style="252" customWidth="1"/>
    <col min="2829" max="2829" width="11.85546875" style="252" customWidth="1"/>
    <col min="2830" max="2830" width="12.28515625" style="252" customWidth="1"/>
    <col min="2831" max="2831" width="13" style="252" customWidth="1"/>
    <col min="2832" max="3072" width="9.140625" style="252"/>
    <col min="3073" max="3073" width="57.28515625" style="252" customWidth="1"/>
    <col min="3074" max="3074" width="11.85546875" style="252" bestFit="1" customWidth="1"/>
    <col min="3075" max="3075" width="10.42578125" style="252" customWidth="1"/>
    <col min="3076" max="3076" width="10.7109375" style="252" customWidth="1"/>
    <col min="3077" max="3078" width="10.7109375" style="252" bestFit="1" customWidth="1"/>
    <col min="3079" max="3079" width="10.7109375" style="252" customWidth="1"/>
    <col min="3080" max="3080" width="9.85546875" style="252" customWidth="1"/>
    <col min="3081" max="3081" width="10.140625" style="252" customWidth="1"/>
    <col min="3082" max="3082" width="10.5703125" style="252" customWidth="1"/>
    <col min="3083" max="3083" width="10.42578125" style="252" customWidth="1"/>
    <col min="3084" max="3084" width="11.42578125" style="252" customWidth="1"/>
    <col min="3085" max="3085" width="11.85546875" style="252" customWidth="1"/>
    <col min="3086" max="3086" width="12.28515625" style="252" customWidth="1"/>
    <col min="3087" max="3087" width="13" style="252" customWidth="1"/>
    <col min="3088" max="3328" width="9.140625" style="252"/>
    <col min="3329" max="3329" width="57.28515625" style="252" customWidth="1"/>
    <col min="3330" max="3330" width="11.85546875" style="252" bestFit="1" customWidth="1"/>
    <col min="3331" max="3331" width="10.42578125" style="252" customWidth="1"/>
    <col min="3332" max="3332" width="10.7109375" style="252" customWidth="1"/>
    <col min="3333" max="3334" width="10.7109375" style="252" bestFit="1" customWidth="1"/>
    <col min="3335" max="3335" width="10.7109375" style="252" customWidth="1"/>
    <col min="3336" max="3336" width="9.85546875" style="252" customWidth="1"/>
    <col min="3337" max="3337" width="10.140625" style="252" customWidth="1"/>
    <col min="3338" max="3338" width="10.5703125" style="252" customWidth="1"/>
    <col min="3339" max="3339" width="10.42578125" style="252" customWidth="1"/>
    <col min="3340" max="3340" width="11.42578125" style="252" customWidth="1"/>
    <col min="3341" max="3341" width="11.85546875" style="252" customWidth="1"/>
    <col min="3342" max="3342" width="12.28515625" style="252" customWidth="1"/>
    <col min="3343" max="3343" width="13" style="252" customWidth="1"/>
    <col min="3344" max="3584" width="9.140625" style="252"/>
    <col min="3585" max="3585" width="57.28515625" style="252" customWidth="1"/>
    <col min="3586" max="3586" width="11.85546875" style="252" bestFit="1" customWidth="1"/>
    <col min="3587" max="3587" width="10.42578125" style="252" customWidth="1"/>
    <col min="3588" max="3588" width="10.7109375" style="252" customWidth="1"/>
    <col min="3589" max="3590" width="10.7109375" style="252" bestFit="1" customWidth="1"/>
    <col min="3591" max="3591" width="10.7109375" style="252" customWidth="1"/>
    <col min="3592" max="3592" width="9.85546875" style="252" customWidth="1"/>
    <col min="3593" max="3593" width="10.140625" style="252" customWidth="1"/>
    <col min="3594" max="3594" width="10.5703125" style="252" customWidth="1"/>
    <col min="3595" max="3595" width="10.42578125" style="252" customWidth="1"/>
    <col min="3596" max="3596" width="11.42578125" style="252" customWidth="1"/>
    <col min="3597" max="3597" width="11.85546875" style="252" customWidth="1"/>
    <col min="3598" max="3598" width="12.28515625" style="252" customWidth="1"/>
    <col min="3599" max="3599" width="13" style="252" customWidth="1"/>
    <col min="3600" max="3840" width="9.140625" style="252"/>
    <col min="3841" max="3841" width="57.28515625" style="252" customWidth="1"/>
    <col min="3842" max="3842" width="11.85546875" style="252" bestFit="1" customWidth="1"/>
    <col min="3843" max="3843" width="10.42578125" style="252" customWidth="1"/>
    <col min="3844" max="3844" width="10.7109375" style="252" customWidth="1"/>
    <col min="3845" max="3846" width="10.7109375" style="252" bestFit="1" customWidth="1"/>
    <col min="3847" max="3847" width="10.7109375" style="252" customWidth="1"/>
    <col min="3848" max="3848" width="9.85546875" style="252" customWidth="1"/>
    <col min="3849" max="3849" width="10.140625" style="252" customWidth="1"/>
    <col min="3850" max="3850" width="10.5703125" style="252" customWidth="1"/>
    <col min="3851" max="3851" width="10.42578125" style="252" customWidth="1"/>
    <col min="3852" max="3852" width="11.42578125" style="252" customWidth="1"/>
    <col min="3853" max="3853" width="11.85546875" style="252" customWidth="1"/>
    <col min="3854" max="3854" width="12.28515625" style="252" customWidth="1"/>
    <col min="3855" max="3855" width="13" style="252" customWidth="1"/>
    <col min="3856" max="4096" width="9.140625" style="252"/>
    <col min="4097" max="4097" width="57.28515625" style="252" customWidth="1"/>
    <col min="4098" max="4098" width="11.85546875" style="252" bestFit="1" customWidth="1"/>
    <col min="4099" max="4099" width="10.42578125" style="252" customWidth="1"/>
    <col min="4100" max="4100" width="10.7109375" style="252" customWidth="1"/>
    <col min="4101" max="4102" width="10.7109375" style="252" bestFit="1" customWidth="1"/>
    <col min="4103" max="4103" width="10.7109375" style="252" customWidth="1"/>
    <col min="4104" max="4104" width="9.85546875" style="252" customWidth="1"/>
    <col min="4105" max="4105" width="10.140625" style="252" customWidth="1"/>
    <col min="4106" max="4106" width="10.5703125" style="252" customWidth="1"/>
    <col min="4107" max="4107" width="10.42578125" style="252" customWidth="1"/>
    <col min="4108" max="4108" width="11.42578125" style="252" customWidth="1"/>
    <col min="4109" max="4109" width="11.85546875" style="252" customWidth="1"/>
    <col min="4110" max="4110" width="12.28515625" style="252" customWidth="1"/>
    <col min="4111" max="4111" width="13" style="252" customWidth="1"/>
    <col min="4112" max="4352" width="9.140625" style="252"/>
    <col min="4353" max="4353" width="57.28515625" style="252" customWidth="1"/>
    <col min="4354" max="4354" width="11.85546875" style="252" bestFit="1" customWidth="1"/>
    <col min="4355" max="4355" width="10.42578125" style="252" customWidth="1"/>
    <col min="4356" max="4356" width="10.7109375" style="252" customWidth="1"/>
    <col min="4357" max="4358" width="10.7109375" style="252" bestFit="1" customWidth="1"/>
    <col min="4359" max="4359" width="10.7109375" style="252" customWidth="1"/>
    <col min="4360" max="4360" width="9.85546875" style="252" customWidth="1"/>
    <col min="4361" max="4361" width="10.140625" style="252" customWidth="1"/>
    <col min="4362" max="4362" width="10.5703125" style="252" customWidth="1"/>
    <col min="4363" max="4363" width="10.42578125" style="252" customWidth="1"/>
    <col min="4364" max="4364" width="11.42578125" style="252" customWidth="1"/>
    <col min="4365" max="4365" width="11.85546875" style="252" customWidth="1"/>
    <col min="4366" max="4366" width="12.28515625" style="252" customWidth="1"/>
    <col min="4367" max="4367" width="13" style="252" customWidth="1"/>
    <col min="4368" max="4608" width="9.140625" style="252"/>
    <col min="4609" max="4609" width="57.28515625" style="252" customWidth="1"/>
    <col min="4610" max="4610" width="11.85546875" style="252" bestFit="1" customWidth="1"/>
    <col min="4611" max="4611" width="10.42578125" style="252" customWidth="1"/>
    <col min="4612" max="4612" width="10.7109375" style="252" customWidth="1"/>
    <col min="4613" max="4614" width="10.7109375" style="252" bestFit="1" customWidth="1"/>
    <col min="4615" max="4615" width="10.7109375" style="252" customWidth="1"/>
    <col min="4616" max="4616" width="9.85546875" style="252" customWidth="1"/>
    <col min="4617" max="4617" width="10.140625" style="252" customWidth="1"/>
    <col min="4618" max="4618" width="10.5703125" style="252" customWidth="1"/>
    <col min="4619" max="4619" width="10.42578125" style="252" customWidth="1"/>
    <col min="4620" max="4620" width="11.42578125" style="252" customWidth="1"/>
    <col min="4621" max="4621" width="11.85546875" style="252" customWidth="1"/>
    <col min="4622" max="4622" width="12.28515625" style="252" customWidth="1"/>
    <col min="4623" max="4623" width="13" style="252" customWidth="1"/>
    <col min="4624" max="4864" width="9.140625" style="252"/>
    <col min="4865" max="4865" width="57.28515625" style="252" customWidth="1"/>
    <col min="4866" max="4866" width="11.85546875" style="252" bestFit="1" customWidth="1"/>
    <col min="4867" max="4867" width="10.42578125" style="252" customWidth="1"/>
    <col min="4868" max="4868" width="10.7109375" style="252" customWidth="1"/>
    <col min="4869" max="4870" width="10.7109375" style="252" bestFit="1" customWidth="1"/>
    <col min="4871" max="4871" width="10.7109375" style="252" customWidth="1"/>
    <col min="4872" max="4872" width="9.85546875" style="252" customWidth="1"/>
    <col min="4873" max="4873" width="10.140625" style="252" customWidth="1"/>
    <col min="4874" max="4874" width="10.5703125" style="252" customWidth="1"/>
    <col min="4875" max="4875" width="10.42578125" style="252" customWidth="1"/>
    <col min="4876" max="4876" width="11.42578125" style="252" customWidth="1"/>
    <col min="4877" max="4877" width="11.85546875" style="252" customWidth="1"/>
    <col min="4878" max="4878" width="12.28515625" style="252" customWidth="1"/>
    <col min="4879" max="4879" width="13" style="252" customWidth="1"/>
    <col min="4880" max="5120" width="9.140625" style="252"/>
    <col min="5121" max="5121" width="57.28515625" style="252" customWidth="1"/>
    <col min="5122" max="5122" width="11.85546875" style="252" bestFit="1" customWidth="1"/>
    <col min="5123" max="5123" width="10.42578125" style="252" customWidth="1"/>
    <col min="5124" max="5124" width="10.7109375" style="252" customWidth="1"/>
    <col min="5125" max="5126" width="10.7109375" style="252" bestFit="1" customWidth="1"/>
    <col min="5127" max="5127" width="10.7109375" style="252" customWidth="1"/>
    <col min="5128" max="5128" width="9.85546875" style="252" customWidth="1"/>
    <col min="5129" max="5129" width="10.140625" style="252" customWidth="1"/>
    <col min="5130" max="5130" width="10.5703125" style="252" customWidth="1"/>
    <col min="5131" max="5131" width="10.42578125" style="252" customWidth="1"/>
    <col min="5132" max="5132" width="11.42578125" style="252" customWidth="1"/>
    <col min="5133" max="5133" width="11.85546875" style="252" customWidth="1"/>
    <col min="5134" max="5134" width="12.28515625" style="252" customWidth="1"/>
    <col min="5135" max="5135" width="13" style="252" customWidth="1"/>
    <col min="5136" max="5376" width="9.140625" style="252"/>
    <col min="5377" max="5377" width="57.28515625" style="252" customWidth="1"/>
    <col min="5378" max="5378" width="11.85546875" style="252" bestFit="1" customWidth="1"/>
    <col min="5379" max="5379" width="10.42578125" style="252" customWidth="1"/>
    <col min="5380" max="5380" width="10.7109375" style="252" customWidth="1"/>
    <col min="5381" max="5382" width="10.7109375" style="252" bestFit="1" customWidth="1"/>
    <col min="5383" max="5383" width="10.7109375" style="252" customWidth="1"/>
    <col min="5384" max="5384" width="9.85546875" style="252" customWidth="1"/>
    <col min="5385" max="5385" width="10.140625" style="252" customWidth="1"/>
    <col min="5386" max="5386" width="10.5703125" style="252" customWidth="1"/>
    <col min="5387" max="5387" width="10.42578125" style="252" customWidth="1"/>
    <col min="5388" max="5388" width="11.42578125" style="252" customWidth="1"/>
    <col min="5389" max="5389" width="11.85546875" style="252" customWidth="1"/>
    <col min="5390" max="5390" width="12.28515625" style="252" customWidth="1"/>
    <col min="5391" max="5391" width="13" style="252" customWidth="1"/>
    <col min="5392" max="5632" width="9.140625" style="252"/>
    <col min="5633" max="5633" width="57.28515625" style="252" customWidth="1"/>
    <col min="5634" max="5634" width="11.85546875" style="252" bestFit="1" customWidth="1"/>
    <col min="5635" max="5635" width="10.42578125" style="252" customWidth="1"/>
    <col min="5636" max="5636" width="10.7109375" style="252" customWidth="1"/>
    <col min="5637" max="5638" width="10.7109375" style="252" bestFit="1" customWidth="1"/>
    <col min="5639" max="5639" width="10.7109375" style="252" customWidth="1"/>
    <col min="5640" max="5640" width="9.85546875" style="252" customWidth="1"/>
    <col min="5641" max="5641" width="10.140625" style="252" customWidth="1"/>
    <col min="5642" max="5642" width="10.5703125" style="252" customWidth="1"/>
    <col min="5643" max="5643" width="10.42578125" style="252" customWidth="1"/>
    <col min="5644" max="5644" width="11.42578125" style="252" customWidth="1"/>
    <col min="5645" max="5645" width="11.85546875" style="252" customWidth="1"/>
    <col min="5646" max="5646" width="12.28515625" style="252" customWidth="1"/>
    <col min="5647" max="5647" width="13" style="252" customWidth="1"/>
    <col min="5648" max="5888" width="9.140625" style="252"/>
    <col min="5889" max="5889" width="57.28515625" style="252" customWidth="1"/>
    <col min="5890" max="5890" width="11.85546875" style="252" bestFit="1" customWidth="1"/>
    <col min="5891" max="5891" width="10.42578125" style="252" customWidth="1"/>
    <col min="5892" max="5892" width="10.7109375" style="252" customWidth="1"/>
    <col min="5893" max="5894" width="10.7109375" style="252" bestFit="1" customWidth="1"/>
    <col min="5895" max="5895" width="10.7109375" style="252" customWidth="1"/>
    <col min="5896" max="5896" width="9.85546875" style="252" customWidth="1"/>
    <col min="5897" max="5897" width="10.140625" style="252" customWidth="1"/>
    <col min="5898" max="5898" width="10.5703125" style="252" customWidth="1"/>
    <col min="5899" max="5899" width="10.42578125" style="252" customWidth="1"/>
    <col min="5900" max="5900" width="11.42578125" style="252" customWidth="1"/>
    <col min="5901" max="5901" width="11.85546875" style="252" customWidth="1"/>
    <col min="5902" max="5902" width="12.28515625" style="252" customWidth="1"/>
    <col min="5903" max="5903" width="13" style="252" customWidth="1"/>
    <col min="5904" max="6144" width="9.140625" style="252"/>
    <col min="6145" max="6145" width="57.28515625" style="252" customWidth="1"/>
    <col min="6146" max="6146" width="11.85546875" style="252" bestFit="1" customWidth="1"/>
    <col min="6147" max="6147" width="10.42578125" style="252" customWidth="1"/>
    <col min="6148" max="6148" width="10.7109375" style="252" customWidth="1"/>
    <col min="6149" max="6150" width="10.7109375" style="252" bestFit="1" customWidth="1"/>
    <col min="6151" max="6151" width="10.7109375" style="252" customWidth="1"/>
    <col min="6152" max="6152" width="9.85546875" style="252" customWidth="1"/>
    <col min="6153" max="6153" width="10.140625" style="252" customWidth="1"/>
    <col min="6154" max="6154" width="10.5703125" style="252" customWidth="1"/>
    <col min="6155" max="6155" width="10.42578125" style="252" customWidth="1"/>
    <col min="6156" max="6156" width="11.42578125" style="252" customWidth="1"/>
    <col min="6157" max="6157" width="11.85546875" style="252" customWidth="1"/>
    <col min="6158" max="6158" width="12.28515625" style="252" customWidth="1"/>
    <col min="6159" max="6159" width="13" style="252" customWidth="1"/>
    <col min="6160" max="6400" width="9.140625" style="252"/>
    <col min="6401" max="6401" width="57.28515625" style="252" customWidth="1"/>
    <col min="6402" max="6402" width="11.85546875" style="252" bestFit="1" customWidth="1"/>
    <col min="6403" max="6403" width="10.42578125" style="252" customWidth="1"/>
    <col min="6404" max="6404" width="10.7109375" style="252" customWidth="1"/>
    <col min="6405" max="6406" width="10.7109375" style="252" bestFit="1" customWidth="1"/>
    <col min="6407" max="6407" width="10.7109375" style="252" customWidth="1"/>
    <col min="6408" max="6408" width="9.85546875" style="252" customWidth="1"/>
    <col min="6409" max="6409" width="10.140625" style="252" customWidth="1"/>
    <col min="6410" max="6410" width="10.5703125" style="252" customWidth="1"/>
    <col min="6411" max="6411" width="10.42578125" style="252" customWidth="1"/>
    <col min="6412" max="6412" width="11.42578125" style="252" customWidth="1"/>
    <col min="6413" max="6413" width="11.85546875" style="252" customWidth="1"/>
    <col min="6414" max="6414" width="12.28515625" style="252" customWidth="1"/>
    <col min="6415" max="6415" width="13" style="252" customWidth="1"/>
    <col min="6416" max="6656" width="9.140625" style="252"/>
    <col min="6657" max="6657" width="57.28515625" style="252" customWidth="1"/>
    <col min="6658" max="6658" width="11.85546875" style="252" bestFit="1" customWidth="1"/>
    <col min="6659" max="6659" width="10.42578125" style="252" customWidth="1"/>
    <col min="6660" max="6660" width="10.7109375" style="252" customWidth="1"/>
    <col min="6661" max="6662" width="10.7109375" style="252" bestFit="1" customWidth="1"/>
    <col min="6663" max="6663" width="10.7109375" style="252" customWidth="1"/>
    <col min="6664" max="6664" width="9.85546875" style="252" customWidth="1"/>
    <col min="6665" max="6665" width="10.140625" style="252" customWidth="1"/>
    <col min="6666" max="6666" width="10.5703125" style="252" customWidth="1"/>
    <col min="6667" max="6667" width="10.42578125" style="252" customWidth="1"/>
    <col min="6668" max="6668" width="11.42578125" style="252" customWidth="1"/>
    <col min="6669" max="6669" width="11.85546875" style="252" customWidth="1"/>
    <col min="6670" max="6670" width="12.28515625" style="252" customWidth="1"/>
    <col min="6671" max="6671" width="13" style="252" customWidth="1"/>
    <col min="6672" max="6912" width="9.140625" style="252"/>
    <col min="6913" max="6913" width="57.28515625" style="252" customWidth="1"/>
    <col min="6914" max="6914" width="11.85546875" style="252" bestFit="1" customWidth="1"/>
    <col min="6915" max="6915" width="10.42578125" style="252" customWidth="1"/>
    <col min="6916" max="6916" width="10.7109375" style="252" customWidth="1"/>
    <col min="6917" max="6918" width="10.7109375" style="252" bestFit="1" customWidth="1"/>
    <col min="6919" max="6919" width="10.7109375" style="252" customWidth="1"/>
    <col min="6920" max="6920" width="9.85546875" style="252" customWidth="1"/>
    <col min="6921" max="6921" width="10.140625" style="252" customWidth="1"/>
    <col min="6922" max="6922" width="10.5703125" style="252" customWidth="1"/>
    <col min="6923" max="6923" width="10.42578125" style="252" customWidth="1"/>
    <col min="6924" max="6924" width="11.42578125" style="252" customWidth="1"/>
    <col min="6925" max="6925" width="11.85546875" style="252" customWidth="1"/>
    <col min="6926" max="6926" width="12.28515625" style="252" customWidth="1"/>
    <col min="6927" max="6927" width="13" style="252" customWidth="1"/>
    <col min="6928" max="7168" width="9.140625" style="252"/>
    <col min="7169" max="7169" width="57.28515625" style="252" customWidth="1"/>
    <col min="7170" max="7170" width="11.85546875" style="252" bestFit="1" customWidth="1"/>
    <col min="7171" max="7171" width="10.42578125" style="252" customWidth="1"/>
    <col min="7172" max="7172" width="10.7109375" style="252" customWidth="1"/>
    <col min="7173" max="7174" width="10.7109375" style="252" bestFit="1" customWidth="1"/>
    <col min="7175" max="7175" width="10.7109375" style="252" customWidth="1"/>
    <col min="7176" max="7176" width="9.85546875" style="252" customWidth="1"/>
    <col min="7177" max="7177" width="10.140625" style="252" customWidth="1"/>
    <col min="7178" max="7178" width="10.5703125" style="252" customWidth="1"/>
    <col min="7179" max="7179" width="10.42578125" style="252" customWidth="1"/>
    <col min="7180" max="7180" width="11.42578125" style="252" customWidth="1"/>
    <col min="7181" max="7181" width="11.85546875" style="252" customWidth="1"/>
    <col min="7182" max="7182" width="12.28515625" style="252" customWidth="1"/>
    <col min="7183" max="7183" width="13" style="252" customWidth="1"/>
    <col min="7184" max="7424" width="9.140625" style="252"/>
    <col min="7425" max="7425" width="57.28515625" style="252" customWidth="1"/>
    <col min="7426" max="7426" width="11.85546875" style="252" bestFit="1" customWidth="1"/>
    <col min="7427" max="7427" width="10.42578125" style="252" customWidth="1"/>
    <col min="7428" max="7428" width="10.7109375" style="252" customWidth="1"/>
    <col min="7429" max="7430" width="10.7109375" style="252" bestFit="1" customWidth="1"/>
    <col min="7431" max="7431" width="10.7109375" style="252" customWidth="1"/>
    <col min="7432" max="7432" width="9.85546875" style="252" customWidth="1"/>
    <col min="7433" max="7433" width="10.140625" style="252" customWidth="1"/>
    <col min="7434" max="7434" width="10.5703125" style="252" customWidth="1"/>
    <col min="7435" max="7435" width="10.42578125" style="252" customWidth="1"/>
    <col min="7436" max="7436" width="11.42578125" style="252" customWidth="1"/>
    <col min="7437" max="7437" width="11.85546875" style="252" customWidth="1"/>
    <col min="7438" max="7438" width="12.28515625" style="252" customWidth="1"/>
    <col min="7439" max="7439" width="13" style="252" customWidth="1"/>
    <col min="7440" max="7680" width="9.140625" style="252"/>
    <col min="7681" max="7681" width="57.28515625" style="252" customWidth="1"/>
    <col min="7682" max="7682" width="11.85546875" style="252" bestFit="1" customWidth="1"/>
    <col min="7683" max="7683" width="10.42578125" style="252" customWidth="1"/>
    <col min="7684" max="7684" width="10.7109375" style="252" customWidth="1"/>
    <col min="7685" max="7686" width="10.7109375" style="252" bestFit="1" customWidth="1"/>
    <col min="7687" max="7687" width="10.7109375" style="252" customWidth="1"/>
    <col min="7688" max="7688" width="9.85546875" style="252" customWidth="1"/>
    <col min="7689" max="7689" width="10.140625" style="252" customWidth="1"/>
    <col min="7690" max="7690" width="10.5703125" style="252" customWidth="1"/>
    <col min="7691" max="7691" width="10.42578125" style="252" customWidth="1"/>
    <col min="7692" max="7692" width="11.42578125" style="252" customWidth="1"/>
    <col min="7693" max="7693" width="11.85546875" style="252" customWidth="1"/>
    <col min="7694" max="7694" width="12.28515625" style="252" customWidth="1"/>
    <col min="7695" max="7695" width="13" style="252" customWidth="1"/>
    <col min="7696" max="7936" width="9.140625" style="252"/>
    <col min="7937" max="7937" width="57.28515625" style="252" customWidth="1"/>
    <col min="7938" max="7938" width="11.85546875" style="252" bestFit="1" customWidth="1"/>
    <col min="7939" max="7939" width="10.42578125" style="252" customWidth="1"/>
    <col min="7940" max="7940" width="10.7109375" style="252" customWidth="1"/>
    <col min="7941" max="7942" width="10.7109375" style="252" bestFit="1" customWidth="1"/>
    <col min="7943" max="7943" width="10.7109375" style="252" customWidth="1"/>
    <col min="7944" max="7944" width="9.85546875" style="252" customWidth="1"/>
    <col min="7945" max="7945" width="10.140625" style="252" customWidth="1"/>
    <col min="7946" max="7946" width="10.5703125" style="252" customWidth="1"/>
    <col min="7947" max="7947" width="10.42578125" style="252" customWidth="1"/>
    <col min="7948" max="7948" width="11.42578125" style="252" customWidth="1"/>
    <col min="7949" max="7949" width="11.85546875" style="252" customWidth="1"/>
    <col min="7950" max="7950" width="12.28515625" style="252" customWidth="1"/>
    <col min="7951" max="7951" width="13" style="252" customWidth="1"/>
    <col min="7952" max="8192" width="9.140625" style="252"/>
    <col min="8193" max="8193" width="57.28515625" style="252" customWidth="1"/>
    <col min="8194" max="8194" width="11.85546875" style="252" bestFit="1" customWidth="1"/>
    <col min="8195" max="8195" width="10.42578125" style="252" customWidth="1"/>
    <col min="8196" max="8196" width="10.7109375" style="252" customWidth="1"/>
    <col min="8197" max="8198" width="10.7109375" style="252" bestFit="1" customWidth="1"/>
    <col min="8199" max="8199" width="10.7109375" style="252" customWidth="1"/>
    <col min="8200" max="8200" width="9.85546875" style="252" customWidth="1"/>
    <col min="8201" max="8201" width="10.140625" style="252" customWidth="1"/>
    <col min="8202" max="8202" width="10.5703125" style="252" customWidth="1"/>
    <col min="8203" max="8203" width="10.42578125" style="252" customWidth="1"/>
    <col min="8204" max="8204" width="11.42578125" style="252" customWidth="1"/>
    <col min="8205" max="8205" width="11.85546875" style="252" customWidth="1"/>
    <col min="8206" max="8206" width="12.28515625" style="252" customWidth="1"/>
    <col min="8207" max="8207" width="13" style="252" customWidth="1"/>
    <col min="8208" max="8448" width="9.140625" style="252"/>
    <col min="8449" max="8449" width="57.28515625" style="252" customWidth="1"/>
    <col min="8450" max="8450" width="11.85546875" style="252" bestFit="1" customWidth="1"/>
    <col min="8451" max="8451" width="10.42578125" style="252" customWidth="1"/>
    <col min="8452" max="8452" width="10.7109375" style="252" customWidth="1"/>
    <col min="8453" max="8454" width="10.7109375" style="252" bestFit="1" customWidth="1"/>
    <col min="8455" max="8455" width="10.7109375" style="252" customWidth="1"/>
    <col min="8456" max="8456" width="9.85546875" style="252" customWidth="1"/>
    <col min="8457" max="8457" width="10.140625" style="252" customWidth="1"/>
    <col min="8458" max="8458" width="10.5703125" style="252" customWidth="1"/>
    <col min="8459" max="8459" width="10.42578125" style="252" customWidth="1"/>
    <col min="8460" max="8460" width="11.42578125" style="252" customWidth="1"/>
    <col min="8461" max="8461" width="11.85546875" style="252" customWidth="1"/>
    <col min="8462" max="8462" width="12.28515625" style="252" customWidth="1"/>
    <col min="8463" max="8463" width="13" style="252" customWidth="1"/>
    <col min="8464" max="8704" width="9.140625" style="252"/>
    <col min="8705" max="8705" width="57.28515625" style="252" customWidth="1"/>
    <col min="8706" max="8706" width="11.85546875" style="252" bestFit="1" customWidth="1"/>
    <col min="8707" max="8707" width="10.42578125" style="252" customWidth="1"/>
    <col min="8708" max="8708" width="10.7109375" style="252" customWidth="1"/>
    <col min="8709" max="8710" width="10.7109375" style="252" bestFit="1" customWidth="1"/>
    <col min="8711" max="8711" width="10.7109375" style="252" customWidth="1"/>
    <col min="8712" max="8712" width="9.85546875" style="252" customWidth="1"/>
    <col min="8713" max="8713" width="10.140625" style="252" customWidth="1"/>
    <col min="8714" max="8714" width="10.5703125" style="252" customWidth="1"/>
    <col min="8715" max="8715" width="10.42578125" style="252" customWidth="1"/>
    <col min="8716" max="8716" width="11.42578125" style="252" customWidth="1"/>
    <col min="8717" max="8717" width="11.85546875" style="252" customWidth="1"/>
    <col min="8718" max="8718" width="12.28515625" style="252" customWidth="1"/>
    <col min="8719" max="8719" width="13" style="252" customWidth="1"/>
    <col min="8720" max="8960" width="9.140625" style="252"/>
    <col min="8961" max="8961" width="57.28515625" style="252" customWidth="1"/>
    <col min="8962" max="8962" width="11.85546875" style="252" bestFit="1" customWidth="1"/>
    <col min="8963" max="8963" width="10.42578125" style="252" customWidth="1"/>
    <col min="8964" max="8964" width="10.7109375" style="252" customWidth="1"/>
    <col min="8965" max="8966" width="10.7109375" style="252" bestFit="1" customWidth="1"/>
    <col min="8967" max="8967" width="10.7109375" style="252" customWidth="1"/>
    <col min="8968" max="8968" width="9.85546875" style="252" customWidth="1"/>
    <col min="8969" max="8969" width="10.140625" style="252" customWidth="1"/>
    <col min="8970" max="8970" width="10.5703125" style="252" customWidth="1"/>
    <col min="8971" max="8971" width="10.42578125" style="252" customWidth="1"/>
    <col min="8972" max="8972" width="11.42578125" style="252" customWidth="1"/>
    <col min="8973" max="8973" width="11.85546875" style="252" customWidth="1"/>
    <col min="8974" max="8974" width="12.28515625" style="252" customWidth="1"/>
    <col min="8975" max="8975" width="13" style="252" customWidth="1"/>
    <col min="8976" max="9216" width="9.140625" style="252"/>
    <col min="9217" max="9217" width="57.28515625" style="252" customWidth="1"/>
    <col min="9218" max="9218" width="11.85546875" style="252" bestFit="1" customWidth="1"/>
    <col min="9219" max="9219" width="10.42578125" style="252" customWidth="1"/>
    <col min="9220" max="9220" width="10.7109375" style="252" customWidth="1"/>
    <col min="9221" max="9222" width="10.7109375" style="252" bestFit="1" customWidth="1"/>
    <col min="9223" max="9223" width="10.7109375" style="252" customWidth="1"/>
    <col min="9224" max="9224" width="9.85546875" style="252" customWidth="1"/>
    <col min="9225" max="9225" width="10.140625" style="252" customWidth="1"/>
    <col min="9226" max="9226" width="10.5703125" style="252" customWidth="1"/>
    <col min="9227" max="9227" width="10.42578125" style="252" customWidth="1"/>
    <col min="9228" max="9228" width="11.42578125" style="252" customWidth="1"/>
    <col min="9229" max="9229" width="11.85546875" style="252" customWidth="1"/>
    <col min="9230" max="9230" width="12.28515625" style="252" customWidth="1"/>
    <col min="9231" max="9231" width="13" style="252" customWidth="1"/>
    <col min="9232" max="9472" width="9.140625" style="252"/>
    <col min="9473" max="9473" width="57.28515625" style="252" customWidth="1"/>
    <col min="9474" max="9474" width="11.85546875" style="252" bestFit="1" customWidth="1"/>
    <col min="9475" max="9475" width="10.42578125" style="252" customWidth="1"/>
    <col min="9476" max="9476" width="10.7109375" style="252" customWidth="1"/>
    <col min="9477" max="9478" width="10.7109375" style="252" bestFit="1" customWidth="1"/>
    <col min="9479" max="9479" width="10.7109375" style="252" customWidth="1"/>
    <col min="9480" max="9480" width="9.85546875" style="252" customWidth="1"/>
    <col min="9481" max="9481" width="10.140625" style="252" customWidth="1"/>
    <col min="9482" max="9482" width="10.5703125" style="252" customWidth="1"/>
    <col min="9483" max="9483" width="10.42578125" style="252" customWidth="1"/>
    <col min="9484" max="9484" width="11.42578125" style="252" customWidth="1"/>
    <col min="9485" max="9485" width="11.85546875" style="252" customWidth="1"/>
    <col min="9486" max="9486" width="12.28515625" style="252" customWidth="1"/>
    <col min="9487" max="9487" width="13" style="252" customWidth="1"/>
    <col min="9488" max="9728" width="9.140625" style="252"/>
    <col min="9729" max="9729" width="57.28515625" style="252" customWidth="1"/>
    <col min="9730" max="9730" width="11.85546875" style="252" bestFit="1" customWidth="1"/>
    <col min="9731" max="9731" width="10.42578125" style="252" customWidth="1"/>
    <col min="9732" max="9732" width="10.7109375" style="252" customWidth="1"/>
    <col min="9733" max="9734" width="10.7109375" style="252" bestFit="1" customWidth="1"/>
    <col min="9735" max="9735" width="10.7109375" style="252" customWidth="1"/>
    <col min="9736" max="9736" width="9.85546875" style="252" customWidth="1"/>
    <col min="9737" max="9737" width="10.140625" style="252" customWidth="1"/>
    <col min="9738" max="9738" width="10.5703125" style="252" customWidth="1"/>
    <col min="9739" max="9739" width="10.42578125" style="252" customWidth="1"/>
    <col min="9740" max="9740" width="11.42578125" style="252" customWidth="1"/>
    <col min="9741" max="9741" width="11.85546875" style="252" customWidth="1"/>
    <col min="9742" max="9742" width="12.28515625" style="252" customWidth="1"/>
    <col min="9743" max="9743" width="13" style="252" customWidth="1"/>
    <col min="9744" max="9984" width="9.140625" style="252"/>
    <col min="9985" max="9985" width="57.28515625" style="252" customWidth="1"/>
    <col min="9986" max="9986" width="11.85546875" style="252" bestFit="1" customWidth="1"/>
    <col min="9987" max="9987" width="10.42578125" style="252" customWidth="1"/>
    <col min="9988" max="9988" width="10.7109375" style="252" customWidth="1"/>
    <col min="9989" max="9990" width="10.7109375" style="252" bestFit="1" customWidth="1"/>
    <col min="9991" max="9991" width="10.7109375" style="252" customWidth="1"/>
    <col min="9992" max="9992" width="9.85546875" style="252" customWidth="1"/>
    <col min="9993" max="9993" width="10.140625" style="252" customWidth="1"/>
    <col min="9994" max="9994" width="10.5703125" style="252" customWidth="1"/>
    <col min="9995" max="9995" width="10.42578125" style="252" customWidth="1"/>
    <col min="9996" max="9996" width="11.42578125" style="252" customWidth="1"/>
    <col min="9997" max="9997" width="11.85546875" style="252" customWidth="1"/>
    <col min="9998" max="9998" width="12.28515625" style="252" customWidth="1"/>
    <col min="9999" max="9999" width="13" style="252" customWidth="1"/>
    <col min="10000" max="10240" width="9.140625" style="252"/>
    <col min="10241" max="10241" width="57.28515625" style="252" customWidth="1"/>
    <col min="10242" max="10242" width="11.85546875" style="252" bestFit="1" customWidth="1"/>
    <col min="10243" max="10243" width="10.42578125" style="252" customWidth="1"/>
    <col min="10244" max="10244" width="10.7109375" style="252" customWidth="1"/>
    <col min="10245" max="10246" width="10.7109375" style="252" bestFit="1" customWidth="1"/>
    <col min="10247" max="10247" width="10.7109375" style="252" customWidth="1"/>
    <col min="10248" max="10248" width="9.85546875" style="252" customWidth="1"/>
    <col min="10249" max="10249" width="10.140625" style="252" customWidth="1"/>
    <col min="10250" max="10250" width="10.5703125" style="252" customWidth="1"/>
    <col min="10251" max="10251" width="10.42578125" style="252" customWidth="1"/>
    <col min="10252" max="10252" width="11.42578125" style="252" customWidth="1"/>
    <col min="10253" max="10253" width="11.85546875" style="252" customWidth="1"/>
    <col min="10254" max="10254" width="12.28515625" style="252" customWidth="1"/>
    <col min="10255" max="10255" width="13" style="252" customWidth="1"/>
    <col min="10256" max="10496" width="9.140625" style="252"/>
    <col min="10497" max="10497" width="57.28515625" style="252" customWidth="1"/>
    <col min="10498" max="10498" width="11.85546875" style="252" bestFit="1" customWidth="1"/>
    <col min="10499" max="10499" width="10.42578125" style="252" customWidth="1"/>
    <col min="10500" max="10500" width="10.7109375" style="252" customWidth="1"/>
    <col min="10501" max="10502" width="10.7109375" style="252" bestFit="1" customWidth="1"/>
    <col min="10503" max="10503" width="10.7109375" style="252" customWidth="1"/>
    <col min="10504" max="10504" width="9.85546875" style="252" customWidth="1"/>
    <col min="10505" max="10505" width="10.140625" style="252" customWidth="1"/>
    <col min="10506" max="10506" width="10.5703125" style="252" customWidth="1"/>
    <col min="10507" max="10507" width="10.42578125" style="252" customWidth="1"/>
    <col min="10508" max="10508" width="11.42578125" style="252" customWidth="1"/>
    <col min="10509" max="10509" width="11.85546875" style="252" customWidth="1"/>
    <col min="10510" max="10510" width="12.28515625" style="252" customWidth="1"/>
    <col min="10511" max="10511" width="13" style="252" customWidth="1"/>
    <col min="10512" max="10752" width="9.140625" style="252"/>
    <col min="10753" max="10753" width="57.28515625" style="252" customWidth="1"/>
    <col min="10754" max="10754" width="11.85546875" style="252" bestFit="1" customWidth="1"/>
    <col min="10755" max="10755" width="10.42578125" style="252" customWidth="1"/>
    <col min="10756" max="10756" width="10.7109375" style="252" customWidth="1"/>
    <col min="10757" max="10758" width="10.7109375" style="252" bestFit="1" customWidth="1"/>
    <col min="10759" max="10759" width="10.7109375" style="252" customWidth="1"/>
    <col min="10760" max="10760" width="9.85546875" style="252" customWidth="1"/>
    <col min="10761" max="10761" width="10.140625" style="252" customWidth="1"/>
    <col min="10762" max="10762" width="10.5703125" style="252" customWidth="1"/>
    <col min="10763" max="10763" width="10.42578125" style="252" customWidth="1"/>
    <col min="10764" max="10764" width="11.42578125" style="252" customWidth="1"/>
    <col min="10765" max="10765" width="11.85546875" style="252" customWidth="1"/>
    <col min="10766" max="10766" width="12.28515625" style="252" customWidth="1"/>
    <col min="10767" max="10767" width="13" style="252" customWidth="1"/>
    <col min="10768" max="11008" width="9.140625" style="252"/>
    <col min="11009" max="11009" width="57.28515625" style="252" customWidth="1"/>
    <col min="11010" max="11010" width="11.85546875" style="252" bestFit="1" customWidth="1"/>
    <col min="11011" max="11011" width="10.42578125" style="252" customWidth="1"/>
    <col min="11012" max="11012" width="10.7109375" style="252" customWidth="1"/>
    <col min="11013" max="11014" width="10.7109375" style="252" bestFit="1" customWidth="1"/>
    <col min="11015" max="11015" width="10.7109375" style="252" customWidth="1"/>
    <col min="11016" max="11016" width="9.85546875" style="252" customWidth="1"/>
    <col min="11017" max="11017" width="10.140625" style="252" customWidth="1"/>
    <col min="11018" max="11018" width="10.5703125" style="252" customWidth="1"/>
    <col min="11019" max="11019" width="10.42578125" style="252" customWidth="1"/>
    <col min="11020" max="11020" width="11.42578125" style="252" customWidth="1"/>
    <col min="11021" max="11021" width="11.85546875" style="252" customWidth="1"/>
    <col min="11022" max="11022" width="12.28515625" style="252" customWidth="1"/>
    <col min="11023" max="11023" width="13" style="252" customWidth="1"/>
    <col min="11024" max="11264" width="9.140625" style="252"/>
    <col min="11265" max="11265" width="57.28515625" style="252" customWidth="1"/>
    <col min="11266" max="11266" width="11.85546875" style="252" bestFit="1" customWidth="1"/>
    <col min="11267" max="11267" width="10.42578125" style="252" customWidth="1"/>
    <col min="11268" max="11268" width="10.7109375" style="252" customWidth="1"/>
    <col min="11269" max="11270" width="10.7109375" style="252" bestFit="1" customWidth="1"/>
    <col min="11271" max="11271" width="10.7109375" style="252" customWidth="1"/>
    <col min="11272" max="11272" width="9.85546875" style="252" customWidth="1"/>
    <col min="11273" max="11273" width="10.140625" style="252" customWidth="1"/>
    <col min="11274" max="11274" width="10.5703125" style="252" customWidth="1"/>
    <col min="11275" max="11275" width="10.42578125" style="252" customWidth="1"/>
    <col min="11276" max="11276" width="11.42578125" style="252" customWidth="1"/>
    <col min="11277" max="11277" width="11.85546875" style="252" customWidth="1"/>
    <col min="11278" max="11278" width="12.28515625" style="252" customWidth="1"/>
    <col min="11279" max="11279" width="13" style="252" customWidth="1"/>
    <col min="11280" max="11520" width="9.140625" style="252"/>
    <col min="11521" max="11521" width="57.28515625" style="252" customWidth="1"/>
    <col min="11522" max="11522" width="11.85546875" style="252" bestFit="1" customWidth="1"/>
    <col min="11523" max="11523" width="10.42578125" style="252" customWidth="1"/>
    <col min="11524" max="11524" width="10.7109375" style="252" customWidth="1"/>
    <col min="11525" max="11526" width="10.7109375" style="252" bestFit="1" customWidth="1"/>
    <col min="11527" max="11527" width="10.7109375" style="252" customWidth="1"/>
    <col min="11528" max="11528" width="9.85546875" style="252" customWidth="1"/>
    <col min="11529" max="11529" width="10.140625" style="252" customWidth="1"/>
    <col min="11530" max="11530" width="10.5703125" style="252" customWidth="1"/>
    <col min="11531" max="11531" width="10.42578125" style="252" customWidth="1"/>
    <col min="11532" max="11532" width="11.42578125" style="252" customWidth="1"/>
    <col min="11533" max="11533" width="11.85546875" style="252" customWidth="1"/>
    <col min="11534" max="11534" width="12.28515625" style="252" customWidth="1"/>
    <col min="11535" max="11535" width="13" style="252" customWidth="1"/>
    <col min="11536" max="11776" width="9.140625" style="252"/>
    <col min="11777" max="11777" width="57.28515625" style="252" customWidth="1"/>
    <col min="11778" max="11778" width="11.85546875" style="252" bestFit="1" customWidth="1"/>
    <col min="11779" max="11779" width="10.42578125" style="252" customWidth="1"/>
    <col min="11780" max="11780" width="10.7109375" style="252" customWidth="1"/>
    <col min="11781" max="11782" width="10.7109375" style="252" bestFit="1" customWidth="1"/>
    <col min="11783" max="11783" width="10.7109375" style="252" customWidth="1"/>
    <col min="11784" max="11784" width="9.85546875" style="252" customWidth="1"/>
    <col min="11785" max="11785" width="10.140625" style="252" customWidth="1"/>
    <col min="11786" max="11786" width="10.5703125" style="252" customWidth="1"/>
    <col min="11787" max="11787" width="10.42578125" style="252" customWidth="1"/>
    <col min="11788" max="11788" width="11.42578125" style="252" customWidth="1"/>
    <col min="11789" max="11789" width="11.85546875" style="252" customWidth="1"/>
    <col min="11790" max="11790" width="12.28515625" style="252" customWidth="1"/>
    <col min="11791" max="11791" width="13" style="252" customWidth="1"/>
    <col min="11792" max="12032" width="9.140625" style="252"/>
    <col min="12033" max="12033" width="57.28515625" style="252" customWidth="1"/>
    <col min="12034" max="12034" width="11.85546875" style="252" bestFit="1" customWidth="1"/>
    <col min="12035" max="12035" width="10.42578125" style="252" customWidth="1"/>
    <col min="12036" max="12036" width="10.7109375" style="252" customWidth="1"/>
    <col min="12037" max="12038" width="10.7109375" style="252" bestFit="1" customWidth="1"/>
    <col min="12039" max="12039" width="10.7109375" style="252" customWidth="1"/>
    <col min="12040" max="12040" width="9.85546875" style="252" customWidth="1"/>
    <col min="12041" max="12041" width="10.140625" style="252" customWidth="1"/>
    <col min="12042" max="12042" width="10.5703125" style="252" customWidth="1"/>
    <col min="12043" max="12043" width="10.42578125" style="252" customWidth="1"/>
    <col min="12044" max="12044" width="11.42578125" style="252" customWidth="1"/>
    <col min="12045" max="12045" width="11.85546875" style="252" customWidth="1"/>
    <col min="12046" max="12046" width="12.28515625" style="252" customWidth="1"/>
    <col min="12047" max="12047" width="13" style="252" customWidth="1"/>
    <col min="12048" max="12288" width="9.140625" style="252"/>
    <col min="12289" max="12289" width="57.28515625" style="252" customWidth="1"/>
    <col min="12290" max="12290" width="11.85546875" style="252" bestFit="1" customWidth="1"/>
    <col min="12291" max="12291" width="10.42578125" style="252" customWidth="1"/>
    <col min="12292" max="12292" width="10.7109375" style="252" customWidth="1"/>
    <col min="12293" max="12294" width="10.7109375" style="252" bestFit="1" customWidth="1"/>
    <col min="12295" max="12295" width="10.7109375" style="252" customWidth="1"/>
    <col min="12296" max="12296" width="9.85546875" style="252" customWidth="1"/>
    <col min="12297" max="12297" width="10.140625" style="252" customWidth="1"/>
    <col min="12298" max="12298" width="10.5703125" style="252" customWidth="1"/>
    <col min="12299" max="12299" width="10.42578125" style="252" customWidth="1"/>
    <col min="12300" max="12300" width="11.42578125" style="252" customWidth="1"/>
    <col min="12301" max="12301" width="11.85546875" style="252" customWidth="1"/>
    <col min="12302" max="12302" width="12.28515625" style="252" customWidth="1"/>
    <col min="12303" max="12303" width="13" style="252" customWidth="1"/>
    <col min="12304" max="12544" width="9.140625" style="252"/>
    <col min="12545" max="12545" width="57.28515625" style="252" customWidth="1"/>
    <col min="12546" max="12546" width="11.85546875" style="252" bestFit="1" customWidth="1"/>
    <col min="12547" max="12547" width="10.42578125" style="252" customWidth="1"/>
    <col min="12548" max="12548" width="10.7109375" style="252" customWidth="1"/>
    <col min="12549" max="12550" width="10.7109375" style="252" bestFit="1" customWidth="1"/>
    <col min="12551" max="12551" width="10.7109375" style="252" customWidth="1"/>
    <col min="12552" max="12552" width="9.85546875" style="252" customWidth="1"/>
    <col min="12553" max="12553" width="10.140625" style="252" customWidth="1"/>
    <col min="12554" max="12554" width="10.5703125" style="252" customWidth="1"/>
    <col min="12555" max="12555" width="10.42578125" style="252" customWidth="1"/>
    <col min="12556" max="12556" width="11.42578125" style="252" customWidth="1"/>
    <col min="12557" max="12557" width="11.85546875" style="252" customWidth="1"/>
    <col min="12558" max="12558" width="12.28515625" style="252" customWidth="1"/>
    <col min="12559" max="12559" width="13" style="252" customWidth="1"/>
    <col min="12560" max="12800" width="9.140625" style="252"/>
    <col min="12801" max="12801" width="57.28515625" style="252" customWidth="1"/>
    <col min="12802" max="12802" width="11.85546875" style="252" bestFit="1" customWidth="1"/>
    <col min="12803" max="12803" width="10.42578125" style="252" customWidth="1"/>
    <col min="12804" max="12804" width="10.7109375" style="252" customWidth="1"/>
    <col min="12805" max="12806" width="10.7109375" style="252" bestFit="1" customWidth="1"/>
    <col min="12807" max="12807" width="10.7109375" style="252" customWidth="1"/>
    <col min="12808" max="12808" width="9.85546875" style="252" customWidth="1"/>
    <col min="12809" max="12809" width="10.140625" style="252" customWidth="1"/>
    <col min="12810" max="12810" width="10.5703125" style="252" customWidth="1"/>
    <col min="12811" max="12811" width="10.42578125" style="252" customWidth="1"/>
    <col min="12812" max="12812" width="11.42578125" style="252" customWidth="1"/>
    <col min="12813" max="12813" width="11.85546875" style="252" customWidth="1"/>
    <col min="12814" max="12814" width="12.28515625" style="252" customWidth="1"/>
    <col min="12815" max="12815" width="13" style="252" customWidth="1"/>
    <col min="12816" max="13056" width="9.140625" style="252"/>
    <col min="13057" max="13057" width="57.28515625" style="252" customWidth="1"/>
    <col min="13058" max="13058" width="11.85546875" style="252" bestFit="1" customWidth="1"/>
    <col min="13059" max="13059" width="10.42578125" style="252" customWidth="1"/>
    <col min="13060" max="13060" width="10.7109375" style="252" customWidth="1"/>
    <col min="13061" max="13062" width="10.7109375" style="252" bestFit="1" customWidth="1"/>
    <col min="13063" max="13063" width="10.7109375" style="252" customWidth="1"/>
    <col min="13064" max="13064" width="9.85546875" style="252" customWidth="1"/>
    <col min="13065" max="13065" width="10.140625" style="252" customWidth="1"/>
    <col min="13066" max="13066" width="10.5703125" style="252" customWidth="1"/>
    <col min="13067" max="13067" width="10.42578125" style="252" customWidth="1"/>
    <col min="13068" max="13068" width="11.42578125" style="252" customWidth="1"/>
    <col min="13069" max="13069" width="11.85546875" style="252" customWidth="1"/>
    <col min="13070" max="13070" width="12.28515625" style="252" customWidth="1"/>
    <col min="13071" max="13071" width="13" style="252" customWidth="1"/>
    <col min="13072" max="13312" width="9.140625" style="252"/>
    <col min="13313" max="13313" width="57.28515625" style="252" customWidth="1"/>
    <col min="13314" max="13314" width="11.85546875" style="252" bestFit="1" customWidth="1"/>
    <col min="13315" max="13315" width="10.42578125" style="252" customWidth="1"/>
    <col min="13316" max="13316" width="10.7109375" style="252" customWidth="1"/>
    <col min="13317" max="13318" width="10.7109375" style="252" bestFit="1" customWidth="1"/>
    <col min="13319" max="13319" width="10.7109375" style="252" customWidth="1"/>
    <col min="13320" max="13320" width="9.85546875" style="252" customWidth="1"/>
    <col min="13321" max="13321" width="10.140625" style="252" customWidth="1"/>
    <col min="13322" max="13322" width="10.5703125" style="252" customWidth="1"/>
    <col min="13323" max="13323" width="10.42578125" style="252" customWidth="1"/>
    <col min="13324" max="13324" width="11.42578125" style="252" customWidth="1"/>
    <col min="13325" max="13325" width="11.85546875" style="252" customWidth="1"/>
    <col min="13326" max="13326" width="12.28515625" style="252" customWidth="1"/>
    <col min="13327" max="13327" width="13" style="252" customWidth="1"/>
    <col min="13328" max="13568" width="9.140625" style="252"/>
    <col min="13569" max="13569" width="57.28515625" style="252" customWidth="1"/>
    <col min="13570" max="13570" width="11.85546875" style="252" bestFit="1" customWidth="1"/>
    <col min="13571" max="13571" width="10.42578125" style="252" customWidth="1"/>
    <col min="13572" max="13572" width="10.7109375" style="252" customWidth="1"/>
    <col min="13573" max="13574" width="10.7109375" style="252" bestFit="1" customWidth="1"/>
    <col min="13575" max="13575" width="10.7109375" style="252" customWidth="1"/>
    <col min="13576" max="13576" width="9.85546875" style="252" customWidth="1"/>
    <col min="13577" max="13577" width="10.140625" style="252" customWidth="1"/>
    <col min="13578" max="13578" width="10.5703125" style="252" customWidth="1"/>
    <col min="13579" max="13579" width="10.42578125" style="252" customWidth="1"/>
    <col min="13580" max="13580" width="11.42578125" style="252" customWidth="1"/>
    <col min="13581" max="13581" width="11.85546875" style="252" customWidth="1"/>
    <col min="13582" max="13582" width="12.28515625" style="252" customWidth="1"/>
    <col min="13583" max="13583" width="13" style="252" customWidth="1"/>
    <col min="13584" max="13824" width="9.140625" style="252"/>
    <col min="13825" max="13825" width="57.28515625" style="252" customWidth="1"/>
    <col min="13826" max="13826" width="11.85546875" style="252" bestFit="1" customWidth="1"/>
    <col min="13827" max="13827" width="10.42578125" style="252" customWidth="1"/>
    <col min="13828" max="13828" width="10.7109375" style="252" customWidth="1"/>
    <col min="13829" max="13830" width="10.7109375" style="252" bestFit="1" customWidth="1"/>
    <col min="13831" max="13831" width="10.7109375" style="252" customWidth="1"/>
    <col min="13832" max="13832" width="9.85546875" style="252" customWidth="1"/>
    <col min="13833" max="13833" width="10.140625" style="252" customWidth="1"/>
    <col min="13834" max="13834" width="10.5703125" style="252" customWidth="1"/>
    <col min="13835" max="13835" width="10.42578125" style="252" customWidth="1"/>
    <col min="13836" max="13836" width="11.42578125" style="252" customWidth="1"/>
    <col min="13837" max="13837" width="11.85546875" style="252" customWidth="1"/>
    <col min="13838" max="13838" width="12.28515625" style="252" customWidth="1"/>
    <col min="13839" max="13839" width="13" style="252" customWidth="1"/>
    <col min="13840" max="14080" width="9.140625" style="252"/>
    <col min="14081" max="14081" width="57.28515625" style="252" customWidth="1"/>
    <col min="14082" max="14082" width="11.85546875" style="252" bestFit="1" customWidth="1"/>
    <col min="14083" max="14083" width="10.42578125" style="252" customWidth="1"/>
    <col min="14084" max="14084" width="10.7109375" style="252" customWidth="1"/>
    <col min="14085" max="14086" width="10.7109375" style="252" bestFit="1" customWidth="1"/>
    <col min="14087" max="14087" width="10.7109375" style="252" customWidth="1"/>
    <col min="14088" max="14088" width="9.85546875" style="252" customWidth="1"/>
    <col min="14089" max="14089" width="10.140625" style="252" customWidth="1"/>
    <col min="14090" max="14090" width="10.5703125" style="252" customWidth="1"/>
    <col min="14091" max="14091" width="10.42578125" style="252" customWidth="1"/>
    <col min="14092" max="14092" width="11.42578125" style="252" customWidth="1"/>
    <col min="14093" max="14093" width="11.85546875" style="252" customWidth="1"/>
    <col min="14094" max="14094" width="12.28515625" style="252" customWidth="1"/>
    <col min="14095" max="14095" width="13" style="252" customWidth="1"/>
    <col min="14096" max="14336" width="9.140625" style="252"/>
    <col min="14337" max="14337" width="57.28515625" style="252" customWidth="1"/>
    <col min="14338" max="14338" width="11.85546875" style="252" bestFit="1" customWidth="1"/>
    <col min="14339" max="14339" width="10.42578125" style="252" customWidth="1"/>
    <col min="14340" max="14340" width="10.7109375" style="252" customWidth="1"/>
    <col min="14341" max="14342" width="10.7109375" style="252" bestFit="1" customWidth="1"/>
    <col min="14343" max="14343" width="10.7109375" style="252" customWidth="1"/>
    <col min="14344" max="14344" width="9.85546875" style="252" customWidth="1"/>
    <col min="14345" max="14345" width="10.140625" style="252" customWidth="1"/>
    <col min="14346" max="14346" width="10.5703125" style="252" customWidth="1"/>
    <col min="14347" max="14347" width="10.42578125" style="252" customWidth="1"/>
    <col min="14348" max="14348" width="11.42578125" style="252" customWidth="1"/>
    <col min="14349" max="14349" width="11.85546875" style="252" customWidth="1"/>
    <col min="14350" max="14350" width="12.28515625" style="252" customWidth="1"/>
    <col min="14351" max="14351" width="13" style="252" customWidth="1"/>
    <col min="14352" max="14592" width="9.140625" style="252"/>
    <col min="14593" max="14593" width="57.28515625" style="252" customWidth="1"/>
    <col min="14594" max="14594" width="11.85546875" style="252" bestFit="1" customWidth="1"/>
    <col min="14595" max="14595" width="10.42578125" style="252" customWidth="1"/>
    <col min="14596" max="14596" width="10.7109375" style="252" customWidth="1"/>
    <col min="14597" max="14598" width="10.7109375" style="252" bestFit="1" customWidth="1"/>
    <col min="14599" max="14599" width="10.7109375" style="252" customWidth="1"/>
    <col min="14600" max="14600" width="9.85546875" style="252" customWidth="1"/>
    <col min="14601" max="14601" width="10.140625" style="252" customWidth="1"/>
    <col min="14602" max="14602" width="10.5703125" style="252" customWidth="1"/>
    <col min="14603" max="14603" width="10.42578125" style="252" customWidth="1"/>
    <col min="14604" max="14604" width="11.42578125" style="252" customWidth="1"/>
    <col min="14605" max="14605" width="11.85546875" style="252" customWidth="1"/>
    <col min="14606" max="14606" width="12.28515625" style="252" customWidth="1"/>
    <col min="14607" max="14607" width="13" style="252" customWidth="1"/>
    <col min="14608" max="14848" width="9.140625" style="252"/>
    <col min="14849" max="14849" width="57.28515625" style="252" customWidth="1"/>
    <col min="14850" max="14850" width="11.85546875" style="252" bestFit="1" customWidth="1"/>
    <col min="14851" max="14851" width="10.42578125" style="252" customWidth="1"/>
    <col min="14852" max="14852" width="10.7109375" style="252" customWidth="1"/>
    <col min="14853" max="14854" width="10.7109375" style="252" bestFit="1" customWidth="1"/>
    <col min="14855" max="14855" width="10.7109375" style="252" customWidth="1"/>
    <col min="14856" max="14856" width="9.85546875" style="252" customWidth="1"/>
    <col min="14857" max="14857" width="10.140625" style="252" customWidth="1"/>
    <col min="14858" max="14858" width="10.5703125" style="252" customWidth="1"/>
    <col min="14859" max="14859" width="10.42578125" style="252" customWidth="1"/>
    <col min="14860" max="14860" width="11.42578125" style="252" customWidth="1"/>
    <col min="14861" max="14861" width="11.85546875" style="252" customWidth="1"/>
    <col min="14862" max="14862" width="12.28515625" style="252" customWidth="1"/>
    <col min="14863" max="14863" width="13" style="252" customWidth="1"/>
    <col min="14864" max="15104" width="9.140625" style="252"/>
    <col min="15105" max="15105" width="57.28515625" style="252" customWidth="1"/>
    <col min="15106" max="15106" width="11.85546875" style="252" bestFit="1" customWidth="1"/>
    <col min="15107" max="15107" width="10.42578125" style="252" customWidth="1"/>
    <col min="15108" max="15108" width="10.7109375" style="252" customWidth="1"/>
    <col min="15109" max="15110" width="10.7109375" style="252" bestFit="1" customWidth="1"/>
    <col min="15111" max="15111" width="10.7109375" style="252" customWidth="1"/>
    <col min="15112" max="15112" width="9.85546875" style="252" customWidth="1"/>
    <col min="15113" max="15113" width="10.140625" style="252" customWidth="1"/>
    <col min="15114" max="15114" width="10.5703125" style="252" customWidth="1"/>
    <col min="15115" max="15115" width="10.42578125" style="252" customWidth="1"/>
    <col min="15116" max="15116" width="11.42578125" style="252" customWidth="1"/>
    <col min="15117" max="15117" width="11.85546875" style="252" customWidth="1"/>
    <col min="15118" max="15118" width="12.28515625" style="252" customWidth="1"/>
    <col min="15119" max="15119" width="13" style="252" customWidth="1"/>
    <col min="15120" max="15360" width="9.140625" style="252"/>
    <col min="15361" max="15361" width="57.28515625" style="252" customWidth="1"/>
    <col min="15362" max="15362" width="11.85546875" style="252" bestFit="1" customWidth="1"/>
    <col min="15363" max="15363" width="10.42578125" style="252" customWidth="1"/>
    <col min="15364" max="15364" width="10.7109375" style="252" customWidth="1"/>
    <col min="15365" max="15366" width="10.7109375" style="252" bestFit="1" customWidth="1"/>
    <col min="15367" max="15367" width="10.7109375" style="252" customWidth="1"/>
    <col min="15368" max="15368" width="9.85546875" style="252" customWidth="1"/>
    <col min="15369" max="15369" width="10.140625" style="252" customWidth="1"/>
    <col min="15370" max="15370" width="10.5703125" style="252" customWidth="1"/>
    <col min="15371" max="15371" width="10.42578125" style="252" customWidth="1"/>
    <col min="15372" max="15372" width="11.42578125" style="252" customWidth="1"/>
    <col min="15373" max="15373" width="11.85546875" style="252" customWidth="1"/>
    <col min="15374" max="15374" width="12.28515625" style="252" customWidth="1"/>
    <col min="15375" max="15375" width="13" style="252" customWidth="1"/>
    <col min="15376" max="15616" width="9.140625" style="252"/>
    <col min="15617" max="15617" width="57.28515625" style="252" customWidth="1"/>
    <col min="15618" max="15618" width="11.85546875" style="252" bestFit="1" customWidth="1"/>
    <col min="15619" max="15619" width="10.42578125" style="252" customWidth="1"/>
    <col min="15620" max="15620" width="10.7109375" style="252" customWidth="1"/>
    <col min="15621" max="15622" width="10.7109375" style="252" bestFit="1" customWidth="1"/>
    <col min="15623" max="15623" width="10.7109375" style="252" customWidth="1"/>
    <col min="15624" max="15624" width="9.85546875" style="252" customWidth="1"/>
    <col min="15625" max="15625" width="10.140625" style="252" customWidth="1"/>
    <col min="15626" max="15626" width="10.5703125" style="252" customWidth="1"/>
    <col min="15627" max="15627" width="10.42578125" style="252" customWidth="1"/>
    <col min="15628" max="15628" width="11.42578125" style="252" customWidth="1"/>
    <col min="15629" max="15629" width="11.85546875" style="252" customWidth="1"/>
    <col min="15630" max="15630" width="12.28515625" style="252" customWidth="1"/>
    <col min="15631" max="15631" width="13" style="252" customWidth="1"/>
    <col min="15632" max="15872" width="9.140625" style="252"/>
    <col min="15873" max="15873" width="57.28515625" style="252" customWidth="1"/>
    <col min="15874" max="15874" width="11.85546875" style="252" bestFit="1" customWidth="1"/>
    <col min="15875" max="15875" width="10.42578125" style="252" customWidth="1"/>
    <col min="15876" max="15876" width="10.7109375" style="252" customWidth="1"/>
    <col min="15877" max="15878" width="10.7109375" style="252" bestFit="1" customWidth="1"/>
    <col min="15879" max="15879" width="10.7109375" style="252" customWidth="1"/>
    <col min="15880" max="15880" width="9.85546875" style="252" customWidth="1"/>
    <col min="15881" max="15881" width="10.140625" style="252" customWidth="1"/>
    <col min="15882" max="15882" width="10.5703125" style="252" customWidth="1"/>
    <col min="15883" max="15883" width="10.42578125" style="252" customWidth="1"/>
    <col min="15884" max="15884" width="11.42578125" style="252" customWidth="1"/>
    <col min="15885" max="15885" width="11.85546875" style="252" customWidth="1"/>
    <col min="15886" max="15886" width="12.28515625" style="252" customWidth="1"/>
    <col min="15887" max="15887" width="13" style="252" customWidth="1"/>
    <col min="15888" max="16128" width="9.140625" style="252"/>
    <col min="16129" max="16129" width="57.28515625" style="252" customWidth="1"/>
    <col min="16130" max="16130" width="11.85546875" style="252" bestFit="1" customWidth="1"/>
    <col min="16131" max="16131" width="10.42578125" style="252" customWidth="1"/>
    <col min="16132" max="16132" width="10.7109375" style="252" customWidth="1"/>
    <col min="16133" max="16134" width="10.7109375" style="252" bestFit="1" customWidth="1"/>
    <col min="16135" max="16135" width="10.7109375" style="252" customWidth="1"/>
    <col min="16136" max="16136" width="9.85546875" style="252" customWidth="1"/>
    <col min="16137" max="16137" width="10.140625" style="252" customWidth="1"/>
    <col min="16138" max="16138" width="10.5703125" style="252" customWidth="1"/>
    <col min="16139" max="16139" width="10.42578125" style="252" customWidth="1"/>
    <col min="16140" max="16140" width="11.42578125" style="252" customWidth="1"/>
    <col min="16141" max="16141" width="11.85546875" style="252" customWidth="1"/>
    <col min="16142" max="16142" width="12.28515625" style="252" customWidth="1"/>
    <col min="16143" max="16143" width="13" style="252" customWidth="1"/>
    <col min="16144" max="16384" width="9.140625" style="252"/>
  </cols>
  <sheetData>
    <row r="1" spans="1:17" s="252" customFormat="1" ht="21" customHeight="1" x14ac:dyDescent="0.2">
      <c r="A1" s="1689" t="s">
        <v>660</v>
      </c>
      <c r="B1" s="1689"/>
      <c r="C1" s="1689"/>
      <c r="D1" s="1689"/>
      <c r="E1" s="1689"/>
      <c r="F1" s="1689"/>
      <c r="G1" s="445"/>
      <c r="H1" s="446"/>
      <c r="I1" s="446"/>
      <c r="J1" s="446"/>
      <c r="K1" s="446"/>
      <c r="L1" s="446"/>
      <c r="M1" s="880"/>
      <c r="N1" s="880"/>
      <c r="O1" s="447"/>
      <c r="P1" s="138"/>
      <c r="Q1" s="1481"/>
    </row>
    <row r="2" spans="1:17" s="253" customFormat="1" x14ac:dyDescent="0.2">
      <c r="A2" s="1250"/>
      <c r="B2" s="1022">
        <v>2010</v>
      </c>
      <c r="C2" s="1022">
        <v>2011</v>
      </c>
      <c r="D2" s="1022">
        <v>2012</v>
      </c>
      <c r="E2" s="1022">
        <v>2013</v>
      </c>
      <c r="F2" s="1022">
        <v>2014</v>
      </c>
      <c r="G2" s="1022">
        <v>2015</v>
      </c>
      <c r="H2" s="1022">
        <v>2016</v>
      </c>
      <c r="I2" s="1042">
        <v>2017</v>
      </c>
      <c r="J2" s="1030">
        <v>2018</v>
      </c>
      <c r="K2" s="1030">
        <v>2019</v>
      </c>
      <c r="L2" s="1030">
        <v>2020</v>
      </c>
      <c r="M2" s="1251">
        <v>2021</v>
      </c>
      <c r="N2" s="1252">
        <v>2022</v>
      </c>
      <c r="O2" s="1253">
        <v>2023</v>
      </c>
      <c r="P2" s="1022">
        <v>2024</v>
      </c>
      <c r="Q2" s="1042">
        <v>2025</v>
      </c>
    </row>
    <row r="3" spans="1:17" s="252" customFormat="1" x14ac:dyDescent="0.2">
      <c r="A3" s="1250" t="s">
        <v>1</v>
      </c>
      <c r="B3" s="1022"/>
      <c r="C3" s="1022"/>
      <c r="D3" s="1022"/>
      <c r="E3" s="1022"/>
      <c r="F3" s="1022"/>
      <c r="G3" s="1022"/>
      <c r="H3" s="1022"/>
      <c r="I3" s="1042"/>
      <c r="J3" s="1030"/>
      <c r="K3" s="1030"/>
      <c r="L3" s="1030"/>
      <c r="M3" s="1251"/>
      <c r="N3" s="1252"/>
      <c r="O3" s="1253"/>
      <c r="P3" s="1227"/>
      <c r="Q3" s="1051"/>
    </row>
    <row r="4" spans="1:17" s="253" customFormat="1" x14ac:dyDescent="0.2">
      <c r="A4" s="451" t="s">
        <v>312</v>
      </c>
      <c r="B4" s="286"/>
      <c r="C4" s="286"/>
      <c r="D4" s="286"/>
      <c r="E4" s="286"/>
      <c r="F4" s="286"/>
      <c r="G4" s="286"/>
      <c r="H4" s="286"/>
      <c r="I4" s="363"/>
      <c r="J4" s="61"/>
      <c r="K4" s="61"/>
      <c r="L4" s="61"/>
      <c r="M4" s="449"/>
      <c r="N4" s="450"/>
      <c r="O4" s="452"/>
      <c r="P4" s="93"/>
      <c r="Q4" s="1482"/>
    </row>
    <row r="5" spans="1:17" s="252" customFormat="1" x14ac:dyDescent="0.2">
      <c r="A5" s="453" t="s">
        <v>46</v>
      </c>
      <c r="B5" s="1483">
        <v>95.950999999999993</v>
      </c>
      <c r="C5" s="1483">
        <v>99.105000000000004</v>
      </c>
      <c r="D5" s="1483">
        <v>101.798</v>
      </c>
      <c r="E5" s="1483">
        <v>106.212</v>
      </c>
      <c r="F5" s="1483">
        <v>80.356999999999999</v>
      </c>
      <c r="G5" s="1483">
        <v>82.700999999999993</v>
      </c>
      <c r="H5" s="1483">
        <v>84.468999999999994</v>
      </c>
      <c r="I5" s="1037">
        <v>81.412999999999997</v>
      </c>
      <c r="J5" s="1484">
        <v>81.581000000000003</v>
      </c>
      <c r="K5" s="1484">
        <v>81.156999999999996</v>
      </c>
      <c r="L5" s="318">
        <v>81.262</v>
      </c>
      <c r="M5" s="1037">
        <v>72.724999999999994</v>
      </c>
      <c r="N5" s="1485">
        <v>74.363</v>
      </c>
      <c r="O5" s="112">
        <v>75.599999999999994</v>
      </c>
      <c r="P5" s="323">
        <v>76.384</v>
      </c>
      <c r="Q5" s="1486">
        <v>76.430000000000007</v>
      </c>
    </row>
    <row r="6" spans="1:17" s="252" customFormat="1" x14ac:dyDescent="0.2">
      <c r="A6" s="453" t="s">
        <v>5</v>
      </c>
      <c r="B6" s="1487" t="s">
        <v>4</v>
      </c>
      <c r="C6" s="1487" t="s">
        <v>4</v>
      </c>
      <c r="D6" s="1487" t="s">
        <v>4</v>
      </c>
      <c r="E6" s="1487" t="s">
        <v>4</v>
      </c>
      <c r="F6" s="1487" t="s">
        <v>4</v>
      </c>
      <c r="G6" s="1487" t="s">
        <v>4</v>
      </c>
      <c r="H6" s="1487" t="s">
        <v>4</v>
      </c>
      <c r="I6" s="1487" t="s">
        <v>4</v>
      </c>
      <c r="J6" s="1487" t="s">
        <v>4</v>
      </c>
      <c r="K6" s="1487" t="s">
        <v>4</v>
      </c>
      <c r="L6" s="1487" t="s">
        <v>4</v>
      </c>
      <c r="M6" s="1487" t="s">
        <v>4</v>
      </c>
      <c r="N6" s="1487" t="s">
        <v>4</v>
      </c>
      <c r="O6" s="1487" t="s">
        <v>4</v>
      </c>
      <c r="P6" s="1487" t="s">
        <v>4</v>
      </c>
      <c r="Q6" s="1488" t="s">
        <v>4</v>
      </c>
    </row>
    <row r="7" spans="1:17" s="252" customFormat="1" x14ac:dyDescent="0.2">
      <c r="A7" s="855" t="s">
        <v>6</v>
      </c>
      <c r="B7" s="1483"/>
      <c r="C7" s="1483"/>
      <c r="D7" s="1483"/>
      <c r="E7" s="1483"/>
      <c r="F7" s="1483"/>
      <c r="G7" s="1483"/>
      <c r="H7" s="1483"/>
      <c r="I7" s="1037"/>
      <c r="J7" s="1484"/>
      <c r="K7" s="1484"/>
      <c r="L7" s="318"/>
      <c r="M7" s="1037"/>
      <c r="N7" s="1485"/>
      <c r="O7" s="112"/>
      <c r="P7" s="323"/>
      <c r="Q7" s="1489"/>
    </row>
    <row r="8" spans="1:17" s="252" customFormat="1" x14ac:dyDescent="0.2">
      <c r="A8" s="855" t="s">
        <v>262</v>
      </c>
      <c r="B8" s="1484">
        <v>2.855</v>
      </c>
      <c r="C8" s="1484">
        <v>3.1379999999999999</v>
      </c>
      <c r="D8" s="1484">
        <v>3.2349999999999999</v>
      </c>
      <c r="E8" s="1484">
        <v>3.698</v>
      </c>
      <c r="F8" s="1484">
        <v>3.68</v>
      </c>
      <c r="G8" s="1484">
        <v>2.597</v>
      </c>
      <c r="H8" s="1484">
        <v>2.4660000000000002</v>
      </c>
      <c r="I8" s="1037">
        <v>2.4489999999999998</v>
      </c>
      <c r="J8" s="1484">
        <v>2.4460000000000002</v>
      </c>
      <c r="K8" s="1484">
        <v>2.105</v>
      </c>
      <c r="L8" s="1484">
        <v>2.0840000000000001</v>
      </c>
      <c r="M8" s="1484">
        <v>2.16</v>
      </c>
      <c r="N8" s="1485">
        <v>2.2669999999999999</v>
      </c>
      <c r="O8" s="267">
        <v>1.9279999999999999</v>
      </c>
      <c r="P8" s="323">
        <v>1.768</v>
      </c>
      <c r="Q8" s="1486">
        <v>1.5429999999999999</v>
      </c>
    </row>
    <row r="9" spans="1:17" s="252" customFormat="1" x14ac:dyDescent="0.2">
      <c r="A9" s="855" t="s">
        <v>9</v>
      </c>
      <c r="B9" s="1484">
        <v>30.09</v>
      </c>
      <c r="C9" s="1484">
        <v>32.17</v>
      </c>
      <c r="D9" s="1484">
        <v>32.31</v>
      </c>
      <c r="E9" s="1484">
        <v>35.5</v>
      </c>
      <c r="F9" s="1484">
        <v>34.35</v>
      </c>
      <c r="G9" s="1484">
        <v>23.38</v>
      </c>
      <c r="H9" s="1484">
        <v>21.59</v>
      </c>
      <c r="I9" s="1037">
        <v>29.53</v>
      </c>
      <c r="J9" s="1484">
        <v>30.01</v>
      </c>
      <c r="K9" s="1484">
        <v>25.87</v>
      </c>
      <c r="L9" s="1484">
        <v>25.66</v>
      </c>
      <c r="M9" s="1484">
        <v>26.54</v>
      </c>
      <c r="N9" s="1485">
        <v>30.83</v>
      </c>
      <c r="O9" s="267">
        <v>25.71</v>
      </c>
      <c r="P9" s="323">
        <v>23.27</v>
      </c>
      <c r="Q9" s="1486">
        <v>20.190000000000001</v>
      </c>
    </row>
    <row r="10" spans="1:17" s="252" customFormat="1" x14ac:dyDescent="0.2">
      <c r="A10" s="855" t="s">
        <v>10</v>
      </c>
      <c r="B10" s="1484"/>
      <c r="C10" s="1484"/>
      <c r="D10" s="1484"/>
      <c r="E10" s="1484"/>
      <c r="F10" s="1484"/>
      <c r="G10" s="1484"/>
      <c r="H10" s="1484"/>
      <c r="I10" s="1037"/>
      <c r="J10" s="1484"/>
      <c r="K10" s="1484"/>
      <c r="L10" s="1484"/>
      <c r="M10" s="1484"/>
      <c r="N10" s="1485"/>
      <c r="O10" s="267"/>
      <c r="P10" s="323"/>
      <c r="Q10" s="803"/>
    </row>
    <row r="11" spans="1:17" s="252" customFormat="1" x14ac:dyDescent="0.2">
      <c r="A11" s="855" t="s">
        <v>263</v>
      </c>
      <c r="B11" s="1484">
        <v>0.53</v>
      </c>
      <c r="C11" s="1484">
        <v>0.50900000000000001</v>
      </c>
      <c r="D11" s="1484">
        <v>0.47199999999999998</v>
      </c>
      <c r="E11" s="1484">
        <v>0.51600000000000001</v>
      </c>
      <c r="F11" s="1484">
        <v>0.44600000000000001</v>
      </c>
      <c r="G11" s="1484">
        <v>0.38900000000000001</v>
      </c>
      <c r="H11" s="1484">
        <v>0.33900000000000002</v>
      </c>
      <c r="I11" s="1037">
        <v>0.307</v>
      </c>
      <c r="J11" s="1484">
        <v>0.315</v>
      </c>
      <c r="K11" s="1484">
        <v>0.318</v>
      </c>
      <c r="L11" s="1484">
        <v>0.44600000000000001</v>
      </c>
      <c r="M11" s="1484">
        <v>0.373</v>
      </c>
      <c r="N11" s="1485">
        <v>0.247</v>
      </c>
      <c r="O11" s="267">
        <v>0.31900000000000001</v>
      </c>
      <c r="P11" s="323">
        <v>0.309</v>
      </c>
      <c r="Q11" s="1486">
        <v>0.27300000000000002</v>
      </c>
    </row>
    <row r="12" spans="1:17" s="252" customFormat="1" x14ac:dyDescent="0.2">
      <c r="A12" s="855" t="s">
        <v>12</v>
      </c>
      <c r="B12" s="1484">
        <v>5.58</v>
      </c>
      <c r="C12" s="1484">
        <v>5.17</v>
      </c>
      <c r="D12" s="1484">
        <v>4.68</v>
      </c>
      <c r="E12" s="1484">
        <v>4.92</v>
      </c>
      <c r="F12" s="1484">
        <v>4.22</v>
      </c>
      <c r="G12" s="1484">
        <v>3.39</v>
      </c>
      <c r="H12" s="1484">
        <v>2.97</v>
      </c>
      <c r="I12" s="1037">
        <v>3.7</v>
      </c>
      <c r="J12" s="1484">
        <v>3.84</v>
      </c>
      <c r="K12" s="1484">
        <v>3.91</v>
      </c>
      <c r="L12" s="1484">
        <v>5.49</v>
      </c>
      <c r="M12" s="1484">
        <v>4.53</v>
      </c>
      <c r="N12" s="1485">
        <v>3.36</v>
      </c>
      <c r="O12" s="267">
        <v>4.25</v>
      </c>
      <c r="P12" s="323">
        <v>4.07</v>
      </c>
      <c r="Q12" s="1486">
        <v>3.57</v>
      </c>
    </row>
    <row r="13" spans="1:17" s="252" customFormat="1" x14ac:dyDescent="0.2">
      <c r="A13" s="855" t="s">
        <v>13</v>
      </c>
      <c r="B13" s="367">
        <v>0.21</v>
      </c>
      <c r="C13" s="367">
        <v>0.24</v>
      </c>
      <c r="D13" s="367">
        <v>0.13</v>
      </c>
      <c r="E13" s="367">
        <v>0.15</v>
      </c>
      <c r="F13" s="367">
        <v>0.12</v>
      </c>
      <c r="G13" s="367">
        <v>0.09</v>
      </c>
      <c r="H13" s="367">
        <v>0.08</v>
      </c>
      <c r="I13" s="367">
        <v>3.67</v>
      </c>
      <c r="J13" s="367">
        <v>6.95</v>
      </c>
      <c r="K13" s="367">
        <v>8.5500000000000007</v>
      </c>
      <c r="L13" s="367">
        <v>13.42</v>
      </c>
      <c r="M13" s="367">
        <v>10.75</v>
      </c>
      <c r="N13" s="112">
        <v>8.8699999999999992</v>
      </c>
      <c r="O13" s="112">
        <v>7.11</v>
      </c>
      <c r="P13" s="323">
        <v>6.69</v>
      </c>
      <c r="Q13" s="1486">
        <v>3.89</v>
      </c>
    </row>
    <row r="14" spans="1:17" s="252" customFormat="1" x14ac:dyDescent="0.2">
      <c r="A14" s="878" t="s">
        <v>661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458"/>
      <c r="O14" s="267"/>
      <c r="P14" s="323"/>
      <c r="Q14" s="803"/>
    </row>
    <row r="15" spans="1:17" s="252" customFormat="1" x14ac:dyDescent="0.2">
      <c r="A15" s="855" t="s">
        <v>16</v>
      </c>
      <c r="B15" s="1484">
        <v>2.3250000000000002</v>
      </c>
      <c r="C15" s="1484">
        <v>2.629</v>
      </c>
      <c r="D15" s="1484">
        <v>2.7629999999999999</v>
      </c>
      <c r="E15" s="1484">
        <v>3.1819999999999999</v>
      </c>
      <c r="F15" s="1484">
        <v>3.234</v>
      </c>
      <c r="G15" s="1484">
        <v>2.2080000000000002</v>
      </c>
      <c r="H15" s="1484">
        <v>2.1269999999999998</v>
      </c>
      <c r="I15" s="1037">
        <v>2.1429999999999998</v>
      </c>
      <c r="J15" s="1484">
        <v>2.1309999999999998</v>
      </c>
      <c r="K15" s="1484">
        <v>1.7869999999999999</v>
      </c>
      <c r="L15" s="1484">
        <v>1.6379999999999999</v>
      </c>
      <c r="M15" s="1484">
        <v>1.8120000000000001</v>
      </c>
      <c r="N15" s="1485">
        <v>2.02</v>
      </c>
      <c r="O15" s="267">
        <v>1.609</v>
      </c>
      <c r="P15" s="323">
        <v>1.4590000000000001</v>
      </c>
      <c r="Q15" s="1486">
        <v>1.27</v>
      </c>
    </row>
    <row r="16" spans="1:17" s="1492" customFormat="1" x14ac:dyDescent="0.2">
      <c r="A16" s="1006" t="s">
        <v>17</v>
      </c>
      <c r="B16" s="1490">
        <v>24.98</v>
      </c>
      <c r="C16" s="1490">
        <v>27.52</v>
      </c>
      <c r="D16" s="1490">
        <v>27.63</v>
      </c>
      <c r="E16" s="1490">
        <v>30.58</v>
      </c>
      <c r="F16" s="1490">
        <v>30.13</v>
      </c>
      <c r="G16" s="1490">
        <v>19.989999999999998</v>
      </c>
      <c r="H16" s="1490">
        <v>18.62</v>
      </c>
      <c r="I16" s="990">
        <v>29.53</v>
      </c>
      <c r="J16" s="1490">
        <v>30.01</v>
      </c>
      <c r="K16" s="1490">
        <v>25.87</v>
      </c>
      <c r="L16" s="1490">
        <v>25.66</v>
      </c>
      <c r="M16" s="1490">
        <v>26.54</v>
      </c>
      <c r="N16" s="1491">
        <v>27.47</v>
      </c>
      <c r="O16" s="1201">
        <v>21.46</v>
      </c>
      <c r="P16" s="1019">
        <v>19.2</v>
      </c>
      <c r="Q16" s="1486">
        <v>16.62</v>
      </c>
    </row>
    <row r="17" spans="1:17" s="252" customFormat="1" x14ac:dyDescent="0.2">
      <c r="A17" s="855" t="s">
        <v>207</v>
      </c>
      <c r="B17" s="1484">
        <v>11.45</v>
      </c>
      <c r="C17" s="1484">
        <v>12.98</v>
      </c>
      <c r="D17" s="1484">
        <v>12.83</v>
      </c>
      <c r="E17" s="1484">
        <v>12.64</v>
      </c>
      <c r="F17" s="1484">
        <v>10.83</v>
      </c>
      <c r="G17" s="1484">
        <v>7.15</v>
      </c>
      <c r="H17" s="1484">
        <v>6.79</v>
      </c>
      <c r="I17" s="1037">
        <v>10.4</v>
      </c>
      <c r="J17" s="1484">
        <v>9.2799999999999994</v>
      </c>
      <c r="K17" s="1484">
        <v>7.16</v>
      </c>
      <c r="L17" s="1484">
        <v>6.27</v>
      </c>
      <c r="M17" s="1484">
        <v>5.77</v>
      </c>
      <c r="N17" s="1485">
        <v>7.97</v>
      </c>
      <c r="O17" s="267">
        <v>6.83</v>
      </c>
      <c r="P17" s="323">
        <v>6.11</v>
      </c>
      <c r="Q17" s="1486">
        <v>5.03</v>
      </c>
    </row>
    <row r="18" spans="1:17" s="252" customFormat="1" x14ac:dyDescent="0.2">
      <c r="A18" s="855" t="s">
        <v>19</v>
      </c>
      <c r="B18" s="367">
        <v>1086</v>
      </c>
      <c r="C18" s="367">
        <v>1266</v>
      </c>
      <c r="D18" s="367">
        <v>1289</v>
      </c>
      <c r="E18" s="367">
        <v>1315</v>
      </c>
      <c r="F18" s="367">
        <v>1176</v>
      </c>
      <c r="G18" s="367">
        <v>802</v>
      </c>
      <c r="H18" s="367">
        <v>776</v>
      </c>
      <c r="I18" s="367">
        <v>863</v>
      </c>
      <c r="J18" s="367">
        <v>756</v>
      </c>
      <c r="K18" s="367">
        <v>583</v>
      </c>
      <c r="L18" s="367">
        <v>509</v>
      </c>
      <c r="M18" s="367">
        <v>475</v>
      </c>
      <c r="N18" s="112">
        <v>586</v>
      </c>
      <c r="O18" s="36">
        <v>512</v>
      </c>
      <c r="P18" s="323">
        <v>464</v>
      </c>
      <c r="Q18" s="803">
        <v>384</v>
      </c>
    </row>
    <row r="19" spans="1:17" s="252" customFormat="1" x14ac:dyDescent="0.2">
      <c r="A19" s="855" t="s">
        <v>208</v>
      </c>
      <c r="B19" s="1484">
        <v>1.65</v>
      </c>
      <c r="C19" s="1484">
        <v>2.2799999999999998</v>
      </c>
      <c r="D19" s="1484">
        <v>3.01</v>
      </c>
      <c r="E19" s="1484">
        <v>2.4</v>
      </c>
      <c r="F19" s="1484">
        <v>2.69</v>
      </c>
      <c r="G19" s="1484">
        <v>1.96</v>
      </c>
      <c r="H19" s="1484">
        <v>1.4</v>
      </c>
      <c r="I19" s="1037">
        <v>2.4700000000000002</v>
      </c>
      <c r="J19" s="1484">
        <v>2.16</v>
      </c>
      <c r="K19" s="1484">
        <v>2.06</v>
      </c>
      <c r="L19" s="1484">
        <v>1.6</v>
      </c>
      <c r="M19" s="1484">
        <v>1.87</v>
      </c>
      <c r="N19" s="1485">
        <v>1.71</v>
      </c>
      <c r="O19" s="267">
        <v>1.47</v>
      </c>
      <c r="P19" s="323">
        <v>1.75</v>
      </c>
      <c r="Q19" s="1486">
        <v>1.71</v>
      </c>
    </row>
    <row r="20" spans="1:17" s="252" customFormat="1" x14ac:dyDescent="0.2">
      <c r="A20" s="855" t="s">
        <v>21</v>
      </c>
      <c r="B20" s="367">
        <v>157</v>
      </c>
      <c r="C20" s="367">
        <v>222</v>
      </c>
      <c r="D20" s="367">
        <v>302</v>
      </c>
      <c r="E20" s="367">
        <v>250</v>
      </c>
      <c r="F20" s="367">
        <v>292</v>
      </c>
      <c r="G20" s="367">
        <v>220</v>
      </c>
      <c r="H20" s="367">
        <v>160</v>
      </c>
      <c r="I20" s="367">
        <v>205</v>
      </c>
      <c r="J20" s="367">
        <v>176</v>
      </c>
      <c r="K20" s="367">
        <v>168</v>
      </c>
      <c r="L20" s="367">
        <v>130</v>
      </c>
      <c r="M20" s="367">
        <v>153</v>
      </c>
      <c r="N20" s="112">
        <v>126</v>
      </c>
      <c r="O20" s="267">
        <v>110</v>
      </c>
      <c r="P20" s="323">
        <v>133</v>
      </c>
      <c r="Q20" s="803">
        <v>131</v>
      </c>
    </row>
    <row r="21" spans="1:17" s="252" customFormat="1" x14ac:dyDescent="0.2">
      <c r="A21" s="855" t="s">
        <v>22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458"/>
      <c r="O21" s="267"/>
      <c r="P21" s="323"/>
      <c r="Q21" s="803"/>
    </row>
    <row r="22" spans="1:17" s="252" customFormat="1" x14ac:dyDescent="0.2">
      <c r="A22" s="855" t="s">
        <v>23</v>
      </c>
      <c r="B22" s="1484">
        <v>1.881</v>
      </c>
      <c r="C22" s="1484">
        <v>2.2149999999999999</v>
      </c>
      <c r="D22" s="1484">
        <v>1.431</v>
      </c>
      <c r="E22" s="1484">
        <v>2.2440000000000002</v>
      </c>
      <c r="F22" s="1484">
        <v>2.5499999999999998</v>
      </c>
      <c r="G22" s="1484">
        <v>1.3169999999999999</v>
      </c>
      <c r="H22" s="1484">
        <v>1.371</v>
      </c>
      <c r="I22" s="1037">
        <v>1.6140000000000001</v>
      </c>
      <c r="J22" s="1484">
        <v>1.91</v>
      </c>
      <c r="K22" s="1484">
        <v>2.2429999999999999</v>
      </c>
      <c r="L22" s="1484">
        <v>2.1539999999999999</v>
      </c>
      <c r="M22" s="1484">
        <v>2.1859999999999999</v>
      </c>
      <c r="N22" s="1493">
        <v>2.5150000000000001</v>
      </c>
      <c r="O22" s="267">
        <v>3.1949999999999998</v>
      </c>
      <c r="P22" s="323">
        <v>4.3760000000000003</v>
      </c>
      <c r="Q22" s="803">
        <v>4.2830000000000004</v>
      </c>
    </row>
    <row r="23" spans="1:17" s="252" customFormat="1" ht="12.75" customHeight="1" x14ac:dyDescent="0.2">
      <c r="A23" s="855" t="s">
        <v>25</v>
      </c>
      <c r="B23" s="1484">
        <v>2.0470000000000002</v>
      </c>
      <c r="C23" s="1484">
        <v>1.69</v>
      </c>
      <c r="D23" s="1484">
        <v>1.5009999999999999</v>
      </c>
      <c r="E23" s="1484">
        <v>1.012</v>
      </c>
      <c r="F23" s="1484">
        <v>1.127</v>
      </c>
      <c r="G23" s="1484">
        <v>1.181</v>
      </c>
      <c r="H23" s="1484">
        <v>1.73</v>
      </c>
      <c r="I23" s="1037">
        <v>6.8120000000000003</v>
      </c>
      <c r="J23" s="1484">
        <v>3.8730000000000002</v>
      </c>
      <c r="K23" s="1484">
        <v>4.4539999999999997</v>
      </c>
      <c r="L23" s="1484">
        <v>3.6869999999999998</v>
      </c>
      <c r="M23" s="1484">
        <v>3.2930000000000001</v>
      </c>
      <c r="N23" s="1493">
        <v>2.8969999999999998</v>
      </c>
      <c r="O23" s="267">
        <v>3.5720000000000001</v>
      </c>
      <c r="P23" s="323">
        <v>5.0460000000000003</v>
      </c>
      <c r="Q23" s="803">
        <v>5.5069999999999997</v>
      </c>
    </row>
    <row r="24" spans="1:17" s="252" customFormat="1" x14ac:dyDescent="0.2">
      <c r="A24" s="855" t="s">
        <v>266</v>
      </c>
      <c r="B24" s="1484">
        <v>-0.16600000000000001</v>
      </c>
      <c r="C24" s="1484">
        <v>0.52500000000000002</v>
      </c>
      <c r="D24" s="1484">
        <v>-7.0000000000000007E-2</v>
      </c>
      <c r="E24" s="1484">
        <v>1.232</v>
      </c>
      <c r="F24" s="1484">
        <v>1.5229999999999999</v>
      </c>
      <c r="G24" s="1484">
        <v>0.13600000000000001</v>
      </c>
      <c r="H24" s="1484">
        <v>-0.35899999999999999</v>
      </c>
      <c r="I24" s="1037">
        <v>-5.1980000000000004</v>
      </c>
      <c r="J24" s="1484">
        <v>-1.9630000000000001</v>
      </c>
      <c r="K24" s="1484">
        <v>-2.2109999999999999</v>
      </c>
      <c r="L24" s="1484">
        <v>-1.5329999999999999</v>
      </c>
      <c r="M24" s="1484">
        <v>-1.107</v>
      </c>
      <c r="N24" s="1494">
        <v>-0.38200000000000001</v>
      </c>
      <c r="O24" s="267">
        <v>-0.377</v>
      </c>
      <c r="P24" s="323">
        <v>-0.67</v>
      </c>
      <c r="Q24" s="803">
        <v>-1.2</v>
      </c>
    </row>
    <row r="25" spans="1:17" s="252" customFormat="1" x14ac:dyDescent="0.2">
      <c r="A25" s="864" t="s">
        <v>267</v>
      </c>
      <c r="B25" s="1495">
        <v>4</v>
      </c>
      <c r="C25" s="316">
        <v>4</v>
      </c>
      <c r="D25" s="1495">
        <v>4</v>
      </c>
      <c r="E25" s="1495">
        <v>6</v>
      </c>
      <c r="F25" s="1495">
        <v>4</v>
      </c>
      <c r="G25" s="1495">
        <v>4</v>
      </c>
      <c r="H25" s="316">
        <v>4</v>
      </c>
      <c r="I25" s="316">
        <v>4</v>
      </c>
      <c r="J25" s="316">
        <v>4</v>
      </c>
      <c r="K25" s="316">
        <v>4</v>
      </c>
      <c r="L25" s="316">
        <v>2</v>
      </c>
      <c r="M25" s="318">
        <v>2</v>
      </c>
      <c r="N25" s="457">
        <v>2</v>
      </c>
      <c r="O25" s="267">
        <v>2</v>
      </c>
      <c r="P25" s="1496" t="s">
        <v>4</v>
      </c>
      <c r="Q25" s="1496" t="s">
        <v>4</v>
      </c>
    </row>
    <row r="26" spans="1:17" s="252" customFormat="1" x14ac:dyDescent="0.2">
      <c r="A26" s="456" t="s">
        <v>268</v>
      </c>
      <c r="B26" s="1487" t="s">
        <v>4</v>
      </c>
      <c r="C26" s="1487" t="s">
        <v>4</v>
      </c>
      <c r="D26" s="1487" t="s">
        <v>4</v>
      </c>
      <c r="E26" s="1487" t="s">
        <v>4</v>
      </c>
      <c r="F26" s="1487" t="s">
        <v>4</v>
      </c>
      <c r="G26" s="1487" t="s">
        <v>4</v>
      </c>
      <c r="H26" s="1487" t="s">
        <v>4</v>
      </c>
      <c r="I26" s="1487" t="s">
        <v>4</v>
      </c>
      <c r="J26" s="1487" t="s">
        <v>4</v>
      </c>
      <c r="K26" s="1487" t="s">
        <v>4</v>
      </c>
      <c r="L26" s="1487" t="s">
        <v>4</v>
      </c>
      <c r="M26" s="1487" t="s">
        <v>4</v>
      </c>
      <c r="N26" s="1487" t="s">
        <v>4</v>
      </c>
      <c r="O26" s="1487" t="s">
        <v>4</v>
      </c>
      <c r="P26" s="1496" t="s">
        <v>4</v>
      </c>
      <c r="Q26" s="1496" t="s">
        <v>4</v>
      </c>
    </row>
    <row r="27" spans="1:17" s="252" customFormat="1" ht="12.75" customHeight="1" x14ac:dyDescent="0.2">
      <c r="A27" s="864" t="s">
        <v>212</v>
      </c>
      <c r="B27" s="1037">
        <v>11</v>
      </c>
      <c r="C27" s="316">
        <v>17</v>
      </c>
      <c r="D27" s="1037">
        <v>28</v>
      </c>
      <c r="E27" s="1037">
        <v>33</v>
      </c>
      <c r="F27" s="1037">
        <v>42</v>
      </c>
      <c r="G27" s="1037">
        <v>46</v>
      </c>
      <c r="H27" s="316">
        <v>25</v>
      </c>
      <c r="I27" s="316">
        <v>25</v>
      </c>
      <c r="J27" s="316">
        <v>25</v>
      </c>
      <c r="K27" s="316">
        <v>22</v>
      </c>
      <c r="L27" s="316">
        <v>23</v>
      </c>
      <c r="M27" s="316">
        <v>23</v>
      </c>
      <c r="N27" s="458">
        <v>23</v>
      </c>
      <c r="O27" s="36">
        <v>23</v>
      </c>
      <c r="P27" s="1496" t="s">
        <v>4</v>
      </c>
      <c r="Q27" s="1496" t="s">
        <v>4</v>
      </c>
    </row>
    <row r="28" spans="1:17" s="252" customFormat="1" x14ac:dyDescent="0.2">
      <c r="A28" s="864" t="s">
        <v>269</v>
      </c>
      <c r="B28" s="316">
        <v>2.9</v>
      </c>
      <c r="C28" s="316">
        <v>3</v>
      </c>
      <c r="D28" s="1495">
        <v>3.5</v>
      </c>
      <c r="E28" s="1495">
        <v>4.9000000000000004</v>
      </c>
      <c r="F28" s="316">
        <v>5.8</v>
      </c>
      <c r="G28" s="316">
        <v>6.6</v>
      </c>
      <c r="H28" s="316">
        <v>7</v>
      </c>
      <c r="I28" s="316">
        <v>8.3000000000000007</v>
      </c>
      <c r="J28" s="316">
        <v>8.5</v>
      </c>
      <c r="K28" s="316">
        <v>8.5</v>
      </c>
      <c r="L28" s="316">
        <v>8.4</v>
      </c>
      <c r="M28" s="318">
        <v>7.5419999999999998</v>
      </c>
      <c r="N28" s="457">
        <v>7.766</v>
      </c>
      <c r="O28" s="105" t="s">
        <v>8</v>
      </c>
      <c r="P28" s="1496" t="s">
        <v>4</v>
      </c>
      <c r="Q28" s="1496" t="s">
        <v>4</v>
      </c>
    </row>
    <row r="29" spans="1:17" s="252" customFormat="1" x14ac:dyDescent="0.2">
      <c r="A29" s="864" t="s">
        <v>270</v>
      </c>
      <c r="B29" s="1037">
        <v>21</v>
      </c>
      <c r="C29" s="1037">
        <v>23</v>
      </c>
      <c r="D29" s="1037">
        <v>23</v>
      </c>
      <c r="E29" s="1037">
        <v>22</v>
      </c>
      <c r="F29" s="1037">
        <v>22</v>
      </c>
      <c r="G29" s="1037">
        <v>22</v>
      </c>
      <c r="H29" s="316">
        <v>14</v>
      </c>
      <c r="I29" s="316">
        <v>14</v>
      </c>
      <c r="J29" s="316">
        <v>14</v>
      </c>
      <c r="K29" s="316">
        <v>14</v>
      </c>
      <c r="L29" s="316">
        <v>13</v>
      </c>
      <c r="M29" s="316">
        <v>13</v>
      </c>
      <c r="N29" s="458">
        <v>13</v>
      </c>
      <c r="O29" s="105" t="s">
        <v>8</v>
      </c>
      <c r="P29" s="1496" t="s">
        <v>4</v>
      </c>
      <c r="Q29" s="1496" t="s">
        <v>4</v>
      </c>
    </row>
    <row r="30" spans="1:17" s="252" customFormat="1" x14ac:dyDescent="0.2">
      <c r="A30" s="864" t="s">
        <v>271</v>
      </c>
      <c r="B30" s="316">
        <v>21</v>
      </c>
      <c r="C30" s="316">
        <v>23</v>
      </c>
      <c r="D30" s="1495">
        <v>22.6</v>
      </c>
      <c r="E30" s="1495">
        <v>23.1</v>
      </c>
      <c r="F30" s="316">
        <v>24.3</v>
      </c>
      <c r="G30" s="316">
        <v>25.5</v>
      </c>
      <c r="H30" s="316">
        <v>26.9</v>
      </c>
      <c r="I30" s="316">
        <v>28.6</v>
      </c>
      <c r="J30" s="316">
        <v>30.7</v>
      </c>
      <c r="K30" s="316">
        <v>30.7</v>
      </c>
      <c r="L30" s="316">
        <v>33.758000000000003</v>
      </c>
      <c r="M30" s="318">
        <v>33.799999999999997</v>
      </c>
      <c r="N30" s="457">
        <v>35.369</v>
      </c>
      <c r="O30" s="105" t="s">
        <v>8</v>
      </c>
      <c r="P30" s="323"/>
      <c r="Q30" s="15" t="s">
        <v>374</v>
      </c>
    </row>
    <row r="31" spans="1:17" s="252" customFormat="1" x14ac:dyDescent="0.2">
      <c r="A31" s="864" t="s">
        <v>35</v>
      </c>
      <c r="B31" s="1037">
        <v>6</v>
      </c>
      <c r="C31" s="1037">
        <v>6</v>
      </c>
      <c r="D31" s="316">
        <v>5</v>
      </c>
      <c r="E31" s="1037">
        <v>5</v>
      </c>
      <c r="F31" s="1037">
        <v>5</v>
      </c>
      <c r="G31" s="1037">
        <v>5</v>
      </c>
      <c r="H31" s="1037">
        <v>5</v>
      </c>
      <c r="I31" s="316">
        <v>4</v>
      </c>
      <c r="J31" s="316">
        <v>4</v>
      </c>
      <c r="K31" s="316">
        <v>4</v>
      </c>
      <c r="L31" s="316">
        <v>4</v>
      </c>
      <c r="M31" s="316">
        <v>4</v>
      </c>
      <c r="N31" s="458">
        <v>4</v>
      </c>
      <c r="O31" s="267">
        <v>3</v>
      </c>
      <c r="P31" s="323">
        <v>4</v>
      </c>
      <c r="Q31" s="36">
        <v>4</v>
      </c>
    </row>
    <row r="32" spans="1:17" s="252" customFormat="1" x14ac:dyDescent="0.2">
      <c r="A32" s="864" t="s">
        <v>422</v>
      </c>
      <c r="B32" s="316">
        <v>5.6</v>
      </c>
      <c r="C32" s="316">
        <v>6.2</v>
      </c>
      <c r="D32" s="316">
        <v>6.4</v>
      </c>
      <c r="E32" s="316">
        <v>6.4</v>
      </c>
      <c r="F32" s="316">
        <v>6.3</v>
      </c>
      <c r="G32" s="316">
        <v>5.9</v>
      </c>
      <c r="H32" s="316">
        <v>6</v>
      </c>
      <c r="I32" s="316">
        <v>3.5</v>
      </c>
      <c r="J32" s="316">
        <v>3.5</v>
      </c>
      <c r="K32" s="316">
        <v>3.282</v>
      </c>
      <c r="L32" s="316">
        <v>3.089</v>
      </c>
      <c r="M32" s="316">
        <v>3.004</v>
      </c>
      <c r="N32" s="458">
        <v>3.39</v>
      </c>
      <c r="O32" s="267">
        <v>3.8</v>
      </c>
      <c r="P32" s="323">
        <v>3.7</v>
      </c>
      <c r="Q32" s="36">
        <v>3.9</v>
      </c>
    </row>
    <row r="33" spans="1:55" x14ac:dyDescent="0.2">
      <c r="A33" s="864" t="s">
        <v>37</v>
      </c>
      <c r="B33" s="454" t="s">
        <v>4</v>
      </c>
      <c r="C33" s="454" t="s">
        <v>4</v>
      </c>
      <c r="D33" s="454" t="s">
        <v>4</v>
      </c>
      <c r="E33" s="454" t="s">
        <v>4</v>
      </c>
      <c r="F33" s="454" t="s">
        <v>4</v>
      </c>
      <c r="G33" s="454" t="s">
        <v>4</v>
      </c>
      <c r="H33" s="454" t="s">
        <v>4</v>
      </c>
      <c r="I33" s="454" t="s">
        <v>4</v>
      </c>
      <c r="J33" s="454" t="s">
        <v>4</v>
      </c>
      <c r="K33" s="454" t="s">
        <v>4</v>
      </c>
      <c r="L33" s="454" t="s">
        <v>4</v>
      </c>
      <c r="M33" s="454" t="s">
        <v>4</v>
      </c>
      <c r="N33" s="454" t="s">
        <v>4</v>
      </c>
      <c r="O33" s="454" t="s">
        <v>4</v>
      </c>
      <c r="P33" s="454" t="s">
        <v>4</v>
      </c>
      <c r="Q33" s="466" t="s">
        <v>4</v>
      </c>
    </row>
    <row r="34" spans="1:55" x14ac:dyDescent="0.2">
      <c r="A34" s="459" t="s">
        <v>274</v>
      </c>
      <c r="B34" s="454" t="s">
        <v>4</v>
      </c>
      <c r="C34" s="454" t="s">
        <v>4</v>
      </c>
      <c r="D34" s="454" t="s">
        <v>4</v>
      </c>
      <c r="E34" s="454" t="s">
        <v>4</v>
      </c>
      <c r="F34" s="454" t="s">
        <v>4</v>
      </c>
      <c r="G34" s="454" t="s">
        <v>4</v>
      </c>
      <c r="H34" s="454" t="s">
        <v>4</v>
      </c>
      <c r="I34" s="454" t="s">
        <v>4</v>
      </c>
      <c r="J34" s="454" t="s">
        <v>4</v>
      </c>
      <c r="K34" s="454" t="s">
        <v>4</v>
      </c>
      <c r="L34" s="454" t="s">
        <v>4</v>
      </c>
      <c r="M34" s="454" t="s">
        <v>4</v>
      </c>
      <c r="N34" s="454" t="s">
        <v>4</v>
      </c>
      <c r="O34" s="454" t="s">
        <v>4</v>
      </c>
      <c r="P34" s="454" t="s">
        <v>4</v>
      </c>
      <c r="Q34" s="466" t="s">
        <v>4</v>
      </c>
    </row>
    <row r="35" spans="1:55" x14ac:dyDescent="0.2">
      <c r="A35" s="864" t="s">
        <v>275</v>
      </c>
      <c r="B35" s="454" t="s">
        <v>4</v>
      </c>
      <c r="C35" s="454" t="s">
        <v>4</v>
      </c>
      <c r="D35" s="454" t="s">
        <v>4</v>
      </c>
      <c r="E35" s="454" t="s">
        <v>4</v>
      </c>
      <c r="F35" s="454" t="s">
        <v>4</v>
      </c>
      <c r="G35" s="454" t="s">
        <v>4</v>
      </c>
      <c r="H35" s="454" t="s">
        <v>4</v>
      </c>
      <c r="I35" s="454" t="s">
        <v>4</v>
      </c>
      <c r="J35" s="454" t="s">
        <v>4</v>
      </c>
      <c r="K35" s="454" t="s">
        <v>4</v>
      </c>
      <c r="L35" s="454" t="s">
        <v>4</v>
      </c>
      <c r="M35" s="454" t="s">
        <v>4</v>
      </c>
      <c r="N35" s="454" t="s">
        <v>4</v>
      </c>
      <c r="O35" s="454" t="s">
        <v>4</v>
      </c>
      <c r="P35" s="454" t="s">
        <v>4</v>
      </c>
      <c r="Q35" s="466" t="s">
        <v>4</v>
      </c>
      <c r="R35" s="253" t="s">
        <v>374</v>
      </c>
    </row>
    <row r="36" spans="1:55" s="254" customFormat="1" x14ac:dyDescent="0.2">
      <c r="A36" s="1154" t="s">
        <v>40</v>
      </c>
      <c r="B36" s="1042"/>
      <c r="C36" s="1042"/>
      <c r="D36" s="1042"/>
      <c r="E36" s="1042"/>
      <c r="F36" s="1042"/>
      <c r="G36" s="1042"/>
      <c r="H36" s="1042"/>
      <c r="I36" s="1042"/>
      <c r="J36" s="1030"/>
      <c r="K36" s="1030"/>
      <c r="L36" s="1030"/>
      <c r="M36" s="1030"/>
      <c r="N36" s="1155"/>
      <c r="O36" s="1218"/>
      <c r="P36" s="1049"/>
      <c r="Q36" s="1497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</row>
    <row r="37" spans="1:55" s="255" customFormat="1" x14ac:dyDescent="0.2">
      <c r="A37" s="121" t="s">
        <v>317</v>
      </c>
      <c r="B37" s="325"/>
      <c r="C37" s="325"/>
      <c r="D37" s="325"/>
      <c r="E37" s="325"/>
      <c r="F37" s="325"/>
      <c r="G37" s="325"/>
      <c r="H37" s="325"/>
      <c r="I37" s="325"/>
      <c r="J37" s="33"/>
      <c r="K37" s="33"/>
      <c r="L37" s="33"/>
      <c r="M37" s="33"/>
      <c r="N37" s="76"/>
      <c r="O37" s="22"/>
      <c r="P37" s="67"/>
      <c r="Q37" s="345"/>
    </row>
    <row r="38" spans="1:55" s="255" customFormat="1" x14ac:dyDescent="0.2">
      <c r="A38" s="361" t="s">
        <v>42</v>
      </c>
      <c r="B38" s="72">
        <v>17420</v>
      </c>
      <c r="C38" s="72">
        <v>21206</v>
      </c>
      <c r="D38" s="72">
        <v>21505</v>
      </c>
      <c r="E38" s="72">
        <v>22086</v>
      </c>
      <c r="F38" s="72" t="s">
        <v>844</v>
      </c>
      <c r="G38" s="72">
        <v>24413</v>
      </c>
      <c r="H38" s="72">
        <v>26966</v>
      </c>
      <c r="I38" s="72">
        <v>30676</v>
      </c>
      <c r="J38" s="72">
        <v>35739</v>
      </c>
      <c r="K38" s="72">
        <v>38102</v>
      </c>
      <c r="L38" s="72">
        <v>40341</v>
      </c>
      <c r="M38" s="72">
        <v>44960</v>
      </c>
      <c r="N38" s="72">
        <v>55163</v>
      </c>
      <c r="O38" s="72">
        <v>65684</v>
      </c>
      <c r="P38" s="287">
        <v>67579</v>
      </c>
      <c r="Q38" s="789">
        <v>71492</v>
      </c>
    </row>
    <row r="39" spans="1:55" s="254" customFormat="1" x14ac:dyDescent="0.2">
      <c r="A39" s="1154" t="s">
        <v>44</v>
      </c>
      <c r="B39" s="1254"/>
      <c r="C39" s="1254"/>
      <c r="D39" s="1254"/>
      <c r="E39" s="1254"/>
      <c r="F39" s="1254"/>
      <c r="G39" s="1254"/>
      <c r="H39" s="1254"/>
      <c r="I39" s="1254"/>
      <c r="J39" s="1030"/>
      <c r="K39" s="1030"/>
      <c r="L39" s="1030"/>
      <c r="M39" s="1031"/>
      <c r="N39" s="1255"/>
      <c r="O39" s="1218"/>
      <c r="P39" s="1049"/>
      <c r="Q39" s="1498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</row>
    <row r="40" spans="1:55" s="254" customFormat="1" ht="12.75" x14ac:dyDescent="0.2">
      <c r="A40" s="855" t="s">
        <v>45</v>
      </c>
      <c r="B40" s="304"/>
      <c r="C40" s="304"/>
      <c r="D40" s="304"/>
      <c r="E40" s="304"/>
      <c r="F40" s="35"/>
      <c r="G40" s="35"/>
      <c r="H40" s="35"/>
      <c r="I40" s="441"/>
      <c r="J40" s="35"/>
      <c r="K40" s="35"/>
      <c r="L40" s="441"/>
      <c r="M40" s="35"/>
      <c r="N40" s="71"/>
      <c r="O40" s="454"/>
      <c r="P40" s="67"/>
      <c r="Q40" s="34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</row>
    <row r="41" spans="1:55" s="254" customFormat="1" x14ac:dyDescent="0.2">
      <c r="A41" s="855" t="s">
        <v>46</v>
      </c>
      <c r="B41" s="454" t="s">
        <v>4</v>
      </c>
      <c r="C41" s="454" t="s">
        <v>4</v>
      </c>
      <c r="D41" s="454" t="s">
        <v>4</v>
      </c>
      <c r="E41" s="454" t="s">
        <v>4</v>
      </c>
      <c r="F41" s="45">
        <v>45.8</v>
      </c>
      <c r="G41" s="45">
        <v>54</v>
      </c>
      <c r="H41" s="45">
        <v>54.6</v>
      </c>
      <c r="I41" s="45">
        <v>51.8</v>
      </c>
      <c r="J41" s="22">
        <v>43.6</v>
      </c>
      <c r="K41" s="22">
        <v>43.7</v>
      </c>
      <c r="L41" s="22">
        <v>41.9</v>
      </c>
      <c r="M41" s="22">
        <v>43.7</v>
      </c>
      <c r="N41" s="101">
        <v>36.9</v>
      </c>
      <c r="O41" s="454">
        <v>38.5</v>
      </c>
      <c r="P41" s="22">
        <v>37.9</v>
      </c>
      <c r="Q41" s="1499">
        <v>39.5</v>
      </c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5"/>
    </row>
    <row r="42" spans="1:55" s="254" customFormat="1" x14ac:dyDescent="0.2">
      <c r="A42" s="263" t="s">
        <v>5</v>
      </c>
      <c r="B42" s="454" t="s">
        <v>4</v>
      </c>
      <c r="C42" s="454" t="s">
        <v>4</v>
      </c>
      <c r="D42" s="454" t="s">
        <v>4</v>
      </c>
      <c r="E42" s="454" t="s">
        <v>4</v>
      </c>
      <c r="F42" s="45" t="s">
        <v>8</v>
      </c>
      <c r="G42" s="45">
        <v>117.9</v>
      </c>
      <c r="H42" s="45">
        <v>101.1</v>
      </c>
      <c r="I42" s="45">
        <v>94.9</v>
      </c>
      <c r="J42" s="22">
        <v>84.2</v>
      </c>
      <c r="K42" s="22">
        <v>100.3</v>
      </c>
      <c r="L42" s="22">
        <v>95.8</v>
      </c>
      <c r="M42" s="22">
        <v>104.3</v>
      </c>
      <c r="N42" s="101">
        <v>84.4</v>
      </c>
      <c r="O42" s="454">
        <v>104.3</v>
      </c>
      <c r="P42" s="22">
        <v>98.4</v>
      </c>
      <c r="Q42" s="1499">
        <v>104.3</v>
      </c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5"/>
    </row>
    <row r="43" spans="1:55" s="254" customFormat="1" ht="12.75" x14ac:dyDescent="0.2">
      <c r="A43" s="855" t="s">
        <v>47</v>
      </c>
      <c r="B43" s="304"/>
      <c r="C43" s="304"/>
      <c r="D43" s="304"/>
      <c r="E43" s="304"/>
      <c r="F43" s="35"/>
      <c r="G43" s="35"/>
      <c r="H43" s="35"/>
      <c r="I43" s="441"/>
      <c r="J43" s="35"/>
      <c r="K43" s="35"/>
      <c r="L43" s="441"/>
      <c r="M43" s="35"/>
      <c r="N43" s="71"/>
      <c r="O43" s="454"/>
      <c r="P43" s="22"/>
      <c r="Q43" s="788"/>
      <c r="R43" s="255" t="s">
        <v>374</v>
      </c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</row>
    <row r="44" spans="1:55" s="254" customFormat="1" x14ac:dyDescent="0.2">
      <c r="A44" s="855" t="s">
        <v>46</v>
      </c>
      <c r="B44" s="454" t="s">
        <v>4</v>
      </c>
      <c r="C44" s="454" t="s">
        <v>4</v>
      </c>
      <c r="D44" s="454" t="s">
        <v>4</v>
      </c>
      <c r="E44" s="454" t="s">
        <v>4</v>
      </c>
      <c r="F44" s="45">
        <v>43.8</v>
      </c>
      <c r="G44" s="45">
        <v>51.4</v>
      </c>
      <c r="H44" s="45">
        <v>51.7</v>
      </c>
      <c r="I44" s="45">
        <v>49.3</v>
      </c>
      <c r="J44" s="22">
        <v>41.2</v>
      </c>
      <c r="K44" s="22">
        <v>42.1</v>
      </c>
      <c r="L44" s="22">
        <v>41.1</v>
      </c>
      <c r="M44" s="22">
        <v>42.3</v>
      </c>
      <c r="N44" s="101">
        <v>34.700000000000003</v>
      </c>
      <c r="O44" s="454">
        <v>36.700000000000003</v>
      </c>
      <c r="P44" s="22">
        <v>36.200000000000003</v>
      </c>
      <c r="Q44" s="1472">
        <v>38.1</v>
      </c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</row>
    <row r="45" spans="1:55" s="254" customFormat="1" x14ac:dyDescent="0.2">
      <c r="A45" s="263" t="s">
        <v>5</v>
      </c>
      <c r="B45" s="454" t="s">
        <v>4</v>
      </c>
      <c r="C45" s="454" t="s">
        <v>4</v>
      </c>
      <c r="D45" s="454" t="s">
        <v>4</v>
      </c>
      <c r="E45" s="454" t="s">
        <v>4</v>
      </c>
      <c r="F45" s="45" t="s">
        <v>8</v>
      </c>
      <c r="G45" s="45">
        <v>117.5</v>
      </c>
      <c r="H45" s="45">
        <v>100.6</v>
      </c>
      <c r="I45" s="45">
        <v>95.4</v>
      </c>
      <c r="J45" s="22">
        <v>83.5</v>
      </c>
      <c r="K45" s="22">
        <v>102.2</v>
      </c>
      <c r="L45" s="22">
        <v>97.7</v>
      </c>
      <c r="M45" s="22">
        <v>102.9</v>
      </c>
      <c r="N45" s="101">
        <v>81.900000000000006</v>
      </c>
      <c r="O45" s="454">
        <v>105.8</v>
      </c>
      <c r="P45" s="22">
        <v>98.6</v>
      </c>
      <c r="Q45" s="1499">
        <v>105.2</v>
      </c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5"/>
    </row>
    <row r="46" spans="1:55" s="254" customFormat="1" ht="12.75" x14ac:dyDescent="0.2">
      <c r="A46" s="855" t="s">
        <v>221</v>
      </c>
      <c r="B46" s="304"/>
      <c r="C46" s="304"/>
      <c r="D46" s="304"/>
      <c r="E46" s="304"/>
      <c r="F46" s="45"/>
      <c r="G46" s="45"/>
      <c r="H46" s="45"/>
      <c r="I46" s="45"/>
      <c r="J46" s="45"/>
      <c r="K46" s="45"/>
      <c r="L46" s="22"/>
      <c r="M46" s="22"/>
      <c r="N46" s="268"/>
      <c r="O46" s="454"/>
      <c r="P46" s="22"/>
      <c r="Q46" s="788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</row>
    <row r="47" spans="1:55" s="254" customFormat="1" x14ac:dyDescent="0.2">
      <c r="A47" s="855" t="s">
        <v>46</v>
      </c>
      <c r="B47" s="454" t="s">
        <v>4</v>
      </c>
      <c r="C47" s="454" t="s">
        <v>4</v>
      </c>
      <c r="D47" s="454" t="s">
        <v>4</v>
      </c>
      <c r="E47" s="454" t="s">
        <v>4</v>
      </c>
      <c r="F47" s="45">
        <v>38</v>
      </c>
      <c r="G47" s="45">
        <v>47.1</v>
      </c>
      <c r="H47" s="45">
        <v>50.4</v>
      </c>
      <c r="I47" s="45">
        <v>46.2</v>
      </c>
      <c r="J47" s="45">
        <v>38.200000000000003</v>
      </c>
      <c r="K47" s="45">
        <v>40.6</v>
      </c>
      <c r="L47" s="22">
        <v>39.799999999999997</v>
      </c>
      <c r="M47" s="22">
        <v>41.6</v>
      </c>
      <c r="N47" s="268">
        <v>33</v>
      </c>
      <c r="O47" s="454">
        <v>35.6</v>
      </c>
      <c r="P47" s="22">
        <v>34</v>
      </c>
      <c r="Q47" s="1472">
        <v>35.5</v>
      </c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</row>
    <row r="48" spans="1:55" s="254" customFormat="1" x14ac:dyDescent="0.2">
      <c r="A48" s="855" t="s">
        <v>5</v>
      </c>
      <c r="B48" s="454" t="s">
        <v>4</v>
      </c>
      <c r="C48" s="454" t="s">
        <v>4</v>
      </c>
      <c r="D48" s="454" t="s">
        <v>4</v>
      </c>
      <c r="E48" s="454" t="s">
        <v>4</v>
      </c>
      <c r="F48" s="45" t="s">
        <v>8</v>
      </c>
      <c r="G48" s="45">
        <v>124.2</v>
      </c>
      <c r="H48" s="45">
        <v>106.9</v>
      </c>
      <c r="I48" s="45">
        <v>91.7</v>
      </c>
      <c r="J48" s="45">
        <v>82.7</v>
      </c>
      <c r="K48" s="45">
        <v>106.4</v>
      </c>
      <c r="L48" s="36">
        <v>98</v>
      </c>
      <c r="M48" s="22">
        <v>104.5</v>
      </c>
      <c r="N48" s="268">
        <v>79.400000000000006</v>
      </c>
      <c r="O48" s="454">
        <v>107.7</v>
      </c>
      <c r="P48" s="22">
        <v>95.5</v>
      </c>
      <c r="Q48" s="1499">
        <v>104.4</v>
      </c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</row>
    <row r="49" spans="1:55" s="254" customFormat="1" ht="12.75" x14ac:dyDescent="0.2">
      <c r="A49" s="855" t="s">
        <v>222</v>
      </c>
      <c r="B49" s="304"/>
      <c r="C49" s="304"/>
      <c r="D49" s="304"/>
      <c r="E49" s="304"/>
      <c r="F49" s="45"/>
      <c r="G49" s="45"/>
      <c r="H49" s="45"/>
      <c r="I49" s="45"/>
      <c r="J49" s="22"/>
      <c r="K49" s="22"/>
      <c r="L49" s="22"/>
      <c r="M49" s="22"/>
      <c r="N49" s="101"/>
      <c r="O49" s="454"/>
      <c r="P49" s="22"/>
      <c r="Q49" s="788"/>
      <c r="R49" s="255" t="s">
        <v>374</v>
      </c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</row>
    <row r="50" spans="1:55" s="254" customFormat="1" x14ac:dyDescent="0.2">
      <c r="A50" s="864" t="s">
        <v>46</v>
      </c>
      <c r="B50" s="454" t="s">
        <v>4</v>
      </c>
      <c r="C50" s="454" t="s">
        <v>4</v>
      </c>
      <c r="D50" s="454" t="s">
        <v>4</v>
      </c>
      <c r="E50" s="454" t="s">
        <v>4</v>
      </c>
      <c r="F50" s="45">
        <v>5.8</v>
      </c>
      <c r="G50" s="45">
        <v>4.3</v>
      </c>
      <c r="H50" s="45">
        <v>1.4</v>
      </c>
      <c r="I50" s="45">
        <v>3.2</v>
      </c>
      <c r="J50" s="22">
        <v>3.1</v>
      </c>
      <c r="K50" s="22">
        <v>1.5</v>
      </c>
      <c r="L50" s="22">
        <v>1.3</v>
      </c>
      <c r="M50" s="22">
        <v>0.7</v>
      </c>
      <c r="N50" s="101">
        <v>1.7</v>
      </c>
      <c r="O50" s="454">
        <v>1.1000000000000001</v>
      </c>
      <c r="P50" s="22">
        <v>2.2999999999999998</v>
      </c>
      <c r="Q50" s="1472">
        <v>2.7</v>
      </c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  <c r="BC50" s="255"/>
    </row>
    <row r="51" spans="1:55" s="254" customFormat="1" x14ac:dyDescent="0.2">
      <c r="A51" s="864" t="s">
        <v>5</v>
      </c>
      <c r="B51" s="454" t="s">
        <v>4</v>
      </c>
      <c r="C51" s="454" t="s">
        <v>4</v>
      </c>
      <c r="D51" s="454" t="s">
        <v>4</v>
      </c>
      <c r="E51" s="454" t="s">
        <v>4</v>
      </c>
      <c r="F51" s="45" t="s">
        <v>8</v>
      </c>
      <c r="G51" s="45">
        <v>73.900000000000006</v>
      </c>
      <c r="H51" s="45">
        <v>31.8</v>
      </c>
      <c r="I51" s="45">
        <v>232.5</v>
      </c>
      <c r="J51" s="22">
        <v>96.3</v>
      </c>
      <c r="K51" s="22">
        <v>50.3</v>
      </c>
      <c r="L51" s="22">
        <v>87.6</v>
      </c>
      <c r="M51" s="36">
        <v>55</v>
      </c>
      <c r="N51" s="268">
        <v>223</v>
      </c>
      <c r="O51" s="454">
        <v>68.5</v>
      </c>
      <c r="P51" s="22">
        <v>209.1</v>
      </c>
      <c r="Q51" s="1499">
        <v>118.1</v>
      </c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</row>
    <row r="52" spans="1:55" s="254" customFormat="1" ht="12.75" x14ac:dyDescent="0.2">
      <c r="A52" s="855" t="s">
        <v>51</v>
      </c>
      <c r="B52" s="304"/>
      <c r="C52" s="304"/>
      <c r="D52" s="304"/>
      <c r="E52" s="304"/>
      <c r="F52" s="35"/>
      <c r="G52" s="35"/>
      <c r="H52" s="35"/>
      <c r="I52" s="441"/>
      <c r="J52" s="35"/>
      <c r="K52" s="35"/>
      <c r="L52" s="22"/>
      <c r="M52" s="35"/>
      <c r="N52" s="71"/>
      <c r="O52" s="454"/>
      <c r="P52" s="22"/>
      <c r="Q52" s="788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</row>
    <row r="53" spans="1:55" s="254" customFormat="1" x14ac:dyDescent="0.2">
      <c r="A53" s="855" t="s">
        <v>46</v>
      </c>
      <c r="B53" s="454" t="s">
        <v>4</v>
      </c>
      <c r="C53" s="454" t="s">
        <v>4</v>
      </c>
      <c r="D53" s="454" t="s">
        <v>4</v>
      </c>
      <c r="E53" s="454" t="s">
        <v>4</v>
      </c>
      <c r="F53" s="45">
        <v>2.1</v>
      </c>
      <c r="G53" s="45">
        <v>2.6</v>
      </c>
      <c r="H53" s="45">
        <v>2.9</v>
      </c>
      <c r="I53" s="45">
        <v>2.4</v>
      </c>
      <c r="J53" s="22">
        <v>2.4</v>
      </c>
      <c r="K53" s="22">
        <v>1.6</v>
      </c>
      <c r="L53" s="22">
        <v>0.8</v>
      </c>
      <c r="M53" s="22">
        <v>1.4</v>
      </c>
      <c r="N53" s="101">
        <v>2.2000000000000002</v>
      </c>
      <c r="O53" s="454">
        <v>1.8</v>
      </c>
      <c r="P53" s="22">
        <v>1.7</v>
      </c>
      <c r="Q53" s="1472">
        <v>1.4</v>
      </c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  <c r="BC53" s="255"/>
    </row>
    <row r="54" spans="1:55" s="254" customFormat="1" x14ac:dyDescent="0.2">
      <c r="A54" s="263" t="s">
        <v>5</v>
      </c>
      <c r="B54" s="454" t="s">
        <v>4</v>
      </c>
      <c r="C54" s="454" t="s">
        <v>4</v>
      </c>
      <c r="D54" s="454" t="s">
        <v>4</v>
      </c>
      <c r="E54" s="454" t="s">
        <v>4</v>
      </c>
      <c r="F54" s="45" t="s">
        <v>8</v>
      </c>
      <c r="G54" s="45">
        <v>127</v>
      </c>
      <c r="H54" s="45">
        <v>110.2</v>
      </c>
      <c r="I54" s="45">
        <v>85.2</v>
      </c>
      <c r="J54" s="22">
        <v>96.6</v>
      </c>
      <c r="K54" s="22">
        <v>67.2</v>
      </c>
      <c r="L54" s="22">
        <v>47.6</v>
      </c>
      <c r="M54" s="22">
        <v>182.4</v>
      </c>
      <c r="N54" s="101">
        <v>160.5</v>
      </c>
      <c r="O54" s="454">
        <v>80.5</v>
      </c>
      <c r="P54" s="22">
        <v>94.4</v>
      </c>
      <c r="Q54" s="1499">
        <v>83.6</v>
      </c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</row>
    <row r="55" spans="1:55" s="254" customFormat="1" x14ac:dyDescent="0.2">
      <c r="A55" s="864" t="s">
        <v>278</v>
      </c>
      <c r="B55" s="454" t="s">
        <v>4</v>
      </c>
      <c r="C55" s="454" t="s">
        <v>4</v>
      </c>
      <c r="D55" s="454" t="s">
        <v>4</v>
      </c>
      <c r="E55" s="454" t="s">
        <v>4</v>
      </c>
      <c r="F55" s="454" t="s">
        <v>4</v>
      </c>
      <c r="G55" s="454" t="s">
        <v>4</v>
      </c>
      <c r="H55" s="454" t="s">
        <v>4</v>
      </c>
      <c r="I55" s="454" t="s">
        <v>4</v>
      </c>
      <c r="J55" s="454" t="s">
        <v>4</v>
      </c>
      <c r="K55" s="454" t="s">
        <v>4</v>
      </c>
      <c r="L55" s="454" t="s">
        <v>4</v>
      </c>
      <c r="M55" s="454" t="s">
        <v>4</v>
      </c>
      <c r="N55" s="454" t="s">
        <v>4</v>
      </c>
      <c r="O55" s="454" t="s">
        <v>4</v>
      </c>
      <c r="P55" s="1236" t="s">
        <v>4</v>
      </c>
      <c r="Q55" s="1499" t="s">
        <v>4</v>
      </c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</row>
    <row r="56" spans="1:55" s="254" customFormat="1" ht="22.5" x14ac:dyDescent="0.2">
      <c r="A56" s="864" t="s">
        <v>279</v>
      </c>
      <c r="B56" s="454" t="s">
        <v>4</v>
      </c>
      <c r="C56" s="454" t="s">
        <v>4</v>
      </c>
      <c r="D56" s="454" t="s">
        <v>4</v>
      </c>
      <c r="E56" s="454" t="s">
        <v>4</v>
      </c>
      <c r="F56" s="454" t="s">
        <v>4</v>
      </c>
      <c r="G56" s="454" t="s">
        <v>4</v>
      </c>
      <c r="H56" s="454" t="s">
        <v>4</v>
      </c>
      <c r="I56" s="454" t="s">
        <v>4</v>
      </c>
      <c r="J56" s="454" t="s">
        <v>4</v>
      </c>
      <c r="K56" s="454" t="s">
        <v>4</v>
      </c>
      <c r="L56" s="454" t="s">
        <v>4</v>
      </c>
      <c r="M56" s="454" t="s">
        <v>4</v>
      </c>
      <c r="N56" s="454" t="s">
        <v>4</v>
      </c>
      <c r="O56" s="454" t="s">
        <v>4</v>
      </c>
      <c r="P56" s="1236" t="s">
        <v>4</v>
      </c>
      <c r="Q56" s="1499" t="s">
        <v>4</v>
      </c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</row>
    <row r="57" spans="1:55" s="254" customFormat="1" x14ac:dyDescent="0.2">
      <c r="A57" s="855" t="s">
        <v>325</v>
      </c>
      <c r="B57" s="454" t="s">
        <v>4</v>
      </c>
      <c r="C57" s="454" t="s">
        <v>4</v>
      </c>
      <c r="D57" s="454" t="s">
        <v>4</v>
      </c>
      <c r="E57" s="454" t="s">
        <v>4</v>
      </c>
      <c r="F57" s="45">
        <v>4.5</v>
      </c>
      <c r="G57" s="45">
        <v>4.8</v>
      </c>
      <c r="H57" s="45">
        <v>5.3</v>
      </c>
      <c r="I57" s="328">
        <v>4.7</v>
      </c>
      <c r="J57" s="22">
        <v>5.4</v>
      </c>
      <c r="K57" s="22">
        <v>3.6</v>
      </c>
      <c r="L57" s="328">
        <v>1.8</v>
      </c>
      <c r="M57" s="22">
        <v>3.1</v>
      </c>
      <c r="N57" s="268">
        <v>6</v>
      </c>
      <c r="O57" s="1236">
        <v>4.5999999999999996</v>
      </c>
      <c r="P57" s="22">
        <v>4.4000000000000004</v>
      </c>
      <c r="Q57" s="1500">
        <v>3.5</v>
      </c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</row>
    <row r="58" spans="1:55" s="254" customFormat="1" x14ac:dyDescent="0.2">
      <c r="A58" s="855" t="s">
        <v>662</v>
      </c>
      <c r="B58" s="454" t="s">
        <v>4</v>
      </c>
      <c r="C58" s="454" t="s">
        <v>4</v>
      </c>
      <c r="D58" s="454" t="s">
        <v>4</v>
      </c>
      <c r="E58" s="454" t="s">
        <v>4</v>
      </c>
      <c r="F58" s="45">
        <v>7.5</v>
      </c>
      <c r="G58" s="45">
        <v>4.4000000000000004</v>
      </c>
      <c r="H58" s="45">
        <v>3</v>
      </c>
      <c r="I58" s="328">
        <v>0</v>
      </c>
      <c r="J58" s="22">
        <v>2.2999999999999998</v>
      </c>
      <c r="K58" s="22">
        <v>9.8000000000000007</v>
      </c>
      <c r="L58" s="328">
        <v>5.7</v>
      </c>
      <c r="M58" s="454" t="s">
        <v>4</v>
      </c>
      <c r="N58" s="454" t="s">
        <v>4</v>
      </c>
      <c r="O58" s="1236" t="s">
        <v>4</v>
      </c>
      <c r="P58" s="1236" t="s">
        <v>4</v>
      </c>
      <c r="Q58" s="1499" t="s">
        <v>4</v>
      </c>
      <c r="R58" s="255" t="s">
        <v>374</v>
      </c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</row>
    <row r="59" spans="1:55" s="254" customFormat="1" x14ac:dyDescent="0.2">
      <c r="A59" s="855" t="s">
        <v>663</v>
      </c>
      <c r="B59" s="454" t="s">
        <v>4</v>
      </c>
      <c r="C59" s="454" t="s">
        <v>4</v>
      </c>
      <c r="D59" s="454" t="s">
        <v>4</v>
      </c>
      <c r="E59" s="454" t="s">
        <v>4</v>
      </c>
      <c r="F59" s="460">
        <v>3</v>
      </c>
      <c r="G59" s="45">
        <v>5.6</v>
      </c>
      <c r="H59" s="45">
        <v>2.9</v>
      </c>
      <c r="I59" s="328">
        <v>1.6</v>
      </c>
      <c r="J59" s="36">
        <v>3</v>
      </c>
      <c r="K59" s="22">
        <v>6.8</v>
      </c>
      <c r="L59" s="328">
        <v>4.2</v>
      </c>
      <c r="M59" s="22">
        <v>4.3</v>
      </c>
      <c r="N59" s="101">
        <v>6.1</v>
      </c>
      <c r="O59" s="1236" t="s">
        <v>4</v>
      </c>
      <c r="P59" s="1236" t="s">
        <v>4</v>
      </c>
      <c r="Q59" s="1499" t="s">
        <v>4</v>
      </c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</row>
    <row r="60" spans="1:55" s="255" customFormat="1" x14ac:dyDescent="0.2">
      <c r="A60" s="461" t="s">
        <v>845</v>
      </c>
      <c r="B60" s="836" t="s">
        <v>4</v>
      </c>
      <c r="C60" s="836" t="s">
        <v>4</v>
      </c>
      <c r="D60" s="836" t="s">
        <v>4</v>
      </c>
      <c r="E60" s="836" t="s">
        <v>4</v>
      </c>
      <c r="F60" s="836" t="s">
        <v>4</v>
      </c>
      <c r="G60" s="836" t="s">
        <v>4</v>
      </c>
      <c r="H60" s="836" t="s">
        <v>4</v>
      </c>
      <c r="I60" s="836" t="s">
        <v>4</v>
      </c>
      <c r="J60" s="836" t="s">
        <v>4</v>
      </c>
      <c r="K60" s="836" t="s">
        <v>4</v>
      </c>
      <c r="L60" s="836" t="s">
        <v>4</v>
      </c>
      <c r="M60" s="836" t="s">
        <v>4</v>
      </c>
      <c r="N60" s="836" t="s">
        <v>4</v>
      </c>
      <c r="O60" s="1236">
        <v>8.8000000000000007</v>
      </c>
      <c r="P60" s="790">
        <v>7.3</v>
      </c>
      <c r="Q60" s="1500">
        <v>4.7</v>
      </c>
    </row>
    <row r="61" spans="1:55" s="254" customFormat="1" x14ac:dyDescent="0.2">
      <c r="A61" s="855" t="s">
        <v>229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88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</row>
    <row r="62" spans="1:55" s="254" customFormat="1" x14ac:dyDescent="0.2">
      <c r="A62" s="855" t="s">
        <v>276</v>
      </c>
      <c r="B62" s="35">
        <v>172006</v>
      </c>
      <c r="C62" s="35">
        <v>194398</v>
      </c>
      <c r="D62" s="35">
        <v>162681</v>
      </c>
      <c r="E62" s="35">
        <v>228118</v>
      </c>
      <c r="F62" s="35">
        <v>292272</v>
      </c>
      <c r="G62" s="35">
        <v>324788</v>
      </c>
      <c r="H62" s="35">
        <v>338896</v>
      </c>
      <c r="I62" s="320">
        <v>367364</v>
      </c>
      <c r="J62" s="35">
        <v>404573</v>
      </c>
      <c r="K62" s="320">
        <v>432334</v>
      </c>
      <c r="L62" s="320">
        <v>472196</v>
      </c>
      <c r="M62" s="35">
        <v>517388</v>
      </c>
      <c r="N62" s="71">
        <v>662679</v>
      </c>
      <c r="O62" s="35">
        <v>798192</v>
      </c>
      <c r="P62" s="1237">
        <v>883035</v>
      </c>
      <c r="Q62" s="1501">
        <v>937488</v>
      </c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</row>
    <row r="63" spans="1:55" s="254" customFormat="1" ht="11.25" customHeight="1" x14ac:dyDescent="0.2">
      <c r="A63" s="855" t="s">
        <v>43</v>
      </c>
      <c r="B63" s="35"/>
      <c r="C63" s="35"/>
      <c r="D63" s="35"/>
      <c r="E63" s="35"/>
      <c r="F63" s="35"/>
      <c r="G63" s="35"/>
      <c r="H63" s="35"/>
      <c r="I63" s="320"/>
      <c r="J63" s="35"/>
      <c r="K63" s="320"/>
      <c r="L63" s="320"/>
      <c r="M63" s="35"/>
      <c r="N63" s="71"/>
      <c r="O63" s="35"/>
      <c r="P63" s="1238"/>
      <c r="Q63" s="788"/>
      <c r="R63" s="255"/>
      <c r="S63" s="255" t="s">
        <v>374</v>
      </c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  <c r="AW63" s="255"/>
      <c r="AX63" s="255"/>
      <c r="AY63" s="255"/>
      <c r="AZ63" s="255"/>
      <c r="BA63" s="255"/>
      <c r="BB63" s="255"/>
      <c r="BC63" s="255"/>
    </row>
    <row r="64" spans="1:55" s="254" customFormat="1" ht="11.25" customHeight="1" x14ac:dyDescent="0.2">
      <c r="A64" s="34" t="s">
        <v>283</v>
      </c>
      <c r="B64" s="45">
        <v>133.4</v>
      </c>
      <c r="C64" s="45">
        <v>113</v>
      </c>
      <c r="D64" s="45">
        <v>83.7</v>
      </c>
      <c r="E64" s="45">
        <v>140.19999999999999</v>
      </c>
      <c r="F64" s="45">
        <v>128.1</v>
      </c>
      <c r="G64" s="45">
        <v>109.2</v>
      </c>
      <c r="H64" s="45">
        <v>104.3</v>
      </c>
      <c r="I64" s="75">
        <v>108.4</v>
      </c>
      <c r="J64" s="22">
        <v>110.1</v>
      </c>
      <c r="K64" s="75">
        <v>106.9</v>
      </c>
      <c r="L64" s="75">
        <v>109.2</v>
      </c>
      <c r="M64" s="22">
        <v>109.6</v>
      </c>
      <c r="N64" s="101">
        <v>128.1</v>
      </c>
      <c r="O64" s="22">
        <v>120.4</v>
      </c>
      <c r="P64" s="1239">
        <v>110.6</v>
      </c>
      <c r="Q64" s="1499">
        <v>106.2</v>
      </c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</row>
    <row r="65" spans="1:55" s="254" customFormat="1" ht="13.5" customHeight="1" x14ac:dyDescent="0.2">
      <c r="A65" s="34" t="s">
        <v>329</v>
      </c>
      <c r="B65" s="45">
        <v>126.3</v>
      </c>
      <c r="C65" s="45">
        <v>105.7</v>
      </c>
      <c r="D65" s="45">
        <v>80.2</v>
      </c>
      <c r="E65" s="45">
        <v>133.19999999999999</v>
      </c>
      <c r="F65" s="45">
        <v>120.9</v>
      </c>
      <c r="G65" s="45">
        <v>101.3</v>
      </c>
      <c r="H65" s="45">
        <v>88.8</v>
      </c>
      <c r="I65" s="75">
        <v>101.6</v>
      </c>
      <c r="J65" s="22">
        <v>103.1</v>
      </c>
      <c r="K65" s="75">
        <v>101.3</v>
      </c>
      <c r="L65" s="75">
        <v>102</v>
      </c>
      <c r="M65" s="22">
        <v>100.5</v>
      </c>
      <c r="N65" s="101">
        <v>109.3</v>
      </c>
      <c r="O65" s="22">
        <v>104.1</v>
      </c>
      <c r="P65" s="1239">
        <v>100.6</v>
      </c>
      <c r="Q65" s="1473">
        <v>96</v>
      </c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</row>
    <row r="66" spans="1:55" s="254" customFormat="1" ht="13.5" customHeight="1" x14ac:dyDescent="0.2">
      <c r="A66" s="34" t="s">
        <v>330</v>
      </c>
      <c r="B66" s="454" t="s">
        <v>4</v>
      </c>
      <c r="C66" s="454" t="s">
        <v>4</v>
      </c>
      <c r="D66" s="454" t="s">
        <v>4</v>
      </c>
      <c r="E66" s="454" t="s">
        <v>4</v>
      </c>
      <c r="F66" s="454" t="s">
        <v>4</v>
      </c>
      <c r="G66" s="454" t="s">
        <v>4</v>
      </c>
      <c r="H66" s="454" t="s">
        <v>4</v>
      </c>
      <c r="I66" s="454" t="s">
        <v>4</v>
      </c>
      <c r="J66" s="454" t="s">
        <v>4</v>
      </c>
      <c r="K66" s="454" t="s">
        <v>4</v>
      </c>
      <c r="L66" s="454" t="s">
        <v>4</v>
      </c>
      <c r="M66" s="454" t="s">
        <v>4</v>
      </c>
      <c r="N66" s="454" t="s">
        <v>4</v>
      </c>
      <c r="O66" s="454" t="s">
        <v>4</v>
      </c>
      <c r="P66" s="1236" t="s">
        <v>4</v>
      </c>
      <c r="Q66" s="1236" t="s">
        <v>4</v>
      </c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</row>
    <row r="67" spans="1:55" s="254" customFormat="1" x14ac:dyDescent="0.2">
      <c r="A67" s="34" t="s">
        <v>74</v>
      </c>
      <c r="B67" s="35">
        <v>14952</v>
      </c>
      <c r="C67" s="35">
        <v>15999</v>
      </c>
      <c r="D67" s="35">
        <v>17439</v>
      </c>
      <c r="E67" s="35">
        <v>18660</v>
      </c>
      <c r="F67" s="35">
        <v>19966</v>
      </c>
      <c r="G67" s="35">
        <v>21364</v>
      </c>
      <c r="H67" s="35">
        <v>22859</v>
      </c>
      <c r="I67" s="35">
        <v>24459</v>
      </c>
      <c r="J67" s="35">
        <v>28284</v>
      </c>
      <c r="K67" s="408">
        <v>42500</v>
      </c>
      <c r="L67" s="408">
        <v>42500</v>
      </c>
      <c r="M67" s="408">
        <v>42500</v>
      </c>
      <c r="N67" s="408">
        <v>60000</v>
      </c>
      <c r="O67" s="408">
        <v>70000</v>
      </c>
      <c r="P67" s="35">
        <v>85000</v>
      </c>
      <c r="Q67" s="973">
        <v>85000</v>
      </c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</row>
    <row r="68" spans="1:55" x14ac:dyDescent="0.2">
      <c r="A68" s="1154" t="s">
        <v>79</v>
      </c>
      <c r="B68" s="1222"/>
      <c r="C68" s="1222"/>
      <c r="D68" s="1222"/>
      <c r="E68" s="1222"/>
      <c r="F68" s="1222"/>
      <c r="G68" s="1222"/>
      <c r="H68" s="1222"/>
      <c r="I68" s="1222"/>
      <c r="J68" s="1222"/>
      <c r="K68" s="1222"/>
      <c r="L68" s="1222"/>
      <c r="M68" s="1454"/>
      <c r="N68" s="1455"/>
      <c r="O68" s="1454"/>
      <c r="P68" s="1227"/>
      <c r="Q68" s="1051"/>
    </row>
    <row r="69" spans="1:55" x14ac:dyDescent="0.2">
      <c r="A69" s="461" t="s">
        <v>664</v>
      </c>
      <c r="B69" s="866"/>
      <c r="C69" s="866"/>
      <c r="D69" s="866"/>
      <c r="E69" s="866"/>
      <c r="F69" s="866"/>
      <c r="G69" s="866"/>
      <c r="H69" s="866"/>
      <c r="I69" s="866"/>
      <c r="J69" s="319"/>
      <c r="K69" s="319"/>
      <c r="L69" s="319"/>
      <c r="M69" s="317"/>
      <c r="N69" s="455"/>
      <c r="O69" s="1010"/>
      <c r="P69" s="93"/>
      <c r="Q69" s="345"/>
    </row>
    <row r="70" spans="1:55" x14ac:dyDescent="0.2">
      <c r="A70" s="461" t="s">
        <v>883</v>
      </c>
      <c r="B70" s="80" t="s">
        <v>8</v>
      </c>
      <c r="C70" s="35">
        <v>12994</v>
      </c>
      <c r="D70" s="35">
        <v>9302</v>
      </c>
      <c r="E70" s="35">
        <v>21792</v>
      </c>
      <c r="F70" s="35">
        <v>27878</v>
      </c>
      <c r="G70" s="35">
        <v>19826</v>
      </c>
      <c r="H70" s="35">
        <v>17189</v>
      </c>
      <c r="I70" s="35">
        <v>27900</v>
      </c>
      <c r="J70" s="899">
        <v>28637</v>
      </c>
      <c r="K70" s="899">
        <v>42088</v>
      </c>
      <c r="L70" s="899">
        <v>39772</v>
      </c>
      <c r="M70" s="899">
        <v>45102</v>
      </c>
      <c r="N70" s="462">
        <v>69804</v>
      </c>
      <c r="O70" s="99">
        <v>223550.9</v>
      </c>
      <c r="P70" s="681">
        <v>96284</v>
      </c>
      <c r="Q70" s="912">
        <v>127604</v>
      </c>
    </row>
    <row r="71" spans="1:55" ht="10.5" customHeight="1" x14ac:dyDescent="0.2">
      <c r="A71" s="463" t="s">
        <v>84</v>
      </c>
      <c r="B71" s="482" t="s">
        <v>689</v>
      </c>
      <c r="C71" s="482" t="s">
        <v>689</v>
      </c>
      <c r="D71" s="482" t="s">
        <v>689</v>
      </c>
      <c r="E71" s="482" t="s">
        <v>689</v>
      </c>
      <c r="F71" s="482" t="s">
        <v>689</v>
      </c>
      <c r="G71" s="482" t="s">
        <v>689</v>
      </c>
      <c r="H71" s="482" t="s">
        <v>689</v>
      </c>
      <c r="I71" s="22">
        <v>151.1</v>
      </c>
      <c r="J71" s="316">
        <v>95</v>
      </c>
      <c r="K71" s="319">
        <v>142.69999999999999</v>
      </c>
      <c r="L71" s="316">
        <v>93.7</v>
      </c>
      <c r="M71" s="316">
        <v>109.1</v>
      </c>
      <c r="N71" s="464">
        <v>147.69999999999999</v>
      </c>
      <c r="O71" s="1010">
        <v>308.5</v>
      </c>
      <c r="P71" s="678">
        <v>42.1</v>
      </c>
      <c r="Q71" s="312">
        <v>127.3</v>
      </c>
    </row>
    <row r="72" spans="1:55" ht="10.5" customHeight="1" x14ac:dyDescent="0.2">
      <c r="A72" s="854" t="s">
        <v>86</v>
      </c>
      <c r="B72" s="80" t="s">
        <v>8</v>
      </c>
      <c r="C72" s="80" t="s">
        <v>8</v>
      </c>
      <c r="D72" s="80" t="s">
        <v>8</v>
      </c>
      <c r="E72" s="80" t="s">
        <v>8</v>
      </c>
      <c r="F72" s="80" t="s">
        <v>8</v>
      </c>
      <c r="G72" s="80" t="s">
        <v>8</v>
      </c>
      <c r="H72" s="80" t="s">
        <v>8</v>
      </c>
      <c r="I72" s="80" t="s">
        <v>8</v>
      </c>
      <c r="J72" s="80" t="s">
        <v>8</v>
      </c>
      <c r="K72" s="80" t="s">
        <v>8</v>
      </c>
      <c r="L72" s="80" t="s">
        <v>8</v>
      </c>
      <c r="M72" s="80" t="s">
        <v>8</v>
      </c>
      <c r="N72" s="80" t="s">
        <v>8</v>
      </c>
      <c r="O72" s="80" t="s">
        <v>8</v>
      </c>
      <c r="P72" s="80" t="s">
        <v>8</v>
      </c>
      <c r="Q72" s="80" t="s">
        <v>8</v>
      </c>
    </row>
    <row r="73" spans="1:55" ht="10.5" customHeight="1" x14ac:dyDescent="0.2">
      <c r="A73" s="854" t="s">
        <v>87</v>
      </c>
      <c r="B73" s="80" t="s">
        <v>8</v>
      </c>
      <c r="C73" s="80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80" t="s">
        <v>8</v>
      </c>
      <c r="K73" s="80" t="s">
        <v>8</v>
      </c>
      <c r="L73" s="80" t="s">
        <v>8</v>
      </c>
      <c r="M73" s="80" t="s">
        <v>8</v>
      </c>
      <c r="N73" s="80" t="s">
        <v>8</v>
      </c>
      <c r="O73" s="80" t="s">
        <v>8</v>
      </c>
      <c r="P73" s="80" t="s">
        <v>8</v>
      </c>
      <c r="Q73" s="80" t="s">
        <v>8</v>
      </c>
    </row>
    <row r="74" spans="1:55" ht="10.5" customHeight="1" x14ac:dyDescent="0.2">
      <c r="A74" s="854" t="s">
        <v>89</v>
      </c>
      <c r="B74" s="80" t="s">
        <v>8</v>
      </c>
      <c r="C74" s="80" t="s">
        <v>8</v>
      </c>
      <c r="D74" s="80" t="s">
        <v>8</v>
      </c>
      <c r="E74" s="80" t="s">
        <v>8</v>
      </c>
      <c r="F74" s="80" t="s">
        <v>8</v>
      </c>
      <c r="G74" s="80" t="s">
        <v>8</v>
      </c>
      <c r="H74" s="80" t="s">
        <v>8</v>
      </c>
      <c r="I74" s="80" t="s">
        <v>8</v>
      </c>
      <c r="J74" s="80" t="s">
        <v>8</v>
      </c>
      <c r="K74" s="80" t="s">
        <v>8</v>
      </c>
      <c r="L74" s="80" t="s">
        <v>8</v>
      </c>
      <c r="M74" s="80" t="s">
        <v>8</v>
      </c>
      <c r="N74" s="80" t="s">
        <v>8</v>
      </c>
      <c r="O74" s="80" t="s">
        <v>8</v>
      </c>
      <c r="P74" s="80" t="s">
        <v>8</v>
      </c>
      <c r="Q74" s="80" t="s">
        <v>8</v>
      </c>
    </row>
    <row r="75" spans="1:55" ht="10.5" customHeight="1" x14ac:dyDescent="0.2">
      <c r="A75" s="854" t="s">
        <v>90</v>
      </c>
      <c r="B75" s="80" t="s">
        <v>8</v>
      </c>
      <c r="C75" s="80" t="s">
        <v>8</v>
      </c>
      <c r="D75" s="80" t="s">
        <v>8</v>
      </c>
      <c r="E75" s="80" t="s">
        <v>8</v>
      </c>
      <c r="F75" s="80" t="s">
        <v>8</v>
      </c>
      <c r="G75" s="80" t="s">
        <v>8</v>
      </c>
      <c r="H75" s="80" t="s">
        <v>8</v>
      </c>
      <c r="I75" s="80" t="s">
        <v>8</v>
      </c>
      <c r="J75" s="80" t="s">
        <v>8</v>
      </c>
      <c r="K75" s="80" t="s">
        <v>8</v>
      </c>
      <c r="L75" s="80" t="s">
        <v>8</v>
      </c>
      <c r="M75" s="80" t="s">
        <v>8</v>
      </c>
      <c r="N75" s="80" t="s">
        <v>8</v>
      </c>
      <c r="O75" s="80" t="s">
        <v>8</v>
      </c>
      <c r="P75" s="80" t="s">
        <v>8</v>
      </c>
      <c r="Q75" s="80" t="s">
        <v>8</v>
      </c>
    </row>
    <row r="76" spans="1:55" ht="10.5" customHeight="1" x14ac:dyDescent="0.2">
      <c r="A76" s="854" t="s">
        <v>91</v>
      </c>
      <c r="B76" s="80" t="s">
        <v>8</v>
      </c>
      <c r="C76" s="80" t="s">
        <v>8</v>
      </c>
      <c r="D76" s="80" t="s">
        <v>8</v>
      </c>
      <c r="E76" s="80" t="s">
        <v>8</v>
      </c>
      <c r="F76" s="80" t="s">
        <v>8</v>
      </c>
      <c r="G76" s="80" t="s">
        <v>8</v>
      </c>
      <c r="H76" s="80" t="s">
        <v>8</v>
      </c>
      <c r="I76" s="80" t="s">
        <v>8</v>
      </c>
      <c r="J76" s="80" t="s">
        <v>8</v>
      </c>
      <c r="K76" s="80" t="s">
        <v>8</v>
      </c>
      <c r="L76" s="80" t="s">
        <v>8</v>
      </c>
      <c r="M76" s="80" t="s">
        <v>8</v>
      </c>
      <c r="N76" s="80" t="s">
        <v>8</v>
      </c>
      <c r="O76" s="80" t="s">
        <v>8</v>
      </c>
      <c r="P76" s="80" t="s">
        <v>8</v>
      </c>
      <c r="Q76" s="80" t="s">
        <v>8</v>
      </c>
    </row>
    <row r="77" spans="1:55" ht="10.5" customHeight="1" x14ac:dyDescent="0.2">
      <c r="A77" s="138" t="s">
        <v>92</v>
      </c>
      <c r="B77" s="80" t="s">
        <v>8</v>
      </c>
      <c r="C77" s="80" t="s">
        <v>8</v>
      </c>
      <c r="D77" s="80" t="s">
        <v>8</v>
      </c>
      <c r="E77" s="80" t="s">
        <v>8</v>
      </c>
      <c r="F77" s="80" t="s">
        <v>8</v>
      </c>
      <c r="G77" s="80" t="s">
        <v>8</v>
      </c>
      <c r="H77" s="80" t="s">
        <v>8</v>
      </c>
      <c r="I77" s="80" t="s">
        <v>8</v>
      </c>
      <c r="J77" s="80" t="s">
        <v>8</v>
      </c>
      <c r="K77" s="80" t="s">
        <v>8</v>
      </c>
      <c r="L77" s="80" t="s">
        <v>8</v>
      </c>
      <c r="M77" s="80" t="s">
        <v>8</v>
      </c>
      <c r="N77" s="80" t="s">
        <v>8</v>
      </c>
      <c r="O77" s="80" t="s">
        <v>8</v>
      </c>
      <c r="P77" s="80" t="s">
        <v>8</v>
      </c>
      <c r="Q77" s="80" t="s">
        <v>8</v>
      </c>
    </row>
    <row r="78" spans="1:55" ht="10.5" customHeight="1" x14ac:dyDescent="0.2">
      <c r="A78" s="854" t="s">
        <v>93</v>
      </c>
      <c r="B78" s="80" t="s">
        <v>8</v>
      </c>
      <c r="C78" s="80" t="s">
        <v>8</v>
      </c>
      <c r="D78" s="80" t="s">
        <v>8</v>
      </c>
      <c r="E78" s="80" t="s">
        <v>8</v>
      </c>
      <c r="F78" s="80" t="s">
        <v>8</v>
      </c>
      <c r="G78" s="80" t="s">
        <v>8</v>
      </c>
      <c r="H78" s="80" t="s">
        <v>8</v>
      </c>
      <c r="I78" s="80" t="s">
        <v>8</v>
      </c>
      <c r="J78" s="80" t="s">
        <v>8</v>
      </c>
      <c r="K78" s="80" t="s">
        <v>8</v>
      </c>
      <c r="L78" s="80" t="s">
        <v>8</v>
      </c>
      <c r="M78" s="80" t="s">
        <v>8</v>
      </c>
      <c r="N78" s="80" t="s">
        <v>8</v>
      </c>
      <c r="O78" s="80" t="s">
        <v>8</v>
      </c>
      <c r="P78" s="80" t="s">
        <v>8</v>
      </c>
      <c r="Q78" s="80" t="s">
        <v>8</v>
      </c>
    </row>
    <row r="79" spans="1:55" ht="10.5" customHeight="1" x14ac:dyDescent="0.2">
      <c r="A79" s="854" t="s">
        <v>94</v>
      </c>
      <c r="B79" s="80" t="s">
        <v>8</v>
      </c>
      <c r="C79" s="80" t="s">
        <v>8</v>
      </c>
      <c r="D79" s="80" t="s">
        <v>8</v>
      </c>
      <c r="E79" s="80" t="s">
        <v>8</v>
      </c>
      <c r="F79" s="80" t="s">
        <v>8</v>
      </c>
      <c r="G79" s="80" t="s">
        <v>8</v>
      </c>
      <c r="H79" s="80" t="s">
        <v>8</v>
      </c>
      <c r="I79" s="80" t="s">
        <v>8</v>
      </c>
      <c r="J79" s="80" t="s">
        <v>8</v>
      </c>
      <c r="K79" s="80" t="s">
        <v>8</v>
      </c>
      <c r="L79" s="80" t="s">
        <v>8</v>
      </c>
      <c r="M79" s="80" t="s">
        <v>8</v>
      </c>
      <c r="N79" s="80" t="s">
        <v>8</v>
      </c>
      <c r="O79" s="80" t="s">
        <v>8</v>
      </c>
      <c r="P79" s="80" t="s">
        <v>8</v>
      </c>
      <c r="Q79" s="80" t="s">
        <v>8</v>
      </c>
    </row>
    <row r="80" spans="1:55" ht="10.5" customHeight="1" x14ac:dyDescent="0.2">
      <c r="A80" s="854" t="s">
        <v>95</v>
      </c>
      <c r="B80" s="80" t="s">
        <v>8</v>
      </c>
      <c r="C80" s="80" t="s">
        <v>8</v>
      </c>
      <c r="D80" s="80" t="s">
        <v>8</v>
      </c>
      <c r="E80" s="80" t="s">
        <v>8</v>
      </c>
      <c r="F80" s="80" t="s">
        <v>8</v>
      </c>
      <c r="G80" s="80" t="s">
        <v>8</v>
      </c>
      <c r="H80" s="80" t="s">
        <v>8</v>
      </c>
      <c r="I80" s="80" t="s">
        <v>8</v>
      </c>
      <c r="J80" s="80" t="s">
        <v>8</v>
      </c>
      <c r="K80" s="80" t="s">
        <v>8</v>
      </c>
      <c r="L80" s="80" t="s">
        <v>8</v>
      </c>
      <c r="M80" s="80" t="s">
        <v>8</v>
      </c>
      <c r="N80" s="80" t="s">
        <v>8</v>
      </c>
      <c r="O80" s="80" t="s">
        <v>8</v>
      </c>
      <c r="P80" s="80" t="s">
        <v>8</v>
      </c>
      <c r="Q80" s="80" t="s">
        <v>8</v>
      </c>
    </row>
    <row r="81" spans="1:17" s="252" customFormat="1" ht="10.5" customHeight="1" x14ac:dyDescent="0.2">
      <c r="A81" s="854" t="s">
        <v>96</v>
      </c>
      <c r="B81" s="80" t="s">
        <v>8</v>
      </c>
      <c r="C81" s="80" t="s">
        <v>8</v>
      </c>
      <c r="D81" s="80" t="s">
        <v>8</v>
      </c>
      <c r="E81" s="80" t="s">
        <v>8</v>
      </c>
      <c r="F81" s="80" t="s">
        <v>8</v>
      </c>
      <c r="G81" s="80" t="s">
        <v>8</v>
      </c>
      <c r="H81" s="80" t="s">
        <v>8</v>
      </c>
      <c r="I81" s="80" t="s">
        <v>8</v>
      </c>
      <c r="J81" s="80" t="s">
        <v>8</v>
      </c>
      <c r="K81" s="80" t="s">
        <v>8</v>
      </c>
      <c r="L81" s="80" t="s">
        <v>8</v>
      </c>
      <c r="M81" s="80" t="s">
        <v>8</v>
      </c>
      <c r="N81" s="80" t="s">
        <v>8</v>
      </c>
      <c r="O81" s="80" t="s">
        <v>8</v>
      </c>
      <c r="P81" s="80" t="s">
        <v>8</v>
      </c>
      <c r="Q81" s="80" t="s">
        <v>8</v>
      </c>
    </row>
    <row r="82" spans="1:17" s="252" customFormat="1" ht="10.5" customHeight="1" x14ac:dyDescent="0.2">
      <c r="A82" s="854" t="s">
        <v>97</v>
      </c>
      <c r="B82" s="80" t="s">
        <v>8</v>
      </c>
      <c r="C82" s="80" t="s">
        <v>8</v>
      </c>
      <c r="D82" s="80" t="s">
        <v>8</v>
      </c>
      <c r="E82" s="80" t="s">
        <v>8</v>
      </c>
      <c r="F82" s="80" t="s">
        <v>8</v>
      </c>
      <c r="G82" s="80" t="s">
        <v>8</v>
      </c>
      <c r="H82" s="80" t="s">
        <v>8</v>
      </c>
      <c r="I82" s="80" t="s">
        <v>8</v>
      </c>
      <c r="J82" s="80" t="s">
        <v>8</v>
      </c>
      <c r="K82" s="80" t="s">
        <v>8</v>
      </c>
      <c r="L82" s="80" t="s">
        <v>8</v>
      </c>
      <c r="M82" s="80" t="s">
        <v>8</v>
      </c>
      <c r="N82" s="80" t="s">
        <v>8</v>
      </c>
      <c r="O82" s="80" t="s">
        <v>8</v>
      </c>
      <c r="P82" s="80" t="s">
        <v>8</v>
      </c>
      <c r="Q82" s="80" t="s">
        <v>8</v>
      </c>
    </row>
    <row r="83" spans="1:17" s="252" customFormat="1" ht="10.5" customHeight="1" x14ac:dyDescent="0.2">
      <c r="A83" s="854" t="s">
        <v>98</v>
      </c>
      <c r="B83" s="80" t="s">
        <v>8</v>
      </c>
      <c r="C83" s="80" t="s">
        <v>8</v>
      </c>
      <c r="D83" s="80" t="s">
        <v>8</v>
      </c>
      <c r="E83" s="80" t="s">
        <v>8</v>
      </c>
      <c r="F83" s="80" t="s">
        <v>8</v>
      </c>
      <c r="G83" s="80" t="s">
        <v>8</v>
      </c>
      <c r="H83" s="80" t="s">
        <v>8</v>
      </c>
      <c r="I83" s="80" t="s">
        <v>8</v>
      </c>
      <c r="J83" s="80" t="s">
        <v>8</v>
      </c>
      <c r="K83" s="80" t="s">
        <v>8</v>
      </c>
      <c r="L83" s="80" t="s">
        <v>8</v>
      </c>
      <c r="M83" s="80" t="s">
        <v>8</v>
      </c>
      <c r="N83" s="80" t="s">
        <v>8</v>
      </c>
      <c r="O83" s="80" t="s">
        <v>8</v>
      </c>
      <c r="P83" s="80" t="s">
        <v>8</v>
      </c>
      <c r="Q83" s="80" t="s">
        <v>8</v>
      </c>
    </row>
    <row r="84" spans="1:17" s="252" customFormat="1" ht="10.5" customHeight="1" x14ac:dyDescent="0.2">
      <c r="A84" s="854" t="s">
        <v>99</v>
      </c>
      <c r="B84" s="80" t="s">
        <v>8</v>
      </c>
      <c r="C84" s="80" t="s">
        <v>8</v>
      </c>
      <c r="D84" s="80" t="s">
        <v>8</v>
      </c>
      <c r="E84" s="80" t="s">
        <v>8</v>
      </c>
      <c r="F84" s="80" t="s">
        <v>8</v>
      </c>
      <c r="G84" s="80" t="s">
        <v>8</v>
      </c>
      <c r="H84" s="80" t="s">
        <v>8</v>
      </c>
      <c r="I84" s="80" t="s">
        <v>8</v>
      </c>
      <c r="J84" s="80" t="s">
        <v>8</v>
      </c>
      <c r="K84" s="80" t="s">
        <v>8</v>
      </c>
      <c r="L84" s="80" t="s">
        <v>8</v>
      </c>
      <c r="M84" s="80" t="s">
        <v>8</v>
      </c>
      <c r="N84" s="80" t="s">
        <v>8</v>
      </c>
      <c r="O84" s="80" t="s">
        <v>8</v>
      </c>
      <c r="P84" s="80" t="s">
        <v>8</v>
      </c>
      <c r="Q84" s="80" t="s">
        <v>8</v>
      </c>
    </row>
    <row r="85" spans="1:17" s="252" customFormat="1" ht="10.5" customHeight="1" x14ac:dyDescent="0.2">
      <c r="A85" s="854" t="s">
        <v>101</v>
      </c>
      <c r="B85" s="80" t="s">
        <v>8</v>
      </c>
      <c r="C85" s="80" t="s">
        <v>8</v>
      </c>
      <c r="D85" s="80" t="s">
        <v>8</v>
      </c>
      <c r="E85" s="80" t="s">
        <v>8</v>
      </c>
      <c r="F85" s="80" t="s">
        <v>8</v>
      </c>
      <c r="G85" s="80" t="s">
        <v>8</v>
      </c>
      <c r="H85" s="80" t="s">
        <v>8</v>
      </c>
      <c r="I85" s="80" t="s">
        <v>8</v>
      </c>
      <c r="J85" s="80" t="s">
        <v>8</v>
      </c>
      <c r="K85" s="80" t="s">
        <v>8</v>
      </c>
      <c r="L85" s="80" t="s">
        <v>8</v>
      </c>
      <c r="M85" s="80" t="s">
        <v>8</v>
      </c>
      <c r="N85" s="80" t="s">
        <v>8</v>
      </c>
      <c r="O85" s="80" t="s">
        <v>8</v>
      </c>
      <c r="P85" s="80" t="s">
        <v>8</v>
      </c>
      <c r="Q85" s="80" t="s">
        <v>8</v>
      </c>
    </row>
    <row r="86" spans="1:17" s="252" customFormat="1" x14ac:dyDescent="0.2">
      <c r="A86" s="854" t="s">
        <v>102</v>
      </c>
      <c r="B86" s="80" t="s">
        <v>8</v>
      </c>
      <c r="C86" s="80" t="s">
        <v>8</v>
      </c>
      <c r="D86" s="80" t="s">
        <v>8</v>
      </c>
      <c r="E86" s="80" t="s">
        <v>8</v>
      </c>
      <c r="F86" s="80" t="s">
        <v>8</v>
      </c>
      <c r="G86" s="80" t="s">
        <v>8</v>
      </c>
      <c r="H86" s="80" t="s">
        <v>8</v>
      </c>
      <c r="I86" s="80" t="s">
        <v>8</v>
      </c>
      <c r="J86" s="80" t="s">
        <v>8</v>
      </c>
      <c r="K86" s="80" t="s">
        <v>8</v>
      </c>
      <c r="L86" s="80" t="s">
        <v>8</v>
      </c>
      <c r="M86" s="80" t="s">
        <v>8</v>
      </c>
      <c r="N86" s="80" t="s">
        <v>8</v>
      </c>
      <c r="O86" s="80" t="s">
        <v>8</v>
      </c>
      <c r="P86" s="80" t="s">
        <v>8</v>
      </c>
      <c r="Q86" s="80" t="s">
        <v>8</v>
      </c>
    </row>
    <row r="87" spans="1:17" s="252" customFormat="1" x14ac:dyDescent="0.2">
      <c r="A87" s="854" t="s">
        <v>103</v>
      </c>
      <c r="B87" s="80" t="s">
        <v>8</v>
      </c>
      <c r="C87" s="80" t="s">
        <v>8</v>
      </c>
      <c r="D87" s="80" t="s">
        <v>8</v>
      </c>
      <c r="E87" s="80" t="s">
        <v>8</v>
      </c>
      <c r="F87" s="80" t="s">
        <v>8</v>
      </c>
      <c r="G87" s="80" t="s">
        <v>8</v>
      </c>
      <c r="H87" s="80" t="s">
        <v>8</v>
      </c>
      <c r="I87" s="80" t="s">
        <v>8</v>
      </c>
      <c r="J87" s="80" t="s">
        <v>8</v>
      </c>
      <c r="K87" s="80" t="s">
        <v>8</v>
      </c>
      <c r="L87" s="80" t="s">
        <v>8</v>
      </c>
      <c r="M87" s="80" t="s">
        <v>8</v>
      </c>
      <c r="N87" s="80" t="s">
        <v>8</v>
      </c>
      <c r="O87" s="80" t="s">
        <v>8</v>
      </c>
      <c r="P87" s="80" t="s">
        <v>8</v>
      </c>
      <c r="Q87" s="80" t="s">
        <v>8</v>
      </c>
    </row>
    <row r="88" spans="1:17" s="252" customFormat="1" x14ac:dyDescent="0.2">
      <c r="A88" s="1154" t="s">
        <v>104</v>
      </c>
      <c r="B88" s="1456"/>
      <c r="C88" s="1456"/>
      <c r="D88" s="1456"/>
      <c r="E88" s="1456"/>
      <c r="F88" s="1456"/>
      <c r="G88" s="1456"/>
      <c r="H88" s="1456"/>
      <c r="I88" s="1456"/>
      <c r="J88" s="1222"/>
      <c r="K88" s="1222"/>
      <c r="L88" s="1222"/>
      <c r="M88" s="1454"/>
      <c r="N88" s="1455"/>
      <c r="O88" s="1454"/>
      <c r="P88" s="1227"/>
      <c r="Q88" s="1051"/>
    </row>
    <row r="89" spans="1:17" s="253" customFormat="1" x14ac:dyDescent="0.2">
      <c r="A89" s="110" t="s">
        <v>105</v>
      </c>
      <c r="B89" s="62"/>
      <c r="C89" s="62"/>
      <c r="D89" s="62"/>
      <c r="E89" s="62"/>
      <c r="F89" s="62"/>
      <c r="G89" s="62"/>
      <c r="H89" s="62"/>
      <c r="I89" s="45"/>
      <c r="J89" s="465"/>
      <c r="K89" s="256"/>
      <c r="L89" s="256"/>
      <c r="M89" s="1010"/>
      <c r="N89" s="1011"/>
      <c r="O89" s="1010"/>
      <c r="P89" s="93"/>
      <c r="Q89" s="345"/>
    </row>
    <row r="90" spans="1:17" s="253" customFormat="1" x14ac:dyDescent="0.2">
      <c r="A90" s="855" t="s">
        <v>81</v>
      </c>
      <c r="B90" s="29">
        <v>37641.839999999997</v>
      </c>
      <c r="C90" s="29">
        <v>5897.28</v>
      </c>
      <c r="D90" s="29">
        <v>7501.3379999999997</v>
      </c>
      <c r="E90" s="29">
        <v>9542.4259999999995</v>
      </c>
      <c r="F90" s="29">
        <v>9862.5660000000007</v>
      </c>
      <c r="G90" s="29">
        <v>8493.2139999999999</v>
      </c>
      <c r="H90" s="29">
        <v>8729.2819999999992</v>
      </c>
      <c r="I90" s="857">
        <v>10018.825000000001</v>
      </c>
      <c r="J90" s="29">
        <v>9280.3590000000004</v>
      </c>
      <c r="K90" s="29">
        <v>6071.5349999999999</v>
      </c>
      <c r="L90" s="29">
        <v>5865.3760000000002</v>
      </c>
      <c r="M90" s="29">
        <v>7984.4080000000004</v>
      </c>
      <c r="N90" s="332">
        <v>11113.844999999999</v>
      </c>
      <c r="O90" s="62">
        <v>12460.5</v>
      </c>
      <c r="P90" s="525">
        <v>78595.3</v>
      </c>
      <c r="Q90" s="48">
        <v>138294.6</v>
      </c>
    </row>
    <row r="91" spans="1:17" s="253" customFormat="1" ht="22.5" x14ac:dyDescent="0.2">
      <c r="A91" s="855" t="s">
        <v>665</v>
      </c>
      <c r="B91" s="466"/>
      <c r="C91" s="466"/>
      <c r="D91" s="466"/>
      <c r="E91" s="857"/>
      <c r="F91" s="857"/>
      <c r="G91" s="857"/>
      <c r="H91" s="857"/>
      <c r="I91" s="857"/>
      <c r="J91" s="857"/>
      <c r="K91" s="857"/>
      <c r="L91" s="857"/>
      <c r="M91" s="857"/>
      <c r="N91" s="332"/>
      <c r="O91" s="45"/>
      <c r="P91" s="525"/>
      <c r="Q91" s="860"/>
    </row>
    <row r="92" spans="1:17" s="253" customFormat="1" x14ac:dyDescent="0.2">
      <c r="A92" s="34" t="s">
        <v>666</v>
      </c>
      <c r="B92" s="466" t="s">
        <v>4</v>
      </c>
      <c r="C92" s="466" t="s">
        <v>4</v>
      </c>
      <c r="D92" s="466" t="s">
        <v>4</v>
      </c>
      <c r="E92" s="466" t="s">
        <v>4</v>
      </c>
      <c r="F92" s="466" t="s">
        <v>4</v>
      </c>
      <c r="G92" s="466" t="s">
        <v>4</v>
      </c>
      <c r="H92" s="466" t="s">
        <v>4</v>
      </c>
      <c r="I92" s="466" t="s">
        <v>4</v>
      </c>
      <c r="J92" s="466" t="s">
        <v>4</v>
      </c>
      <c r="K92" s="466" t="s">
        <v>4</v>
      </c>
      <c r="L92" s="466" t="s">
        <v>4</v>
      </c>
      <c r="M92" s="466" t="s">
        <v>4</v>
      </c>
      <c r="N92" s="466" t="s">
        <v>4</v>
      </c>
      <c r="O92" s="467" t="s">
        <v>4</v>
      </c>
      <c r="P92" s="469" t="s">
        <v>4</v>
      </c>
      <c r="Q92" s="467" t="s">
        <v>4</v>
      </c>
    </row>
    <row r="93" spans="1:17" s="253" customFormat="1" x14ac:dyDescent="0.2">
      <c r="A93" s="110" t="s">
        <v>667</v>
      </c>
      <c r="B93" s="466"/>
      <c r="C93" s="466"/>
      <c r="D93" s="466"/>
      <c r="E93" s="466"/>
      <c r="F93" s="466"/>
      <c r="G93" s="466"/>
      <c r="H93" s="466"/>
      <c r="I93" s="466"/>
      <c r="J93" s="466"/>
      <c r="K93" s="466"/>
      <c r="L93" s="466"/>
      <c r="M93" s="466"/>
      <c r="N93" s="468"/>
      <c r="O93" s="467"/>
      <c r="P93" s="525"/>
      <c r="Q93" s="860"/>
    </row>
    <row r="94" spans="1:17" s="253" customFormat="1" x14ac:dyDescent="0.2">
      <c r="A94" s="855" t="s">
        <v>81</v>
      </c>
      <c r="B94" s="857">
        <v>32396.22</v>
      </c>
      <c r="C94" s="857">
        <v>573.51900000000001</v>
      </c>
      <c r="D94" s="857">
        <v>387.25</v>
      </c>
      <c r="E94" s="857">
        <v>1048.4259999999999</v>
      </c>
      <c r="F94" s="857">
        <v>754.65499999999997</v>
      </c>
      <c r="G94" s="857">
        <v>906.303</v>
      </c>
      <c r="H94" s="857">
        <v>356.55200000000002</v>
      </c>
      <c r="I94" s="857">
        <v>572.19899999999996</v>
      </c>
      <c r="J94" s="857">
        <v>111.873</v>
      </c>
      <c r="K94" s="857">
        <v>126.53</v>
      </c>
      <c r="L94" s="857">
        <v>85.447000000000003</v>
      </c>
      <c r="M94" s="857" t="s">
        <v>114</v>
      </c>
      <c r="N94" s="1502" t="s">
        <v>8</v>
      </c>
      <c r="O94" s="1502" t="s">
        <v>8</v>
      </c>
      <c r="P94" s="1503">
        <v>61919.3</v>
      </c>
      <c r="Q94" s="872">
        <v>58136.3</v>
      </c>
    </row>
    <row r="95" spans="1:17" s="253" customFormat="1" x14ac:dyDescent="0.2">
      <c r="A95" s="34" t="s">
        <v>234</v>
      </c>
      <c r="B95" s="466" t="s">
        <v>4</v>
      </c>
      <c r="C95" s="466" t="s">
        <v>4</v>
      </c>
      <c r="D95" s="466" t="s">
        <v>4</v>
      </c>
      <c r="E95" s="466" t="s">
        <v>4</v>
      </c>
      <c r="F95" s="466" t="s">
        <v>4</v>
      </c>
      <c r="G95" s="466" t="s">
        <v>4</v>
      </c>
      <c r="H95" s="466" t="s">
        <v>4</v>
      </c>
      <c r="I95" s="466" t="s">
        <v>4</v>
      </c>
      <c r="J95" s="466" t="s">
        <v>4</v>
      </c>
      <c r="K95" s="466" t="s">
        <v>4</v>
      </c>
      <c r="L95" s="466" t="s">
        <v>4</v>
      </c>
      <c r="M95" s="466" t="s">
        <v>4</v>
      </c>
      <c r="N95" s="466" t="s">
        <v>4</v>
      </c>
      <c r="O95" s="467" t="s">
        <v>4</v>
      </c>
      <c r="P95" s="469" t="s">
        <v>4</v>
      </c>
      <c r="Q95" s="467" t="s">
        <v>4</v>
      </c>
    </row>
    <row r="96" spans="1:17" s="253" customFormat="1" x14ac:dyDescent="0.2">
      <c r="A96" s="110" t="s">
        <v>668</v>
      </c>
      <c r="B96" s="466"/>
      <c r="C96" s="466"/>
      <c r="D96" s="466"/>
      <c r="E96" s="466"/>
      <c r="F96" s="466"/>
      <c r="G96" s="466"/>
      <c r="H96" s="466"/>
      <c r="I96" s="466"/>
      <c r="J96" s="466"/>
      <c r="K96" s="466"/>
      <c r="L96" s="466"/>
      <c r="M96" s="466"/>
      <c r="N96" s="468"/>
      <c r="O96" s="467"/>
      <c r="P96" s="525"/>
      <c r="Q96" s="860"/>
    </row>
    <row r="97" spans="1:17" s="253" customFormat="1" x14ac:dyDescent="0.2">
      <c r="A97" s="855" t="s">
        <v>81</v>
      </c>
      <c r="B97" s="857">
        <v>1535.268</v>
      </c>
      <c r="C97" s="857">
        <v>1795.0530000000001</v>
      </c>
      <c r="D97" s="857">
        <v>2595.3820000000001</v>
      </c>
      <c r="E97" s="857">
        <v>3313.6860000000001</v>
      </c>
      <c r="F97" s="857">
        <v>3728.58</v>
      </c>
      <c r="G97" s="857">
        <v>3124.5169999999998</v>
      </c>
      <c r="H97" s="857">
        <v>2522.6579999999999</v>
      </c>
      <c r="I97" s="857">
        <v>2995.3519999999999</v>
      </c>
      <c r="J97" s="857">
        <v>3587.7429999999999</v>
      </c>
      <c r="K97" s="857">
        <v>2388.3380000000002</v>
      </c>
      <c r="L97" s="857">
        <v>2487.6289999999999</v>
      </c>
      <c r="M97" s="857">
        <v>3489.64</v>
      </c>
      <c r="N97" s="332">
        <v>4330.9489999999996</v>
      </c>
      <c r="O97" s="45">
        <v>4664.3</v>
      </c>
      <c r="P97" s="525">
        <v>8095.7</v>
      </c>
      <c r="Q97" s="872">
        <v>64061.4</v>
      </c>
    </row>
    <row r="98" spans="1:17" s="253" customFormat="1" x14ac:dyDescent="0.2">
      <c r="A98" s="34" t="s">
        <v>234</v>
      </c>
      <c r="B98" s="857"/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332"/>
      <c r="O98" s="45"/>
      <c r="P98" s="525"/>
      <c r="Q98" s="1504"/>
    </row>
    <row r="99" spans="1:17" s="252" customFormat="1" x14ac:dyDescent="0.2">
      <c r="A99" s="34" t="s">
        <v>669</v>
      </c>
      <c r="B99" s="466" t="s">
        <v>4</v>
      </c>
      <c r="C99" s="466" t="s">
        <v>4</v>
      </c>
      <c r="D99" s="466" t="s">
        <v>4</v>
      </c>
      <c r="E99" s="466" t="s">
        <v>4</v>
      </c>
      <c r="F99" s="466" t="s">
        <v>4</v>
      </c>
      <c r="G99" s="466" t="s">
        <v>4</v>
      </c>
      <c r="H99" s="466" t="s">
        <v>4</v>
      </c>
      <c r="I99" s="466" t="s">
        <v>4</v>
      </c>
      <c r="J99" s="466" t="s">
        <v>4</v>
      </c>
      <c r="K99" s="466" t="s">
        <v>4</v>
      </c>
      <c r="L99" s="466" t="s">
        <v>4</v>
      </c>
      <c r="M99" s="466" t="s">
        <v>4</v>
      </c>
      <c r="N99" s="466" t="s">
        <v>4</v>
      </c>
      <c r="O99" s="469">
        <v>1472.1</v>
      </c>
      <c r="P99" s="525">
        <v>5847.9</v>
      </c>
      <c r="Q99" s="48">
        <v>2728.1</v>
      </c>
    </row>
    <row r="100" spans="1:17" s="252" customFormat="1" x14ac:dyDescent="0.2">
      <c r="A100" s="34" t="s">
        <v>670</v>
      </c>
      <c r="B100" s="466" t="s">
        <v>4</v>
      </c>
      <c r="C100" s="466" t="s">
        <v>4</v>
      </c>
      <c r="D100" s="466" t="s">
        <v>4</v>
      </c>
      <c r="E100" s="466" t="s">
        <v>4</v>
      </c>
      <c r="F100" s="466" t="s">
        <v>4</v>
      </c>
      <c r="G100" s="466" t="s">
        <v>4</v>
      </c>
      <c r="H100" s="466" t="s">
        <v>4</v>
      </c>
      <c r="I100" s="466" t="s">
        <v>4</v>
      </c>
      <c r="J100" s="466" t="s">
        <v>4</v>
      </c>
      <c r="K100" s="466" t="s">
        <v>4</v>
      </c>
      <c r="L100" s="466" t="s">
        <v>4</v>
      </c>
      <c r="M100" s="466" t="s">
        <v>4</v>
      </c>
      <c r="N100" s="466" t="s">
        <v>4</v>
      </c>
      <c r="O100" s="469">
        <v>206.1</v>
      </c>
      <c r="P100" s="525">
        <v>242.1</v>
      </c>
      <c r="Q100" s="45" t="s">
        <v>100</v>
      </c>
    </row>
    <row r="101" spans="1:17" s="252" customFormat="1" x14ac:dyDescent="0.2">
      <c r="A101" s="34" t="s">
        <v>671</v>
      </c>
      <c r="B101" s="466" t="s">
        <v>4</v>
      </c>
      <c r="C101" s="466" t="s">
        <v>4</v>
      </c>
      <c r="D101" s="466" t="s">
        <v>4</v>
      </c>
      <c r="E101" s="466" t="s">
        <v>4</v>
      </c>
      <c r="F101" s="466" t="s">
        <v>4</v>
      </c>
      <c r="G101" s="466" t="s">
        <v>4</v>
      </c>
      <c r="H101" s="466" t="s">
        <v>4</v>
      </c>
      <c r="I101" s="466" t="s">
        <v>4</v>
      </c>
      <c r="J101" s="466" t="s">
        <v>4</v>
      </c>
      <c r="K101" s="466" t="s">
        <v>4</v>
      </c>
      <c r="L101" s="466" t="s">
        <v>4</v>
      </c>
      <c r="M101" s="466" t="s">
        <v>4</v>
      </c>
      <c r="N101" s="466" t="s">
        <v>4</v>
      </c>
      <c r="O101" s="469">
        <v>903.9</v>
      </c>
      <c r="P101" s="525">
        <v>51.5</v>
      </c>
      <c r="Q101" s="45">
        <v>657.7</v>
      </c>
    </row>
    <row r="102" spans="1:17" s="252" customFormat="1" ht="22.5" x14ac:dyDescent="0.2">
      <c r="A102" s="34" t="s">
        <v>672</v>
      </c>
      <c r="B102" s="466" t="s">
        <v>4</v>
      </c>
      <c r="C102" s="466" t="s">
        <v>4</v>
      </c>
      <c r="D102" s="466" t="s">
        <v>4</v>
      </c>
      <c r="E102" s="466" t="s">
        <v>4</v>
      </c>
      <c r="F102" s="466" t="s">
        <v>4</v>
      </c>
      <c r="G102" s="466" t="s">
        <v>4</v>
      </c>
      <c r="H102" s="466" t="s">
        <v>4</v>
      </c>
      <c r="I102" s="466" t="s">
        <v>4</v>
      </c>
      <c r="J102" s="466" t="s">
        <v>4</v>
      </c>
      <c r="K102" s="466" t="s">
        <v>4</v>
      </c>
      <c r="L102" s="466" t="s">
        <v>4</v>
      </c>
      <c r="M102" s="466" t="s">
        <v>4</v>
      </c>
      <c r="N102" s="466" t="s">
        <v>4</v>
      </c>
      <c r="O102" s="469" t="s">
        <v>4</v>
      </c>
      <c r="P102" s="469" t="s">
        <v>4</v>
      </c>
      <c r="Q102" s="469" t="s">
        <v>4</v>
      </c>
    </row>
    <row r="103" spans="1:17" s="252" customFormat="1" x14ac:dyDescent="0.2">
      <c r="A103" s="34" t="s">
        <v>673</v>
      </c>
      <c r="B103" s="466" t="s">
        <v>4</v>
      </c>
      <c r="C103" s="466" t="s">
        <v>4</v>
      </c>
      <c r="D103" s="466" t="s">
        <v>4</v>
      </c>
      <c r="E103" s="466" t="s">
        <v>4</v>
      </c>
      <c r="F103" s="466" t="s">
        <v>4</v>
      </c>
      <c r="G103" s="466" t="s">
        <v>4</v>
      </c>
      <c r="H103" s="466" t="s">
        <v>4</v>
      </c>
      <c r="I103" s="466" t="s">
        <v>4</v>
      </c>
      <c r="J103" s="466" t="s">
        <v>4</v>
      </c>
      <c r="K103" s="466" t="s">
        <v>4</v>
      </c>
      <c r="L103" s="466" t="s">
        <v>4</v>
      </c>
      <c r="M103" s="466" t="s">
        <v>4</v>
      </c>
      <c r="N103" s="466" t="s">
        <v>4</v>
      </c>
      <c r="O103" s="469" t="s">
        <v>4</v>
      </c>
      <c r="P103" s="469" t="s">
        <v>4</v>
      </c>
      <c r="Q103" s="45">
        <v>59.4</v>
      </c>
    </row>
    <row r="104" spans="1:17" s="252" customFormat="1" x14ac:dyDescent="0.2">
      <c r="A104" s="34" t="s">
        <v>674</v>
      </c>
      <c r="B104" s="466" t="s">
        <v>4</v>
      </c>
      <c r="C104" s="466" t="s">
        <v>4</v>
      </c>
      <c r="D104" s="466" t="s">
        <v>4</v>
      </c>
      <c r="E104" s="466" t="s">
        <v>4</v>
      </c>
      <c r="F104" s="466" t="s">
        <v>4</v>
      </c>
      <c r="G104" s="466" t="s">
        <v>4</v>
      </c>
      <c r="H104" s="466" t="s">
        <v>4</v>
      </c>
      <c r="I104" s="466" t="s">
        <v>4</v>
      </c>
      <c r="J104" s="466" t="s">
        <v>4</v>
      </c>
      <c r="K104" s="466" t="s">
        <v>4</v>
      </c>
      <c r="L104" s="466" t="s">
        <v>4</v>
      </c>
      <c r="M104" s="466" t="s">
        <v>4</v>
      </c>
      <c r="N104" s="466" t="s">
        <v>4</v>
      </c>
      <c r="O104" s="469">
        <v>1055.2</v>
      </c>
      <c r="P104" s="525">
        <v>900.8</v>
      </c>
      <c r="Q104" s="48">
        <v>949</v>
      </c>
    </row>
    <row r="105" spans="1:17" s="252" customFormat="1" x14ac:dyDescent="0.2">
      <c r="A105" s="34" t="s">
        <v>675</v>
      </c>
      <c r="B105" s="466" t="s">
        <v>4</v>
      </c>
      <c r="C105" s="466" t="s">
        <v>4</v>
      </c>
      <c r="D105" s="466" t="s">
        <v>4</v>
      </c>
      <c r="E105" s="466" t="s">
        <v>4</v>
      </c>
      <c r="F105" s="466" t="s">
        <v>4</v>
      </c>
      <c r="G105" s="466" t="s">
        <v>4</v>
      </c>
      <c r="H105" s="466" t="s">
        <v>4</v>
      </c>
      <c r="I105" s="466" t="s">
        <v>4</v>
      </c>
      <c r="J105" s="466" t="s">
        <v>4</v>
      </c>
      <c r="K105" s="466" t="s">
        <v>4</v>
      </c>
      <c r="L105" s="466" t="s">
        <v>4</v>
      </c>
      <c r="M105" s="466" t="s">
        <v>4</v>
      </c>
      <c r="N105" s="466" t="s">
        <v>4</v>
      </c>
      <c r="O105" s="469">
        <v>405.2</v>
      </c>
      <c r="P105" s="525">
        <v>257.8</v>
      </c>
      <c r="Q105" s="860">
        <v>442.3</v>
      </c>
    </row>
    <row r="106" spans="1:17" s="252" customFormat="1" ht="22.5" x14ac:dyDescent="0.2">
      <c r="A106" s="34" t="s">
        <v>676</v>
      </c>
      <c r="B106" s="466" t="s">
        <v>4</v>
      </c>
      <c r="C106" s="466" t="s">
        <v>4</v>
      </c>
      <c r="D106" s="466" t="s">
        <v>4</v>
      </c>
      <c r="E106" s="466" t="s">
        <v>4</v>
      </c>
      <c r="F106" s="466" t="s">
        <v>4</v>
      </c>
      <c r="G106" s="466" t="s">
        <v>4</v>
      </c>
      <c r="H106" s="466" t="s">
        <v>4</v>
      </c>
      <c r="I106" s="466" t="s">
        <v>4</v>
      </c>
      <c r="J106" s="466" t="s">
        <v>4</v>
      </c>
      <c r="K106" s="466" t="s">
        <v>4</v>
      </c>
      <c r="L106" s="466" t="s">
        <v>4</v>
      </c>
      <c r="M106" s="466" t="s">
        <v>4</v>
      </c>
      <c r="N106" s="466" t="s">
        <v>4</v>
      </c>
      <c r="O106" s="469">
        <v>31.5</v>
      </c>
      <c r="P106" s="525">
        <v>158.4</v>
      </c>
      <c r="Q106" s="45" t="s">
        <v>100</v>
      </c>
    </row>
    <row r="107" spans="1:17" s="252" customFormat="1" ht="22.5" x14ac:dyDescent="0.2">
      <c r="A107" s="34" t="s">
        <v>677</v>
      </c>
      <c r="B107" s="466" t="s">
        <v>4</v>
      </c>
      <c r="C107" s="466" t="s">
        <v>4</v>
      </c>
      <c r="D107" s="466" t="s">
        <v>4</v>
      </c>
      <c r="E107" s="466" t="s">
        <v>4</v>
      </c>
      <c r="F107" s="466" t="s">
        <v>4</v>
      </c>
      <c r="G107" s="466" t="s">
        <v>4</v>
      </c>
      <c r="H107" s="466" t="s">
        <v>4</v>
      </c>
      <c r="I107" s="466" t="s">
        <v>4</v>
      </c>
      <c r="J107" s="466" t="s">
        <v>4</v>
      </c>
      <c r="K107" s="466" t="s">
        <v>4</v>
      </c>
      <c r="L107" s="466" t="s">
        <v>4</v>
      </c>
      <c r="M107" s="466" t="s">
        <v>4</v>
      </c>
      <c r="N107" s="466" t="s">
        <v>4</v>
      </c>
      <c r="O107" s="469" t="s">
        <v>4</v>
      </c>
      <c r="P107" s="469" t="s">
        <v>4</v>
      </c>
      <c r="Q107" s="467" t="s">
        <v>4</v>
      </c>
    </row>
    <row r="108" spans="1:17" s="252" customFormat="1" x14ac:dyDescent="0.2">
      <c r="A108" s="34" t="s">
        <v>678</v>
      </c>
      <c r="B108" s="466" t="s">
        <v>4</v>
      </c>
      <c r="C108" s="466" t="s">
        <v>4</v>
      </c>
      <c r="D108" s="466" t="s">
        <v>4</v>
      </c>
      <c r="E108" s="466" t="s">
        <v>4</v>
      </c>
      <c r="F108" s="466" t="s">
        <v>4</v>
      </c>
      <c r="G108" s="466" t="s">
        <v>4</v>
      </c>
      <c r="H108" s="466" t="s">
        <v>4</v>
      </c>
      <c r="I108" s="466" t="s">
        <v>4</v>
      </c>
      <c r="J108" s="466" t="s">
        <v>4</v>
      </c>
      <c r="K108" s="466" t="s">
        <v>4</v>
      </c>
      <c r="L108" s="466" t="s">
        <v>4</v>
      </c>
      <c r="M108" s="466" t="s">
        <v>4</v>
      </c>
      <c r="N108" s="466" t="s">
        <v>4</v>
      </c>
      <c r="O108" s="469" t="s">
        <v>4</v>
      </c>
      <c r="P108" s="469" t="s">
        <v>4</v>
      </c>
      <c r="Q108" s="467" t="s">
        <v>4</v>
      </c>
    </row>
    <row r="109" spans="1:17" s="252" customFormat="1" x14ac:dyDescent="0.2">
      <c r="A109" s="34" t="s">
        <v>679</v>
      </c>
      <c r="B109" s="466" t="s">
        <v>4</v>
      </c>
      <c r="C109" s="466" t="s">
        <v>4</v>
      </c>
      <c r="D109" s="466" t="s">
        <v>4</v>
      </c>
      <c r="E109" s="466" t="s">
        <v>4</v>
      </c>
      <c r="F109" s="466" t="s">
        <v>4</v>
      </c>
      <c r="G109" s="466" t="s">
        <v>4</v>
      </c>
      <c r="H109" s="466" t="s">
        <v>4</v>
      </c>
      <c r="I109" s="466" t="s">
        <v>4</v>
      </c>
      <c r="J109" s="466" t="s">
        <v>4</v>
      </c>
      <c r="K109" s="466" t="s">
        <v>4</v>
      </c>
      <c r="L109" s="466" t="s">
        <v>4</v>
      </c>
      <c r="M109" s="466" t="s">
        <v>4</v>
      </c>
      <c r="N109" s="466" t="s">
        <v>4</v>
      </c>
      <c r="O109" s="469" t="s">
        <v>4</v>
      </c>
      <c r="P109" s="469" t="s">
        <v>4</v>
      </c>
      <c r="Q109" s="467" t="s">
        <v>4</v>
      </c>
    </row>
    <row r="110" spans="1:17" s="252" customFormat="1" x14ac:dyDescent="0.2">
      <c r="A110" s="67" t="s">
        <v>680</v>
      </c>
      <c r="B110" s="466" t="s">
        <v>4</v>
      </c>
      <c r="C110" s="466" t="s">
        <v>4</v>
      </c>
      <c r="D110" s="466" t="s">
        <v>4</v>
      </c>
      <c r="E110" s="466" t="s">
        <v>4</v>
      </c>
      <c r="F110" s="466" t="s">
        <v>4</v>
      </c>
      <c r="G110" s="466" t="s">
        <v>4</v>
      </c>
      <c r="H110" s="466" t="s">
        <v>4</v>
      </c>
      <c r="I110" s="466" t="s">
        <v>4</v>
      </c>
      <c r="J110" s="466" t="s">
        <v>4</v>
      </c>
      <c r="K110" s="466" t="s">
        <v>4</v>
      </c>
      <c r="L110" s="466" t="s">
        <v>4</v>
      </c>
      <c r="M110" s="466" t="s">
        <v>4</v>
      </c>
      <c r="N110" s="466" t="s">
        <v>4</v>
      </c>
      <c r="O110" s="469" t="s">
        <v>4</v>
      </c>
      <c r="P110" s="469" t="s">
        <v>4</v>
      </c>
      <c r="Q110" s="467" t="s">
        <v>4</v>
      </c>
    </row>
    <row r="111" spans="1:17" s="253" customFormat="1" ht="22.5" x14ac:dyDescent="0.2">
      <c r="A111" s="110" t="s">
        <v>681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70"/>
      <c r="L111" s="45"/>
      <c r="M111" s="20"/>
      <c r="N111" s="330"/>
      <c r="O111" s="62"/>
      <c r="P111" s="525"/>
      <c r="Q111" s="860"/>
    </row>
    <row r="112" spans="1:17" s="253" customFormat="1" x14ac:dyDescent="0.2">
      <c r="A112" s="855" t="s">
        <v>81</v>
      </c>
      <c r="B112" s="29">
        <v>1321.002</v>
      </c>
      <c r="C112" s="29">
        <v>1044.932</v>
      </c>
      <c r="D112" s="29">
        <v>1970.64</v>
      </c>
      <c r="E112" s="29">
        <v>2350.2800000000002</v>
      </c>
      <c r="F112" s="29">
        <v>2189.3589999999999</v>
      </c>
      <c r="G112" s="29">
        <v>2795.232</v>
      </c>
      <c r="H112" s="29">
        <v>4279.1400000000003</v>
      </c>
      <c r="I112" s="857">
        <v>5473.7039999999997</v>
      </c>
      <c r="J112" s="29">
        <v>4574.4830000000002</v>
      </c>
      <c r="K112" s="29">
        <v>2244.7579999999998</v>
      </c>
      <c r="L112" s="29">
        <v>2558.2109999999998</v>
      </c>
      <c r="M112" s="29">
        <v>2711.2440000000001</v>
      </c>
      <c r="N112" s="326">
        <v>5051.2380000000003</v>
      </c>
      <c r="O112" s="62">
        <v>5730.3</v>
      </c>
      <c r="P112" s="525">
        <v>7207.9</v>
      </c>
      <c r="Q112" s="48">
        <v>14368.4</v>
      </c>
    </row>
    <row r="113" spans="1:17" s="253" customFormat="1" x14ac:dyDescent="0.2">
      <c r="A113" s="34" t="s">
        <v>682</v>
      </c>
      <c r="B113" s="454" t="s">
        <v>4</v>
      </c>
      <c r="C113" s="454" t="s">
        <v>4</v>
      </c>
      <c r="D113" s="454" t="s">
        <v>4</v>
      </c>
      <c r="E113" s="454" t="s">
        <v>4</v>
      </c>
      <c r="F113" s="454" t="s">
        <v>4</v>
      </c>
      <c r="G113" s="454" t="s">
        <v>4</v>
      </c>
      <c r="H113" s="454" t="s">
        <v>4</v>
      </c>
      <c r="I113" s="454" t="s">
        <v>4</v>
      </c>
      <c r="J113" s="454" t="s">
        <v>4</v>
      </c>
      <c r="K113" s="454" t="s">
        <v>4</v>
      </c>
      <c r="L113" s="454" t="s">
        <v>4</v>
      </c>
      <c r="M113" s="454" t="s">
        <v>4</v>
      </c>
      <c r="N113" s="454" t="s">
        <v>4</v>
      </c>
      <c r="O113" s="471" t="s">
        <v>4</v>
      </c>
      <c r="P113" s="469" t="s">
        <v>4</v>
      </c>
      <c r="Q113" s="467" t="s">
        <v>4</v>
      </c>
    </row>
    <row r="114" spans="1:17" s="253" customFormat="1" ht="22.5" x14ac:dyDescent="0.2">
      <c r="A114" s="110" t="s">
        <v>131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70"/>
      <c r="L114" s="45"/>
      <c r="M114" s="20"/>
      <c r="N114" s="330"/>
      <c r="O114" s="277"/>
      <c r="P114" s="525"/>
      <c r="Q114" s="860"/>
    </row>
    <row r="115" spans="1:17" s="253" customFormat="1" x14ac:dyDescent="0.2">
      <c r="A115" s="855" t="s">
        <v>81</v>
      </c>
      <c r="B115" s="29">
        <v>2389.35</v>
      </c>
      <c r="C115" s="29">
        <v>2483.7759999999998</v>
      </c>
      <c r="D115" s="29">
        <v>2548.0659999999998</v>
      </c>
      <c r="E115" s="29">
        <v>2830.0340000000001</v>
      </c>
      <c r="F115" s="29">
        <v>3189.9720000000002</v>
      </c>
      <c r="G115" s="29">
        <v>1667.162</v>
      </c>
      <c r="H115" s="29">
        <v>1570.932</v>
      </c>
      <c r="I115" s="857">
        <v>977.57</v>
      </c>
      <c r="J115" s="29">
        <v>1006.26</v>
      </c>
      <c r="K115" s="29">
        <v>1311.9090000000001</v>
      </c>
      <c r="L115" s="29">
        <v>734.08900000000006</v>
      </c>
      <c r="M115" s="29">
        <v>1777.124</v>
      </c>
      <c r="N115" s="326">
        <v>1731.6579999999999</v>
      </c>
      <c r="O115" s="62">
        <v>2065.8000000000002</v>
      </c>
      <c r="P115" s="525">
        <v>1372.4</v>
      </c>
      <c r="Q115" s="48">
        <v>1728.4</v>
      </c>
    </row>
    <row r="116" spans="1:17" s="253" customFormat="1" x14ac:dyDescent="0.2">
      <c r="A116" s="34" t="s">
        <v>682</v>
      </c>
      <c r="B116" s="454" t="s">
        <v>4</v>
      </c>
      <c r="C116" s="454" t="s">
        <v>4</v>
      </c>
      <c r="D116" s="454" t="s">
        <v>4</v>
      </c>
      <c r="E116" s="454" t="s">
        <v>4</v>
      </c>
      <c r="F116" s="454" t="s">
        <v>4</v>
      </c>
      <c r="G116" s="454" t="s">
        <v>4</v>
      </c>
      <c r="H116" s="454" t="s">
        <v>4</v>
      </c>
      <c r="I116" s="454" t="s">
        <v>4</v>
      </c>
      <c r="J116" s="454" t="s">
        <v>4</v>
      </c>
      <c r="K116" s="454" t="s">
        <v>4</v>
      </c>
      <c r="L116" s="454" t="s">
        <v>4</v>
      </c>
      <c r="M116" s="454" t="s">
        <v>4</v>
      </c>
      <c r="N116" s="454" t="s">
        <v>4</v>
      </c>
      <c r="O116" s="454" t="s">
        <v>4</v>
      </c>
      <c r="P116" s="454" t="s">
        <v>4</v>
      </c>
      <c r="Q116" s="454" t="s">
        <v>4</v>
      </c>
    </row>
    <row r="117" spans="1:17" s="253" customFormat="1" x14ac:dyDescent="0.2">
      <c r="A117" s="855" t="s">
        <v>132</v>
      </c>
      <c r="B117" s="45"/>
      <c r="C117" s="45"/>
      <c r="D117" s="45"/>
      <c r="E117" s="45"/>
      <c r="F117" s="45"/>
      <c r="G117" s="45"/>
      <c r="H117" s="45"/>
      <c r="I117" s="45"/>
      <c r="J117" s="22"/>
      <c r="K117" s="22"/>
      <c r="L117" s="22"/>
      <c r="M117" s="1010"/>
      <c r="N117" s="1011"/>
      <c r="O117" s="1010"/>
      <c r="P117" s="93"/>
      <c r="Q117" s="345"/>
    </row>
    <row r="118" spans="1:17" s="253" customFormat="1" x14ac:dyDescent="0.2">
      <c r="A118" s="855" t="s">
        <v>133</v>
      </c>
      <c r="B118" s="344">
        <v>118.4</v>
      </c>
      <c r="C118" s="344">
        <v>226.8</v>
      </c>
      <c r="D118" s="344">
        <v>288.39999999999998</v>
      </c>
      <c r="E118" s="344">
        <v>689.2</v>
      </c>
      <c r="F118" s="45">
        <v>517.20000000000005</v>
      </c>
      <c r="G118" s="45">
        <v>697.7</v>
      </c>
      <c r="H118" s="45">
        <v>605.20000000000005</v>
      </c>
      <c r="I118" s="45">
        <v>460.6</v>
      </c>
      <c r="J118" s="22">
        <v>556.1</v>
      </c>
      <c r="K118" s="45">
        <v>719.3</v>
      </c>
      <c r="L118" s="22">
        <v>722.6</v>
      </c>
      <c r="M118" s="1010">
        <v>836.2</v>
      </c>
      <c r="N118" s="1011">
        <v>1105.5</v>
      </c>
      <c r="O118" s="1240">
        <v>1122.5</v>
      </c>
      <c r="P118" s="1241">
        <v>1221.4000000000001</v>
      </c>
      <c r="Q118" s="67">
        <v>1336.4</v>
      </c>
    </row>
    <row r="119" spans="1:17" s="253" customFormat="1" x14ac:dyDescent="0.2">
      <c r="A119" s="34" t="s">
        <v>175</v>
      </c>
      <c r="B119" s="344">
        <v>98.4</v>
      </c>
      <c r="C119" s="344">
        <v>98.4</v>
      </c>
      <c r="D119" s="344">
        <v>98.4</v>
      </c>
      <c r="E119" s="344">
        <v>98.4</v>
      </c>
      <c r="F119" s="36">
        <v>73.8</v>
      </c>
      <c r="G119" s="36">
        <v>110.9</v>
      </c>
      <c r="H119" s="45">
        <v>84</v>
      </c>
      <c r="I119" s="45">
        <v>75.7</v>
      </c>
      <c r="J119" s="22">
        <v>88.9</v>
      </c>
      <c r="K119" s="45">
        <v>110.3</v>
      </c>
      <c r="L119" s="22">
        <v>93.8</v>
      </c>
      <c r="M119" s="1010">
        <v>108.2</v>
      </c>
      <c r="N119" s="1011">
        <v>112.6</v>
      </c>
      <c r="O119" s="1242">
        <v>98.8</v>
      </c>
      <c r="P119" s="1241">
        <v>100.6</v>
      </c>
      <c r="Q119" s="67">
        <v>102.2</v>
      </c>
    </row>
    <row r="120" spans="1:17" s="253" customFormat="1" x14ac:dyDescent="0.2">
      <c r="A120" s="122" t="s">
        <v>135</v>
      </c>
      <c r="B120" s="45"/>
      <c r="C120" s="45"/>
      <c r="D120" s="45"/>
      <c r="E120" s="45"/>
      <c r="F120" s="45"/>
      <c r="G120" s="45"/>
      <c r="H120" s="45"/>
      <c r="I120" s="45"/>
      <c r="J120" s="33"/>
      <c r="K120" s="472"/>
      <c r="L120" s="22"/>
      <c r="M120" s="1010"/>
      <c r="N120" s="1011"/>
      <c r="O120" s="1243"/>
      <c r="P120" s="1241"/>
      <c r="Q120" s="67"/>
    </row>
    <row r="121" spans="1:17" s="253" customFormat="1" x14ac:dyDescent="0.2">
      <c r="A121" s="129" t="s">
        <v>136</v>
      </c>
      <c r="B121" s="45"/>
      <c r="C121" s="45"/>
      <c r="D121" s="45"/>
      <c r="E121" s="45"/>
      <c r="F121" s="45"/>
      <c r="G121" s="45"/>
      <c r="H121" s="45"/>
      <c r="I121" s="45"/>
      <c r="J121" s="33"/>
      <c r="K121" s="472"/>
      <c r="L121" s="22"/>
      <c r="M121" s="1010"/>
      <c r="N121" s="1011"/>
      <c r="O121" s="1243"/>
      <c r="P121" s="1241"/>
      <c r="Q121" s="67"/>
    </row>
    <row r="122" spans="1:17" s="253" customFormat="1" x14ac:dyDescent="0.2">
      <c r="A122" s="129" t="s">
        <v>81</v>
      </c>
      <c r="B122" s="344">
        <v>54.4</v>
      </c>
      <c r="C122" s="344">
        <v>66.099999999999994</v>
      </c>
      <c r="D122" s="344">
        <v>2.6</v>
      </c>
      <c r="E122" s="344">
        <v>303.2</v>
      </c>
      <c r="F122" s="45">
        <v>142.9</v>
      </c>
      <c r="G122" s="45">
        <v>228.2</v>
      </c>
      <c r="H122" s="45">
        <v>247.9</v>
      </c>
      <c r="I122" s="45">
        <v>79.099999999999994</v>
      </c>
      <c r="J122" s="22">
        <v>80.7</v>
      </c>
      <c r="K122" s="45">
        <v>147.1</v>
      </c>
      <c r="L122" s="22">
        <v>128.80000000000001</v>
      </c>
      <c r="M122" s="1010">
        <v>133.30000000000001</v>
      </c>
      <c r="N122" s="1011">
        <v>214</v>
      </c>
      <c r="O122" s="1242">
        <v>193.5</v>
      </c>
      <c r="P122" s="1241">
        <v>223.8</v>
      </c>
      <c r="Q122" s="860">
        <v>229</v>
      </c>
    </row>
    <row r="123" spans="1:17" s="253" customFormat="1" x14ac:dyDescent="0.2">
      <c r="A123" s="34" t="s">
        <v>642</v>
      </c>
      <c r="B123" s="22" t="s">
        <v>8</v>
      </c>
      <c r="C123" s="22">
        <v>133</v>
      </c>
      <c r="D123" s="22">
        <v>3.5</v>
      </c>
      <c r="E123" s="22">
        <v>918.9</v>
      </c>
      <c r="F123" s="22">
        <v>34.200000000000003</v>
      </c>
      <c r="G123" s="22">
        <v>157.9</v>
      </c>
      <c r="H123" s="45">
        <v>107.6</v>
      </c>
      <c r="I123" s="45">
        <v>34.4</v>
      </c>
      <c r="J123" s="22">
        <v>43.7</v>
      </c>
      <c r="K123" s="45">
        <v>155.1</v>
      </c>
      <c r="L123" s="22">
        <v>67.099999999999994</v>
      </c>
      <c r="M123" s="1010">
        <v>106.7</v>
      </c>
      <c r="N123" s="1011">
        <v>127.9</v>
      </c>
      <c r="O123" s="1242">
        <v>98.5</v>
      </c>
      <c r="P123" s="1241">
        <v>103.3</v>
      </c>
      <c r="Q123" s="67">
        <v>107.3</v>
      </c>
    </row>
    <row r="124" spans="1:17" s="253" customFormat="1" x14ac:dyDescent="0.2">
      <c r="A124" s="129" t="s">
        <v>138</v>
      </c>
      <c r="B124" s="45"/>
      <c r="C124" s="45"/>
      <c r="D124" s="45"/>
      <c r="E124" s="45"/>
      <c r="F124" s="45"/>
      <c r="G124" s="45"/>
      <c r="H124" s="45"/>
      <c r="I124" s="45"/>
      <c r="J124" s="22"/>
      <c r="K124" s="472"/>
      <c r="L124" s="22"/>
      <c r="M124" s="1010"/>
      <c r="N124" s="1011"/>
      <c r="O124" s="1242"/>
      <c r="P124" s="1241"/>
      <c r="Q124" s="67"/>
    </row>
    <row r="125" spans="1:17" s="253" customFormat="1" x14ac:dyDescent="0.2">
      <c r="A125" s="129" t="s">
        <v>81</v>
      </c>
      <c r="B125" s="344">
        <v>64</v>
      </c>
      <c r="C125" s="344">
        <v>160.69999999999999</v>
      </c>
      <c r="D125" s="344">
        <v>285.60000000000002</v>
      </c>
      <c r="E125" s="344">
        <v>386</v>
      </c>
      <c r="F125" s="45">
        <v>374.3</v>
      </c>
      <c r="G125" s="45">
        <v>469.5</v>
      </c>
      <c r="H125" s="45">
        <v>357.3</v>
      </c>
      <c r="I125" s="45">
        <v>373.3</v>
      </c>
      <c r="J125" s="22">
        <v>475.4</v>
      </c>
      <c r="K125" s="45">
        <v>572.20000000000005</v>
      </c>
      <c r="L125" s="22">
        <v>592.4</v>
      </c>
      <c r="M125" s="1010">
        <v>697.8</v>
      </c>
      <c r="N125" s="1011">
        <v>880.3</v>
      </c>
      <c r="O125" s="1242">
        <v>925.6</v>
      </c>
      <c r="P125" s="1241">
        <v>993.4</v>
      </c>
      <c r="Q125" s="67">
        <v>1100.8</v>
      </c>
    </row>
    <row r="126" spans="1:17" s="253" customFormat="1" x14ac:dyDescent="0.2">
      <c r="A126" s="34" t="s">
        <v>642</v>
      </c>
      <c r="B126" s="344">
        <v>78.5</v>
      </c>
      <c r="C126" s="344">
        <v>180.9</v>
      </c>
      <c r="D126" s="344">
        <v>154.5</v>
      </c>
      <c r="E126" s="344">
        <v>132.9</v>
      </c>
      <c r="F126" s="36">
        <v>107.1</v>
      </c>
      <c r="G126" s="36">
        <v>102.5</v>
      </c>
      <c r="H126" s="45">
        <v>71.3</v>
      </c>
      <c r="I126" s="45">
        <v>102.8</v>
      </c>
      <c r="J126" s="22">
        <v>114.2</v>
      </c>
      <c r="K126" s="45">
        <v>102.7</v>
      </c>
      <c r="L126" s="22">
        <v>100.6</v>
      </c>
      <c r="M126" s="1010">
        <v>107.5</v>
      </c>
      <c r="N126" s="1011">
        <v>109.5</v>
      </c>
      <c r="O126" s="1244">
        <v>99</v>
      </c>
      <c r="P126" s="1241">
        <v>100.1</v>
      </c>
      <c r="Q126" s="67">
        <v>101.2</v>
      </c>
    </row>
    <row r="127" spans="1:17" s="253" customFormat="1" x14ac:dyDescent="0.2">
      <c r="A127" s="37" t="s">
        <v>683</v>
      </c>
      <c r="B127" s="80">
        <v>203.5</v>
      </c>
      <c r="C127" s="112">
        <v>96</v>
      </c>
      <c r="D127" s="112">
        <v>92</v>
      </c>
      <c r="E127" s="112">
        <v>100</v>
      </c>
      <c r="F127" s="112">
        <v>128</v>
      </c>
      <c r="G127" s="22">
        <v>139.30000000000001</v>
      </c>
      <c r="H127" s="45">
        <v>77.400000000000006</v>
      </c>
      <c r="I127" s="45">
        <v>58.3</v>
      </c>
      <c r="J127" s="22">
        <v>29.3</v>
      </c>
      <c r="K127" s="45">
        <v>36.5</v>
      </c>
      <c r="L127" s="22">
        <v>41.5</v>
      </c>
      <c r="M127" s="1010">
        <v>38.9</v>
      </c>
      <c r="N127" s="1010">
        <v>53.9</v>
      </c>
      <c r="O127" s="1242">
        <v>47.8</v>
      </c>
      <c r="P127" s="1245">
        <v>89.8</v>
      </c>
      <c r="Q127" s="22">
        <v>97.6</v>
      </c>
    </row>
    <row r="128" spans="1:17" s="253" customFormat="1" x14ac:dyDescent="0.2">
      <c r="A128" s="37" t="s">
        <v>684</v>
      </c>
      <c r="B128" s="45">
        <v>640.70000000000005</v>
      </c>
      <c r="C128" s="45">
        <v>711.9</v>
      </c>
      <c r="D128" s="45">
        <v>104.9</v>
      </c>
      <c r="E128" s="45">
        <v>2436</v>
      </c>
      <c r="F128" s="45">
        <v>1616</v>
      </c>
      <c r="G128" s="45">
        <v>2076</v>
      </c>
      <c r="H128" s="45">
        <v>2472.5</v>
      </c>
      <c r="I128" s="45">
        <v>1031.5</v>
      </c>
      <c r="J128" s="22">
        <v>712.6</v>
      </c>
      <c r="K128" s="45">
        <v>1085.2</v>
      </c>
      <c r="L128" s="22">
        <v>903.7</v>
      </c>
      <c r="M128" s="1010">
        <v>965.7</v>
      </c>
      <c r="N128" s="270">
        <v>1328.1</v>
      </c>
      <c r="O128" s="1240">
        <v>1318.4</v>
      </c>
      <c r="P128" s="1245">
        <v>1351.5</v>
      </c>
      <c r="Q128" s="22">
        <v>1387.1</v>
      </c>
    </row>
    <row r="129" spans="1:17" s="253" customFormat="1" x14ac:dyDescent="0.2">
      <c r="A129" s="393" t="s">
        <v>240</v>
      </c>
      <c r="B129" s="454" t="s">
        <v>4</v>
      </c>
      <c r="C129" s="454" t="s">
        <v>4</v>
      </c>
      <c r="D129" s="454" t="s">
        <v>4</v>
      </c>
      <c r="E129" s="454" t="s">
        <v>4</v>
      </c>
      <c r="F129" s="454" t="s">
        <v>4</v>
      </c>
      <c r="G129" s="454" t="s">
        <v>4</v>
      </c>
      <c r="H129" s="454" t="s">
        <v>4</v>
      </c>
      <c r="I129" s="454" t="s">
        <v>4</v>
      </c>
      <c r="J129" s="454" t="s">
        <v>4</v>
      </c>
      <c r="K129" s="454" t="s">
        <v>4</v>
      </c>
      <c r="L129" s="454" t="s">
        <v>4</v>
      </c>
      <c r="M129" s="454" t="s">
        <v>4</v>
      </c>
      <c r="N129" s="454" t="s">
        <v>4</v>
      </c>
      <c r="O129" s="1240" t="s">
        <v>4</v>
      </c>
      <c r="P129" s="1246" t="s">
        <v>4</v>
      </c>
      <c r="Q129" s="319" t="s">
        <v>8</v>
      </c>
    </row>
    <row r="130" spans="1:17" s="253" customFormat="1" x14ac:dyDescent="0.2">
      <c r="A130" s="393" t="s">
        <v>142</v>
      </c>
      <c r="B130" s="454" t="s">
        <v>4</v>
      </c>
      <c r="C130" s="454" t="s">
        <v>4</v>
      </c>
      <c r="D130" s="454" t="s">
        <v>4</v>
      </c>
      <c r="E130" s="454" t="s">
        <v>4</v>
      </c>
      <c r="F130" s="454" t="s">
        <v>4</v>
      </c>
      <c r="G130" s="454" t="s">
        <v>4</v>
      </c>
      <c r="H130" s="454" t="s">
        <v>4</v>
      </c>
      <c r="I130" s="454" t="s">
        <v>4</v>
      </c>
      <c r="J130" s="454" t="s">
        <v>4</v>
      </c>
      <c r="K130" s="454" t="s">
        <v>4</v>
      </c>
      <c r="L130" s="454" t="s">
        <v>4</v>
      </c>
      <c r="M130" s="454" t="s">
        <v>4</v>
      </c>
      <c r="N130" s="454" t="s">
        <v>4</v>
      </c>
      <c r="O130" s="1240" t="s">
        <v>4</v>
      </c>
      <c r="P130" s="1246" t="s">
        <v>4</v>
      </c>
      <c r="Q130" s="319" t="s">
        <v>8</v>
      </c>
    </row>
    <row r="131" spans="1:17" s="253" customFormat="1" x14ac:dyDescent="0.2">
      <c r="A131" s="393" t="s">
        <v>143</v>
      </c>
      <c r="B131" s="80">
        <v>309.8</v>
      </c>
      <c r="C131" s="80">
        <v>341.5</v>
      </c>
      <c r="D131" s="80">
        <v>29.9</v>
      </c>
      <c r="E131" s="80">
        <v>976</v>
      </c>
      <c r="F131" s="80">
        <v>601.79999999999995</v>
      </c>
      <c r="G131" s="22" t="s">
        <v>685</v>
      </c>
      <c r="H131" s="45">
        <v>1022</v>
      </c>
      <c r="I131" s="45">
        <v>831.7</v>
      </c>
      <c r="J131" s="22">
        <v>457.1</v>
      </c>
      <c r="K131" s="45">
        <v>608.20000000000005</v>
      </c>
      <c r="L131" s="22">
        <v>333.7</v>
      </c>
      <c r="M131" s="1010">
        <v>333.7</v>
      </c>
      <c r="N131" s="1010">
        <v>336.6</v>
      </c>
      <c r="O131" s="1242">
        <v>324.3</v>
      </c>
      <c r="P131" s="1245">
        <v>338</v>
      </c>
      <c r="Q131" s="22">
        <v>323.60000000000002</v>
      </c>
    </row>
    <row r="132" spans="1:17" s="253" customFormat="1" ht="22.5" x14ac:dyDescent="0.2">
      <c r="A132" s="393" t="s">
        <v>145</v>
      </c>
      <c r="B132" s="80"/>
      <c r="C132" s="80"/>
      <c r="D132" s="80"/>
      <c r="E132" s="80"/>
      <c r="F132" s="80"/>
      <c r="G132" s="22"/>
      <c r="H132" s="45"/>
      <c r="I132" s="45"/>
      <c r="J132" s="22"/>
      <c r="K132" s="45"/>
      <c r="L132" s="22"/>
      <c r="M132" s="1010"/>
      <c r="N132" s="1011"/>
      <c r="O132" s="45"/>
      <c r="P132" s="8" t="s">
        <v>374</v>
      </c>
      <c r="Q132" s="22"/>
    </row>
    <row r="133" spans="1:17" s="253" customFormat="1" x14ac:dyDescent="0.2">
      <c r="A133" s="393" t="s">
        <v>146</v>
      </c>
      <c r="B133" s="1505">
        <v>44.8</v>
      </c>
      <c r="C133" s="1505">
        <v>142.30000000000001</v>
      </c>
      <c r="D133" s="1506">
        <v>10</v>
      </c>
      <c r="E133" s="836">
        <v>325.3</v>
      </c>
      <c r="F133" s="1505">
        <v>188.2</v>
      </c>
      <c r="G133" s="1505">
        <v>258.89999999999998</v>
      </c>
      <c r="H133" s="1505">
        <v>319.8</v>
      </c>
      <c r="I133" s="1505">
        <v>326.3</v>
      </c>
      <c r="J133" s="1505">
        <v>471.1</v>
      </c>
      <c r="K133" s="836">
        <v>246.6</v>
      </c>
      <c r="L133" s="1507">
        <v>250</v>
      </c>
      <c r="M133" s="836">
        <v>367.2</v>
      </c>
      <c r="N133" s="836">
        <v>368.9</v>
      </c>
      <c r="O133" s="836">
        <v>410.7</v>
      </c>
      <c r="P133" s="678">
        <v>401</v>
      </c>
      <c r="Q133" s="319">
        <v>238.9</v>
      </c>
    </row>
    <row r="134" spans="1:17" s="253" customFormat="1" x14ac:dyDescent="0.2">
      <c r="A134" s="855" t="s">
        <v>152</v>
      </c>
      <c r="B134" s="45"/>
      <c r="C134" s="45"/>
      <c r="D134" s="45"/>
      <c r="E134" s="45"/>
      <c r="F134" s="45"/>
      <c r="G134" s="45"/>
      <c r="H134" s="45"/>
      <c r="I134" s="45"/>
      <c r="J134" s="22"/>
      <c r="K134" s="35"/>
      <c r="L134" s="22"/>
      <c r="M134" s="1010"/>
      <c r="N134" s="1011"/>
      <c r="O134" s="20"/>
      <c r="P134" s="8"/>
      <c r="Q134" s="345"/>
    </row>
    <row r="135" spans="1:17" s="253" customFormat="1" x14ac:dyDescent="0.2">
      <c r="A135" s="129" t="s">
        <v>153</v>
      </c>
      <c r="B135" s="48">
        <v>0.2</v>
      </c>
      <c r="C135" s="48">
        <v>0.5</v>
      </c>
      <c r="D135" s="48">
        <v>0.4</v>
      </c>
      <c r="E135" s="48">
        <v>0.5</v>
      </c>
      <c r="F135" s="48">
        <v>0.7</v>
      </c>
      <c r="G135" s="45">
        <v>0.2</v>
      </c>
      <c r="H135" s="45">
        <v>0.2</v>
      </c>
      <c r="I135" s="45">
        <v>0.3</v>
      </c>
      <c r="J135" s="45">
        <v>0.3</v>
      </c>
      <c r="K135" s="45">
        <v>0.3</v>
      </c>
      <c r="L135" s="473">
        <v>0.3</v>
      </c>
      <c r="M135" s="1010">
        <v>0.4</v>
      </c>
      <c r="N135" s="1011">
        <v>0.3</v>
      </c>
      <c r="O135" s="1244">
        <v>0.373</v>
      </c>
      <c r="P135" s="1245">
        <v>0.5</v>
      </c>
      <c r="Q135" s="67">
        <v>0.6</v>
      </c>
    </row>
    <row r="136" spans="1:17" s="253" customFormat="1" x14ac:dyDescent="0.2">
      <c r="A136" s="129" t="s">
        <v>155</v>
      </c>
      <c r="B136" s="62">
        <v>8.6</v>
      </c>
      <c r="C136" s="62">
        <v>11.9</v>
      </c>
      <c r="D136" s="62">
        <v>8.6</v>
      </c>
      <c r="E136" s="62">
        <v>9.3000000000000007</v>
      </c>
      <c r="F136" s="62">
        <v>6.7</v>
      </c>
      <c r="G136" s="62">
        <v>4.8</v>
      </c>
      <c r="H136" s="62">
        <v>3.4</v>
      </c>
      <c r="I136" s="45">
        <v>2.8</v>
      </c>
      <c r="J136" s="45">
        <v>2.6</v>
      </c>
      <c r="K136" s="45">
        <v>2.5</v>
      </c>
      <c r="L136" s="474">
        <v>2.4</v>
      </c>
      <c r="M136" s="99">
        <v>3.9</v>
      </c>
      <c r="N136" s="1011">
        <v>4.5999999999999996</v>
      </c>
      <c r="O136" s="1242">
        <v>6.4</v>
      </c>
      <c r="P136" s="1245">
        <v>6.6</v>
      </c>
      <c r="Q136" s="67">
        <v>5.0999999999999996</v>
      </c>
    </row>
    <row r="137" spans="1:17" s="253" customFormat="1" x14ac:dyDescent="0.2">
      <c r="A137" s="129" t="s">
        <v>156</v>
      </c>
      <c r="B137" s="454" t="s">
        <v>4</v>
      </c>
      <c r="C137" s="454" t="s">
        <v>4</v>
      </c>
      <c r="D137" s="454" t="s">
        <v>4</v>
      </c>
      <c r="E137" s="454" t="s">
        <v>4</v>
      </c>
      <c r="F137" s="454" t="s">
        <v>4</v>
      </c>
      <c r="G137" s="454" t="s">
        <v>4</v>
      </c>
      <c r="H137" s="454" t="s">
        <v>4</v>
      </c>
      <c r="I137" s="454" t="s">
        <v>4</v>
      </c>
      <c r="J137" s="454" t="s">
        <v>4</v>
      </c>
      <c r="K137" s="454" t="s">
        <v>4</v>
      </c>
      <c r="L137" s="454" t="s">
        <v>4</v>
      </c>
      <c r="M137" s="454" t="s">
        <v>4</v>
      </c>
      <c r="N137" s="454" t="s">
        <v>4</v>
      </c>
      <c r="O137" s="1240" t="s">
        <v>4</v>
      </c>
      <c r="P137" s="1246" t="s">
        <v>4</v>
      </c>
      <c r="Q137" s="1246" t="s">
        <v>4</v>
      </c>
    </row>
    <row r="138" spans="1:17" s="253" customFormat="1" x14ac:dyDescent="0.2">
      <c r="A138" s="129" t="s">
        <v>157</v>
      </c>
      <c r="B138" s="48">
        <v>1.2</v>
      </c>
      <c r="C138" s="48">
        <v>2.6</v>
      </c>
      <c r="D138" s="48">
        <v>2.4</v>
      </c>
      <c r="E138" s="48">
        <v>2.4</v>
      </c>
      <c r="F138" s="48">
        <v>2.2999999999999998</v>
      </c>
      <c r="G138" s="45">
        <v>2.1</v>
      </c>
      <c r="H138" s="45">
        <v>1.4</v>
      </c>
      <c r="I138" s="45">
        <v>1.4</v>
      </c>
      <c r="J138" s="45">
        <v>2.2000000000000002</v>
      </c>
      <c r="K138" s="45">
        <v>2.4</v>
      </c>
      <c r="L138" s="475">
        <v>2.5</v>
      </c>
      <c r="M138" s="99">
        <v>3.3</v>
      </c>
      <c r="N138" s="270">
        <v>4</v>
      </c>
      <c r="O138" s="1242">
        <v>5.7</v>
      </c>
      <c r="P138" s="1245">
        <v>5.2</v>
      </c>
      <c r="Q138" s="67">
        <v>4.5999999999999996</v>
      </c>
    </row>
    <row r="139" spans="1:17" s="253" customFormat="1" x14ac:dyDescent="0.2">
      <c r="A139" s="129" t="s">
        <v>647</v>
      </c>
      <c r="B139" s="48">
        <v>1.3</v>
      </c>
      <c r="C139" s="48">
        <v>0.6</v>
      </c>
      <c r="D139" s="48">
        <v>0.6</v>
      </c>
      <c r="E139" s="48">
        <v>0.6</v>
      </c>
      <c r="F139" s="48">
        <v>0.7</v>
      </c>
      <c r="G139" s="45">
        <v>0.7</v>
      </c>
      <c r="H139" s="45">
        <v>0.8</v>
      </c>
      <c r="I139" s="45">
        <v>0.7</v>
      </c>
      <c r="J139" s="45">
        <v>0.8</v>
      </c>
      <c r="K139" s="45">
        <v>0.9</v>
      </c>
      <c r="L139" s="476">
        <v>0.6</v>
      </c>
      <c r="M139" s="1010">
        <v>0.7</v>
      </c>
      <c r="N139" s="106">
        <v>2.7</v>
      </c>
      <c r="O139" s="1242">
        <v>4.3</v>
      </c>
      <c r="P139" s="1245">
        <v>4</v>
      </c>
      <c r="Q139" s="67">
        <v>3.5</v>
      </c>
    </row>
    <row r="140" spans="1:17" s="253" customFormat="1" x14ac:dyDescent="0.2">
      <c r="A140" s="855" t="s">
        <v>686</v>
      </c>
      <c r="B140" s="477"/>
      <c r="C140" s="477"/>
      <c r="D140" s="477"/>
      <c r="E140" s="477"/>
      <c r="F140" s="477"/>
      <c r="G140" s="477"/>
      <c r="H140" s="477"/>
      <c r="I140" s="60"/>
      <c r="J140" s="289"/>
      <c r="K140" s="478"/>
      <c r="L140" s="478"/>
      <c r="M140" s="479"/>
      <c r="N140" s="262"/>
      <c r="O140" s="480"/>
      <c r="P140" s="93"/>
      <c r="Q140" s="345"/>
    </row>
    <row r="141" spans="1:17" s="253" customFormat="1" x14ac:dyDescent="0.2">
      <c r="A141" s="855" t="s">
        <v>81</v>
      </c>
      <c r="B141" s="44">
        <v>37641.839999999997</v>
      </c>
      <c r="C141" s="44">
        <v>5897.28</v>
      </c>
      <c r="D141" s="44">
        <v>7501.3379999999997</v>
      </c>
      <c r="E141" s="44">
        <v>9542.4259999999995</v>
      </c>
      <c r="F141" s="44">
        <v>9862.5660000000007</v>
      </c>
      <c r="G141" s="44">
        <v>8493.2139999999999</v>
      </c>
      <c r="H141" s="44">
        <v>8729.2819999999992</v>
      </c>
      <c r="I141" s="301">
        <v>10018.825000000001</v>
      </c>
      <c r="J141" s="44">
        <v>9280.3590000000004</v>
      </c>
      <c r="K141" s="44">
        <v>6071.5349999999999</v>
      </c>
      <c r="L141" s="44">
        <v>5865.3760000000002</v>
      </c>
      <c r="M141" s="44">
        <v>7984.4080000000004</v>
      </c>
      <c r="N141" s="499">
        <v>11113.844999999999</v>
      </c>
      <c r="O141" s="62">
        <v>12460.5</v>
      </c>
      <c r="P141" s="62">
        <v>78595.3</v>
      </c>
      <c r="Q141" s="791">
        <v>138294.6</v>
      </c>
    </row>
    <row r="142" spans="1:17" s="253" customFormat="1" x14ac:dyDescent="0.2">
      <c r="A142" s="34" t="s">
        <v>175</v>
      </c>
      <c r="B142" s="45"/>
      <c r="C142" s="22"/>
      <c r="D142" s="49"/>
      <c r="E142" s="45"/>
      <c r="F142" s="45"/>
      <c r="G142" s="45"/>
      <c r="H142" s="409"/>
      <c r="I142" s="45"/>
      <c r="J142" s="859"/>
      <c r="K142" s="859"/>
      <c r="L142" s="859"/>
      <c r="M142" s="859"/>
      <c r="N142" s="74"/>
      <c r="O142" s="62"/>
      <c r="P142" s="62"/>
      <c r="Q142" s="791"/>
    </row>
    <row r="143" spans="1:17" s="253" customFormat="1" x14ac:dyDescent="0.2">
      <c r="A143" s="855" t="s">
        <v>657</v>
      </c>
      <c r="B143" s="11"/>
      <c r="C143" s="11"/>
      <c r="D143" s="11"/>
      <c r="E143" s="11"/>
      <c r="F143" s="11"/>
      <c r="G143" s="11"/>
      <c r="H143" s="11"/>
      <c r="I143" s="11"/>
      <c r="J143" s="84"/>
      <c r="K143" s="481"/>
      <c r="L143" s="11"/>
      <c r="M143" s="84"/>
      <c r="N143" s="330"/>
      <c r="O143" s="62"/>
      <c r="P143" s="62"/>
      <c r="Q143" s="791"/>
    </row>
    <row r="144" spans="1:17" s="253" customFormat="1" x14ac:dyDescent="0.2">
      <c r="A144" s="855" t="s">
        <v>81</v>
      </c>
      <c r="B144" s="44">
        <v>32396.22</v>
      </c>
      <c r="C144" s="44">
        <v>573.51900000000001</v>
      </c>
      <c r="D144" s="44">
        <v>387.25</v>
      </c>
      <c r="E144" s="44">
        <v>1048.4259999999999</v>
      </c>
      <c r="F144" s="44">
        <v>754.65499999999997</v>
      </c>
      <c r="G144" s="44">
        <v>906.303</v>
      </c>
      <c r="H144" s="44">
        <v>356.55200000000002</v>
      </c>
      <c r="I144" s="301">
        <v>572.19899999999996</v>
      </c>
      <c r="J144" s="44">
        <v>111.873</v>
      </c>
      <c r="K144" s="44">
        <v>126.53</v>
      </c>
      <c r="L144" s="44">
        <v>85.447000000000003</v>
      </c>
      <c r="M144" s="44" t="s">
        <v>114</v>
      </c>
      <c r="N144" s="1508" t="s">
        <v>8</v>
      </c>
      <c r="O144" s="62" t="s">
        <v>8</v>
      </c>
      <c r="P144" s="62">
        <v>61919.3</v>
      </c>
      <c r="Q144" s="791">
        <v>58136.3</v>
      </c>
    </row>
    <row r="145" spans="1:17" s="253" customFormat="1" x14ac:dyDescent="0.2">
      <c r="A145" s="34" t="s">
        <v>175</v>
      </c>
      <c r="B145" s="49"/>
      <c r="C145" s="22"/>
      <c r="D145" s="49"/>
      <c r="E145" s="49"/>
      <c r="F145" s="49"/>
      <c r="G145" s="49"/>
      <c r="H145" s="45"/>
      <c r="I145" s="80"/>
      <c r="J145" s="80"/>
      <c r="K145" s="859"/>
      <c r="L145" s="859"/>
      <c r="M145" s="859"/>
      <c r="N145" s="330"/>
      <c r="O145" s="62"/>
      <c r="P145" s="62"/>
      <c r="Q145" s="791"/>
    </row>
    <row r="146" spans="1:17" s="253" customFormat="1" x14ac:dyDescent="0.2">
      <c r="A146" s="855" t="s">
        <v>116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481"/>
      <c r="L146" s="11"/>
      <c r="M146" s="84"/>
      <c r="N146" s="330"/>
      <c r="O146" s="62"/>
      <c r="P146" s="62"/>
      <c r="Q146" s="791"/>
    </row>
    <row r="147" spans="1:17" s="253" customFormat="1" x14ac:dyDescent="0.2">
      <c r="A147" s="855" t="s">
        <v>81</v>
      </c>
      <c r="B147" s="44">
        <v>1535.268</v>
      </c>
      <c r="C147" s="44">
        <v>1795.0530000000001</v>
      </c>
      <c r="D147" s="44">
        <v>2595.3820000000001</v>
      </c>
      <c r="E147" s="44">
        <v>3313.6860000000001</v>
      </c>
      <c r="F147" s="44">
        <v>3728.58</v>
      </c>
      <c r="G147" s="44">
        <v>3124.5169999999998</v>
      </c>
      <c r="H147" s="44">
        <v>2522.6579999999999</v>
      </c>
      <c r="I147" s="301">
        <v>2995.3519999999999</v>
      </c>
      <c r="J147" s="44">
        <v>3587.7429999999999</v>
      </c>
      <c r="K147" s="44">
        <v>2388.3380000000002</v>
      </c>
      <c r="L147" s="44">
        <v>2487.6289999999999</v>
      </c>
      <c r="M147" s="44">
        <v>3489.64</v>
      </c>
      <c r="N147" s="1508">
        <v>4330.9489999999996</v>
      </c>
      <c r="O147" s="62">
        <v>4664.3</v>
      </c>
      <c r="P147" s="62">
        <v>8095.7</v>
      </c>
      <c r="Q147" s="791">
        <v>64061.4</v>
      </c>
    </row>
    <row r="148" spans="1:17" s="253" customFormat="1" x14ac:dyDescent="0.2">
      <c r="A148" s="34" t="s">
        <v>175</v>
      </c>
      <c r="B148" s="49"/>
      <c r="C148" s="49"/>
      <c r="D148" s="49"/>
      <c r="E148" s="49"/>
      <c r="F148" s="49"/>
      <c r="G148" s="49"/>
      <c r="H148" s="45"/>
      <c r="I148" s="80"/>
      <c r="J148" s="80"/>
      <c r="K148" s="859"/>
      <c r="L148" s="859"/>
      <c r="M148" s="859"/>
      <c r="N148" s="330"/>
      <c r="O148" s="72"/>
      <c r="P148" s="62"/>
      <c r="Q148" s="791"/>
    </row>
    <row r="149" spans="1:17" s="253" customFormat="1" x14ac:dyDescent="0.2">
      <c r="A149" s="855" t="s">
        <v>687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481"/>
      <c r="L149" s="11"/>
      <c r="M149" s="58"/>
      <c r="N149" s="330"/>
      <c r="O149" s="72"/>
      <c r="P149" s="62"/>
      <c r="Q149" s="791"/>
    </row>
    <row r="150" spans="1:17" s="253" customFormat="1" x14ac:dyDescent="0.2">
      <c r="A150" s="855" t="s">
        <v>81</v>
      </c>
      <c r="B150" s="44">
        <v>1321.002</v>
      </c>
      <c r="C150" s="44">
        <v>1044.932</v>
      </c>
      <c r="D150" s="44">
        <v>1970.64</v>
      </c>
      <c r="E150" s="44">
        <v>2350.2800000000002</v>
      </c>
      <c r="F150" s="44">
        <v>2189.3589999999999</v>
      </c>
      <c r="G150" s="44">
        <v>2795.232</v>
      </c>
      <c r="H150" s="44">
        <v>4279.1400000000003</v>
      </c>
      <c r="I150" s="301">
        <v>5473.7039999999997</v>
      </c>
      <c r="J150" s="44">
        <v>4574.4830000000002</v>
      </c>
      <c r="K150" s="44">
        <v>2244.7579999999998</v>
      </c>
      <c r="L150" s="44">
        <v>2558.2109999999998</v>
      </c>
      <c r="M150" s="44">
        <v>2711.2440000000001</v>
      </c>
      <c r="N150" s="1508">
        <v>5051.2380000000003</v>
      </c>
      <c r="O150" s="62">
        <v>5730.3</v>
      </c>
      <c r="P150" s="62">
        <v>7207.9</v>
      </c>
      <c r="Q150" s="791">
        <v>14368.4</v>
      </c>
    </row>
    <row r="151" spans="1:17" s="253" customFormat="1" x14ac:dyDescent="0.2">
      <c r="A151" s="34" t="s">
        <v>175</v>
      </c>
      <c r="B151" s="49"/>
      <c r="C151" s="49"/>
      <c r="D151" s="49"/>
      <c r="E151" s="49"/>
      <c r="F151" s="49"/>
      <c r="G151" s="49"/>
      <c r="H151" s="45"/>
      <c r="I151" s="80"/>
      <c r="J151" s="80"/>
      <c r="K151" s="859"/>
      <c r="L151" s="859"/>
      <c r="M151" s="859"/>
      <c r="N151" s="330"/>
      <c r="O151" s="99"/>
      <c r="P151" s="1010"/>
      <c r="Q151" s="791"/>
    </row>
    <row r="152" spans="1:17" s="253" customFormat="1" ht="22.5" x14ac:dyDescent="0.2">
      <c r="A152" s="855" t="s">
        <v>688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481"/>
      <c r="L152" s="11"/>
      <c r="M152" s="58"/>
      <c r="N152" s="330"/>
      <c r="O152" s="99"/>
      <c r="P152" s="1010"/>
      <c r="Q152" s="791"/>
    </row>
    <row r="153" spans="1:17" s="253" customFormat="1" x14ac:dyDescent="0.2">
      <c r="A153" s="855" t="s">
        <v>81</v>
      </c>
      <c r="B153" s="44">
        <v>2389.35</v>
      </c>
      <c r="C153" s="44">
        <v>2483.7759999999998</v>
      </c>
      <c r="D153" s="44">
        <v>2548.0659999999998</v>
      </c>
      <c r="E153" s="44">
        <v>2830.0340000000001</v>
      </c>
      <c r="F153" s="44">
        <v>3189.9720000000002</v>
      </c>
      <c r="G153" s="44">
        <v>1667.162</v>
      </c>
      <c r="H153" s="44">
        <v>1570.932</v>
      </c>
      <c r="I153" s="301">
        <v>977.57</v>
      </c>
      <c r="J153" s="44">
        <v>1006.26</v>
      </c>
      <c r="K153" s="44">
        <v>1311.9090000000001</v>
      </c>
      <c r="L153" s="44">
        <v>734.08900000000006</v>
      </c>
      <c r="M153" s="44">
        <v>1777.124</v>
      </c>
      <c r="N153" s="1508">
        <v>1731.6579999999999</v>
      </c>
      <c r="O153" s="62">
        <v>2065.8000000000002</v>
      </c>
      <c r="P153" s="62">
        <v>1372.4</v>
      </c>
      <c r="Q153" s="791">
        <v>1728.4</v>
      </c>
    </row>
    <row r="154" spans="1:17" s="253" customFormat="1" x14ac:dyDescent="0.2">
      <c r="A154" s="34" t="s">
        <v>175</v>
      </c>
      <c r="B154" s="49"/>
      <c r="C154" s="49"/>
      <c r="D154" s="49"/>
      <c r="E154" s="49"/>
      <c r="F154" s="49"/>
      <c r="G154" s="49"/>
      <c r="H154" s="45"/>
      <c r="I154" s="80"/>
      <c r="J154" s="80"/>
      <c r="K154" s="859"/>
      <c r="L154" s="859"/>
      <c r="M154" s="859"/>
      <c r="N154" s="74"/>
      <c r="O154" s="1010"/>
      <c r="P154" s="1010"/>
      <c r="Q154" s="1036"/>
    </row>
    <row r="155" spans="1:17" s="253" customFormat="1" x14ac:dyDescent="0.2">
      <c r="A155" s="854" t="s">
        <v>159</v>
      </c>
      <c r="B155" s="45"/>
      <c r="C155" s="45"/>
      <c r="D155" s="45"/>
      <c r="E155" s="45"/>
      <c r="F155" s="45"/>
      <c r="G155" s="45"/>
      <c r="H155" s="45"/>
      <c r="I155" s="45"/>
      <c r="J155" s="33"/>
      <c r="K155" s="33"/>
      <c r="L155" s="33"/>
      <c r="M155" s="1010"/>
      <c r="N155" s="1011"/>
      <c r="O155" s="1010"/>
      <c r="P155" s="1010"/>
      <c r="Q155" s="1036"/>
    </row>
    <row r="156" spans="1:17" s="252" customFormat="1" ht="12.75" x14ac:dyDescent="0.2">
      <c r="A156" s="136" t="s">
        <v>81</v>
      </c>
      <c r="B156" s="482" t="s">
        <v>689</v>
      </c>
      <c r="C156" s="482" t="s">
        <v>689</v>
      </c>
      <c r="D156" s="482" t="s">
        <v>689</v>
      </c>
      <c r="E156" s="482" t="s">
        <v>689</v>
      </c>
      <c r="F156" s="482" t="s">
        <v>689</v>
      </c>
      <c r="G156" s="482" t="s">
        <v>689</v>
      </c>
      <c r="H156" s="482" t="s">
        <v>689</v>
      </c>
      <c r="I156" s="899">
        <v>18888</v>
      </c>
      <c r="J156" s="899">
        <v>21780</v>
      </c>
      <c r="K156" s="899">
        <v>21822</v>
      </c>
      <c r="L156" s="899">
        <v>14467</v>
      </c>
      <c r="M156" s="902">
        <v>21136</v>
      </c>
      <c r="N156" s="462">
        <v>23562</v>
      </c>
      <c r="O156" s="99">
        <v>76691</v>
      </c>
      <c r="P156" s="485">
        <v>16612</v>
      </c>
      <c r="Q156" s="973">
        <v>40574.800000000003</v>
      </c>
    </row>
    <row r="157" spans="1:17" s="252" customFormat="1" ht="12.75" x14ac:dyDescent="0.2">
      <c r="A157" s="136" t="s">
        <v>160</v>
      </c>
      <c r="B157" s="482" t="s">
        <v>689</v>
      </c>
      <c r="C157" s="482" t="s">
        <v>689</v>
      </c>
      <c r="D157" s="482" t="s">
        <v>689</v>
      </c>
      <c r="E157" s="482" t="s">
        <v>689</v>
      </c>
      <c r="F157" s="482" t="s">
        <v>689</v>
      </c>
      <c r="G157" s="482" t="s">
        <v>689</v>
      </c>
      <c r="H157" s="482" t="s">
        <v>689</v>
      </c>
      <c r="I157" s="316">
        <v>87.4</v>
      </c>
      <c r="J157" s="866">
        <v>109.8</v>
      </c>
      <c r="K157" s="319">
        <v>98.9</v>
      </c>
      <c r="L157" s="319">
        <v>66.7</v>
      </c>
      <c r="M157" s="317">
        <v>140.9</v>
      </c>
      <c r="N157" s="483">
        <v>111.3</v>
      </c>
      <c r="O157" s="454" t="s">
        <v>4</v>
      </c>
      <c r="P157" s="486">
        <v>20.2</v>
      </c>
      <c r="Q157" s="991" t="s">
        <v>902</v>
      </c>
    </row>
    <row r="158" spans="1:17" s="252" customFormat="1" ht="12.75" x14ac:dyDescent="0.2">
      <c r="A158" s="136" t="s">
        <v>162</v>
      </c>
      <c r="B158" s="482"/>
      <c r="C158" s="319"/>
      <c r="D158" s="319"/>
      <c r="E158" s="319"/>
      <c r="F158" s="319"/>
      <c r="G158" s="319"/>
      <c r="H158" s="319"/>
      <c r="I158" s="319"/>
      <c r="J158" s="866"/>
      <c r="K158" s="319"/>
      <c r="L158" s="319"/>
      <c r="M158" s="317"/>
      <c r="N158" s="462"/>
      <c r="O158" s="1010"/>
      <c r="P158" s="486"/>
      <c r="Q158" s="1036"/>
    </row>
    <row r="159" spans="1:17" s="252" customFormat="1" ht="12.75" x14ac:dyDescent="0.2">
      <c r="A159" s="136" t="s">
        <v>163</v>
      </c>
      <c r="B159" s="482" t="s">
        <v>689</v>
      </c>
      <c r="C159" s="482" t="s">
        <v>689</v>
      </c>
      <c r="D159" s="482" t="s">
        <v>689</v>
      </c>
      <c r="E159" s="482" t="s">
        <v>689</v>
      </c>
      <c r="F159" s="482" t="s">
        <v>689</v>
      </c>
      <c r="G159" s="482" t="s">
        <v>689</v>
      </c>
      <c r="H159" s="482" t="s">
        <v>689</v>
      </c>
      <c r="I159" s="866">
        <v>54.6</v>
      </c>
      <c r="J159" s="866">
        <v>20</v>
      </c>
      <c r="K159" s="319">
        <v>22.5</v>
      </c>
      <c r="L159" s="319">
        <v>23.4</v>
      </c>
      <c r="M159" s="317">
        <v>39.200000000000003</v>
      </c>
      <c r="N159" s="484">
        <v>48</v>
      </c>
      <c r="O159" s="1010">
        <v>46.8</v>
      </c>
      <c r="P159" s="486">
        <v>30.9</v>
      </c>
      <c r="Q159" s="790">
        <v>39.9</v>
      </c>
    </row>
    <row r="160" spans="1:17" s="252" customFormat="1" ht="22.5" x14ac:dyDescent="0.2">
      <c r="A160" s="136" t="s">
        <v>164</v>
      </c>
      <c r="B160" s="482" t="s">
        <v>689</v>
      </c>
      <c r="C160" s="482" t="s">
        <v>689</v>
      </c>
      <c r="D160" s="482" t="s">
        <v>689</v>
      </c>
      <c r="E160" s="482" t="s">
        <v>689</v>
      </c>
      <c r="F160" s="482" t="s">
        <v>689</v>
      </c>
      <c r="G160" s="482" t="s">
        <v>689</v>
      </c>
      <c r="H160" s="482" t="s">
        <v>689</v>
      </c>
      <c r="I160" s="316">
        <v>69.5</v>
      </c>
      <c r="J160" s="866">
        <v>36.6</v>
      </c>
      <c r="K160" s="319">
        <v>112.5</v>
      </c>
      <c r="L160" s="319">
        <v>104.1</v>
      </c>
      <c r="M160" s="317">
        <v>167.6</v>
      </c>
      <c r="N160" s="484">
        <v>122.4</v>
      </c>
      <c r="O160" s="1010">
        <v>97.4</v>
      </c>
      <c r="P160" s="486">
        <v>66.2</v>
      </c>
      <c r="Q160" s="790">
        <v>128.80000000000001</v>
      </c>
    </row>
    <row r="161" spans="1:55" ht="12.75" x14ac:dyDescent="0.2">
      <c r="A161" s="136" t="s">
        <v>165</v>
      </c>
      <c r="B161" s="482"/>
      <c r="C161" s="482"/>
      <c r="D161" s="482"/>
      <c r="E161" s="482"/>
      <c r="F161" s="482"/>
      <c r="G161" s="482"/>
      <c r="H161" s="482"/>
      <c r="I161" s="316"/>
      <c r="J161" s="866"/>
      <c r="K161" s="319"/>
      <c r="L161" s="319"/>
      <c r="M161" s="317"/>
      <c r="N161" s="257"/>
      <c r="O161" s="1010"/>
      <c r="P161" s="486"/>
      <c r="Q161" s="1036"/>
    </row>
    <row r="162" spans="1:55" ht="22.5" x14ac:dyDescent="0.2">
      <c r="A162" s="136" t="s">
        <v>166</v>
      </c>
      <c r="B162" s="454" t="s">
        <v>4</v>
      </c>
      <c r="C162" s="454" t="s">
        <v>4</v>
      </c>
      <c r="D162" s="454" t="s">
        <v>4</v>
      </c>
      <c r="E162" s="454" t="s">
        <v>4</v>
      </c>
      <c r="F162" s="454" t="s">
        <v>4</v>
      </c>
      <c r="G162" s="454" t="s">
        <v>4</v>
      </c>
      <c r="H162" s="454" t="s">
        <v>4</v>
      </c>
      <c r="I162" s="454" t="s">
        <v>4</v>
      </c>
      <c r="J162" s="454" t="s">
        <v>4</v>
      </c>
      <c r="K162" s="454" t="s">
        <v>4</v>
      </c>
      <c r="L162" s="454" t="s">
        <v>4</v>
      </c>
      <c r="M162" s="454" t="s">
        <v>4</v>
      </c>
      <c r="N162" s="454" t="s">
        <v>4</v>
      </c>
      <c r="O162" s="454" t="s">
        <v>4</v>
      </c>
      <c r="P162" s="836" t="s">
        <v>4</v>
      </c>
      <c r="Q162" s="1499" t="s">
        <v>4</v>
      </c>
      <c r="R162" s="253" t="s">
        <v>374</v>
      </c>
    </row>
    <row r="163" spans="1:55" x14ac:dyDescent="0.2">
      <c r="A163" s="136" t="s">
        <v>167</v>
      </c>
      <c r="B163" s="454" t="s">
        <v>4</v>
      </c>
      <c r="C163" s="454" t="s">
        <v>4</v>
      </c>
      <c r="D163" s="454" t="s">
        <v>4</v>
      </c>
      <c r="E163" s="454" t="s">
        <v>4</v>
      </c>
      <c r="F163" s="454" t="s">
        <v>4</v>
      </c>
      <c r="G163" s="454" t="s">
        <v>4</v>
      </c>
      <c r="H163" s="454" t="s">
        <v>4</v>
      </c>
      <c r="I163" s="454" t="s">
        <v>4</v>
      </c>
      <c r="J163" s="454" t="s">
        <v>4</v>
      </c>
      <c r="K163" s="454" t="s">
        <v>4</v>
      </c>
      <c r="L163" s="454" t="s">
        <v>4</v>
      </c>
      <c r="M163" s="454" t="s">
        <v>4</v>
      </c>
      <c r="N163" s="454" t="s">
        <v>4</v>
      </c>
      <c r="O163" s="454" t="s">
        <v>4</v>
      </c>
      <c r="P163" s="836" t="s">
        <v>4</v>
      </c>
      <c r="Q163" s="1499" t="s">
        <v>4</v>
      </c>
    </row>
    <row r="164" spans="1:55" x14ac:dyDescent="0.2">
      <c r="A164" s="136" t="s">
        <v>246</v>
      </c>
      <c r="B164" s="319"/>
      <c r="C164" s="319"/>
      <c r="D164" s="319"/>
      <c r="E164" s="319"/>
      <c r="F164" s="319"/>
      <c r="G164" s="319"/>
      <c r="H164" s="319"/>
      <c r="I164" s="319"/>
      <c r="J164" s="486"/>
      <c r="K164" s="319"/>
      <c r="L164" s="319"/>
      <c r="M164" s="319"/>
      <c r="N164" s="455"/>
      <c r="O164" s="1010"/>
      <c r="P164" s="486"/>
      <c r="Q164" s="319"/>
    </row>
    <row r="165" spans="1:55" x14ac:dyDescent="0.2">
      <c r="A165" s="136" t="s">
        <v>247</v>
      </c>
      <c r="B165" s="454" t="s">
        <v>4</v>
      </c>
      <c r="C165" s="454" t="s">
        <v>4</v>
      </c>
      <c r="D165" s="454" t="s">
        <v>4</v>
      </c>
      <c r="E165" s="454" t="s">
        <v>4</v>
      </c>
      <c r="F165" s="454" t="s">
        <v>4</v>
      </c>
      <c r="G165" s="454" t="s">
        <v>4</v>
      </c>
      <c r="H165" s="454" t="s">
        <v>4</v>
      </c>
      <c r="I165" s="454" t="s">
        <v>4</v>
      </c>
      <c r="J165" s="454" t="s">
        <v>4</v>
      </c>
      <c r="K165" s="454" t="s">
        <v>4</v>
      </c>
      <c r="L165" s="454" t="s">
        <v>4</v>
      </c>
      <c r="M165" s="454" t="s">
        <v>4</v>
      </c>
      <c r="N165" s="454" t="s">
        <v>4</v>
      </c>
      <c r="O165" s="454" t="s">
        <v>4</v>
      </c>
      <c r="P165" s="836" t="s">
        <v>4</v>
      </c>
      <c r="Q165" s="1509" t="s">
        <v>4</v>
      </c>
    </row>
    <row r="166" spans="1:55" ht="22.5" x14ac:dyDescent="0.2">
      <c r="A166" s="136" t="s">
        <v>248</v>
      </c>
      <c r="B166" s="454" t="s">
        <v>4</v>
      </c>
      <c r="C166" s="454" t="s">
        <v>4</v>
      </c>
      <c r="D166" s="454" t="s">
        <v>4</v>
      </c>
      <c r="E166" s="454" t="s">
        <v>4</v>
      </c>
      <c r="F166" s="454" t="s">
        <v>4</v>
      </c>
      <c r="G166" s="454" t="s">
        <v>4</v>
      </c>
      <c r="H166" s="454" t="s">
        <v>4</v>
      </c>
      <c r="I166" s="454" t="s">
        <v>4</v>
      </c>
      <c r="J166" s="454" t="s">
        <v>4</v>
      </c>
      <c r="K166" s="454" t="s">
        <v>4</v>
      </c>
      <c r="L166" s="454" t="s">
        <v>4</v>
      </c>
      <c r="M166" s="454" t="s">
        <v>4</v>
      </c>
      <c r="N166" s="454" t="s">
        <v>4</v>
      </c>
      <c r="O166" s="454" t="s">
        <v>4</v>
      </c>
      <c r="P166" s="836" t="s">
        <v>4</v>
      </c>
      <c r="Q166" s="1509" t="s">
        <v>4</v>
      </c>
    </row>
    <row r="167" spans="1:55" s="258" customFormat="1" ht="22.5" x14ac:dyDescent="0.2">
      <c r="A167" s="461" t="s">
        <v>176</v>
      </c>
      <c r="B167" s="899">
        <v>5362</v>
      </c>
      <c r="C167" s="899">
        <v>5820</v>
      </c>
      <c r="D167" s="899">
        <v>6598</v>
      </c>
      <c r="E167" s="899">
        <v>7607</v>
      </c>
      <c r="F167" s="899">
        <v>8643</v>
      </c>
      <c r="G167" s="899">
        <v>7530</v>
      </c>
      <c r="H167" s="899">
        <v>7420</v>
      </c>
      <c r="I167" s="899">
        <v>7499</v>
      </c>
      <c r="J167" s="899">
        <v>8074</v>
      </c>
      <c r="K167" s="899">
        <v>7897</v>
      </c>
      <c r="L167" s="899">
        <v>8033</v>
      </c>
      <c r="M167" s="899">
        <v>8714</v>
      </c>
      <c r="N167" s="837">
        <v>12027</v>
      </c>
      <c r="O167" s="1510">
        <v>12685</v>
      </c>
      <c r="P167" s="1510">
        <v>12010</v>
      </c>
      <c r="Q167" s="1509" t="s">
        <v>903</v>
      </c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59"/>
      <c r="AT167" s="259"/>
      <c r="AU167" s="259"/>
      <c r="AV167" s="259"/>
      <c r="AW167" s="259"/>
      <c r="AX167" s="259"/>
      <c r="AY167" s="259"/>
      <c r="AZ167" s="259"/>
      <c r="BA167" s="259"/>
      <c r="BB167" s="259"/>
      <c r="BC167" s="259"/>
    </row>
    <row r="168" spans="1:55" s="258" customFormat="1" ht="24" x14ac:dyDescent="0.2">
      <c r="A168" s="838" t="s">
        <v>846</v>
      </c>
      <c r="B168" s="899">
        <v>5223</v>
      </c>
      <c r="C168" s="899">
        <v>5448</v>
      </c>
      <c r="D168" s="899">
        <v>6137</v>
      </c>
      <c r="E168" s="899">
        <v>7044</v>
      </c>
      <c r="F168" s="839">
        <v>7803</v>
      </c>
      <c r="G168" s="899">
        <v>6806</v>
      </c>
      <c r="H168" s="899">
        <v>6757</v>
      </c>
      <c r="I168" s="899">
        <v>6967</v>
      </c>
      <c r="J168" s="899">
        <v>7589</v>
      </c>
      <c r="K168" s="899">
        <v>7367</v>
      </c>
      <c r="L168" s="899">
        <v>7384</v>
      </c>
      <c r="M168" s="899">
        <v>8078</v>
      </c>
      <c r="N168" s="837">
        <v>11552</v>
      </c>
      <c r="O168" s="1510">
        <v>12285</v>
      </c>
      <c r="P168" s="1510">
        <v>11497</v>
      </c>
      <c r="Q168" s="1509" t="s">
        <v>903</v>
      </c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F168" s="259"/>
      <c r="AG168" s="259"/>
      <c r="AH168" s="259"/>
      <c r="AI168" s="259"/>
      <c r="AJ168" s="259"/>
      <c r="AK168" s="259"/>
      <c r="AL168" s="259"/>
      <c r="AM168" s="259"/>
      <c r="AN168" s="259"/>
      <c r="AO168" s="259"/>
      <c r="AP168" s="259"/>
      <c r="AQ168" s="259"/>
      <c r="AR168" s="259"/>
      <c r="AS168" s="259"/>
      <c r="AT168" s="259"/>
      <c r="AU168" s="259"/>
      <c r="AV168" s="259"/>
      <c r="AW168" s="259"/>
      <c r="AX168" s="259"/>
      <c r="AY168" s="259"/>
      <c r="AZ168" s="259"/>
      <c r="BA168" s="259"/>
      <c r="BB168" s="259"/>
      <c r="BC168" s="259"/>
    </row>
    <row r="169" spans="1:55" s="254" customFormat="1" ht="22.5" x14ac:dyDescent="0.2">
      <c r="A169" s="855" t="s">
        <v>178</v>
      </c>
      <c r="B169" s="454" t="s">
        <v>4</v>
      </c>
      <c r="C169" s="454" t="s">
        <v>4</v>
      </c>
      <c r="D169" s="454" t="s">
        <v>4</v>
      </c>
      <c r="E169" s="454" t="s">
        <v>4</v>
      </c>
      <c r="F169" s="454" t="s">
        <v>4</v>
      </c>
      <c r="G169" s="454" t="s">
        <v>4</v>
      </c>
      <c r="H169" s="454" t="s">
        <v>4</v>
      </c>
      <c r="I169" s="454" t="s">
        <v>4</v>
      </c>
      <c r="J169" s="454" t="s">
        <v>4</v>
      </c>
      <c r="K169" s="454" t="s">
        <v>4</v>
      </c>
      <c r="L169" s="454" t="s">
        <v>4</v>
      </c>
      <c r="M169" s="454" t="s">
        <v>4</v>
      </c>
      <c r="N169" s="454" t="s">
        <v>4</v>
      </c>
      <c r="O169" s="454" t="s">
        <v>4</v>
      </c>
      <c r="P169" s="67"/>
      <c r="Q169" s="1509" t="s">
        <v>4</v>
      </c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  <c r="AD169" s="255"/>
      <c r="AE169" s="255"/>
      <c r="AF169" s="255"/>
      <c r="AG169" s="255"/>
      <c r="AH169" s="255"/>
      <c r="AI169" s="255"/>
      <c r="AJ169" s="255"/>
      <c r="AK169" s="255"/>
      <c r="AL169" s="255"/>
      <c r="AM169" s="255"/>
      <c r="AN169" s="255"/>
      <c r="AO169" s="255"/>
      <c r="AP169" s="255"/>
      <c r="AQ169" s="255"/>
      <c r="AR169" s="255"/>
      <c r="AS169" s="255"/>
      <c r="AT169" s="255"/>
      <c r="AU169" s="255"/>
      <c r="AV169" s="255"/>
      <c r="AW169" s="255"/>
      <c r="AX169" s="255"/>
      <c r="AY169" s="255"/>
      <c r="AZ169" s="255"/>
      <c r="BA169" s="255"/>
      <c r="BB169" s="255"/>
      <c r="BC169" s="255"/>
    </row>
    <row r="170" spans="1:55" s="254" customFormat="1" ht="22.5" x14ac:dyDescent="0.2">
      <c r="A170" s="855" t="s">
        <v>904</v>
      </c>
      <c r="B170" s="454" t="s">
        <v>4</v>
      </c>
      <c r="C170" s="454" t="s">
        <v>4</v>
      </c>
      <c r="D170" s="454" t="s">
        <v>4</v>
      </c>
      <c r="E170" s="454" t="s">
        <v>4</v>
      </c>
      <c r="F170" s="454" t="s">
        <v>4</v>
      </c>
      <c r="G170" s="454" t="s">
        <v>4</v>
      </c>
      <c r="H170" s="454" t="s">
        <v>4</v>
      </c>
      <c r="I170" s="454" t="s">
        <v>4</v>
      </c>
      <c r="J170" s="454" t="s">
        <v>4</v>
      </c>
      <c r="K170" s="454" t="s">
        <v>4</v>
      </c>
      <c r="L170" s="454" t="s">
        <v>4</v>
      </c>
      <c r="M170" s="454" t="s">
        <v>4</v>
      </c>
      <c r="N170" s="454" t="s">
        <v>4</v>
      </c>
      <c r="O170" s="454" t="s">
        <v>4</v>
      </c>
      <c r="P170" s="67"/>
      <c r="Q170" s="1509" t="s">
        <v>4</v>
      </c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  <c r="AO170" s="255"/>
      <c r="AP170" s="255"/>
      <c r="AQ170" s="255"/>
      <c r="AR170" s="255"/>
      <c r="AS170" s="255"/>
      <c r="AT170" s="255"/>
      <c r="AU170" s="255"/>
      <c r="AV170" s="255"/>
      <c r="AW170" s="255"/>
      <c r="AX170" s="255"/>
      <c r="AY170" s="255"/>
      <c r="AZ170" s="255"/>
      <c r="BA170" s="255"/>
      <c r="BB170" s="255"/>
      <c r="BC170" s="255"/>
    </row>
    <row r="171" spans="1:55" s="258" customFormat="1" ht="22.5" x14ac:dyDescent="0.2">
      <c r="A171" s="855" t="s">
        <v>180</v>
      </c>
      <c r="B171" s="860">
        <v>349570.57699999999</v>
      </c>
      <c r="C171" s="860">
        <v>408399.56199999998</v>
      </c>
      <c r="D171" s="860">
        <v>334896.45699999999</v>
      </c>
      <c r="E171" s="860">
        <v>454125.50199999998</v>
      </c>
      <c r="F171" s="860">
        <v>555027.96699999995</v>
      </c>
      <c r="G171" s="860">
        <v>686370.37667856994</v>
      </c>
      <c r="H171" s="860">
        <v>708840.96121446998</v>
      </c>
      <c r="I171" s="860">
        <v>783274.55816650018</v>
      </c>
      <c r="J171" s="860">
        <v>840552.70569019997</v>
      </c>
      <c r="K171" s="487">
        <v>941729.66899999999</v>
      </c>
      <c r="L171" s="860">
        <v>1146967.152</v>
      </c>
      <c r="M171" s="860">
        <v>1230104.017</v>
      </c>
      <c r="N171" s="143">
        <v>1349413.7</v>
      </c>
      <c r="O171" s="1247">
        <v>1476157.3</v>
      </c>
      <c r="P171" s="1248">
        <v>1628772.7</v>
      </c>
      <c r="Q171" s="1509" t="s">
        <v>903</v>
      </c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9"/>
      <c r="AS171" s="259"/>
      <c r="AT171" s="259"/>
      <c r="AU171" s="259"/>
      <c r="AV171" s="259"/>
      <c r="AW171" s="259"/>
      <c r="AX171" s="259"/>
      <c r="AY171" s="259"/>
      <c r="AZ171" s="259"/>
      <c r="BA171" s="259"/>
      <c r="BB171" s="259"/>
      <c r="BC171" s="259"/>
    </row>
    <row r="172" spans="1:55" s="259" customFormat="1" x14ac:dyDescent="0.2">
      <c r="A172" s="34" t="s">
        <v>175</v>
      </c>
      <c r="B172" s="49" t="s">
        <v>690</v>
      </c>
      <c r="C172" s="903">
        <v>116.8</v>
      </c>
      <c r="D172" s="903">
        <v>89.3</v>
      </c>
      <c r="E172" s="903">
        <v>132.9</v>
      </c>
      <c r="F172" s="903">
        <v>114.8</v>
      </c>
      <c r="G172" s="903">
        <v>124</v>
      </c>
      <c r="H172" s="903">
        <v>103.8</v>
      </c>
      <c r="I172" s="903">
        <v>110.4</v>
      </c>
      <c r="J172" s="488">
        <v>107.6</v>
      </c>
      <c r="K172" s="488">
        <v>111.6</v>
      </c>
      <c r="L172" s="903">
        <v>121.8</v>
      </c>
      <c r="M172" s="903">
        <v>107.2</v>
      </c>
      <c r="N172" s="489">
        <v>109.7</v>
      </c>
      <c r="O172" s="1249">
        <v>109.4</v>
      </c>
      <c r="P172" s="67">
        <v>110.3</v>
      </c>
      <c r="Q172" s="1509" t="s">
        <v>4</v>
      </c>
    </row>
    <row r="173" spans="1:55" s="254" customFormat="1" x14ac:dyDescent="0.2">
      <c r="A173" s="1154" t="s">
        <v>181</v>
      </c>
      <c r="B173" s="1456"/>
      <c r="C173" s="1456"/>
      <c r="D173" s="1456"/>
      <c r="E173" s="1456"/>
      <c r="F173" s="1456"/>
      <c r="G173" s="1456"/>
      <c r="H173" s="1456"/>
      <c r="I173" s="1456"/>
      <c r="J173" s="1222"/>
      <c r="K173" s="1222"/>
      <c r="L173" s="1222"/>
      <c r="M173" s="1052"/>
      <c r="N173" s="1046"/>
      <c r="O173" s="1052"/>
      <c r="P173" s="1049"/>
      <c r="Q173" s="1051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  <c r="AD173" s="255"/>
      <c r="AE173" s="255"/>
      <c r="AF173" s="255"/>
      <c r="AG173" s="255"/>
      <c r="AH173" s="255"/>
      <c r="AI173" s="255"/>
      <c r="AJ173" s="255"/>
      <c r="AK173" s="255"/>
      <c r="AL173" s="255"/>
      <c r="AM173" s="255"/>
      <c r="AN173" s="255"/>
      <c r="AO173" s="255"/>
      <c r="AP173" s="255"/>
      <c r="AQ173" s="255"/>
      <c r="AR173" s="255"/>
      <c r="AS173" s="255"/>
      <c r="AT173" s="255"/>
      <c r="AU173" s="255"/>
      <c r="AV173" s="255"/>
      <c r="AW173" s="255"/>
      <c r="AX173" s="255"/>
      <c r="AY173" s="255"/>
      <c r="AZ173" s="255"/>
      <c r="BA173" s="255"/>
      <c r="BB173" s="255"/>
      <c r="BC173" s="255"/>
    </row>
    <row r="174" spans="1:55" s="254" customFormat="1" ht="12.75" x14ac:dyDescent="0.2">
      <c r="A174" s="864" t="s">
        <v>477</v>
      </c>
      <c r="B174" s="490" t="s">
        <v>847</v>
      </c>
      <c r="C174" s="490" t="s">
        <v>847</v>
      </c>
      <c r="D174" s="490" t="s">
        <v>847</v>
      </c>
      <c r="E174" s="866">
        <v>8119.9</v>
      </c>
      <c r="F174" s="866">
        <v>2044.3</v>
      </c>
      <c r="G174" s="866">
        <v>4063.9</v>
      </c>
      <c r="H174" s="866">
        <v>2998.7</v>
      </c>
      <c r="I174" s="866">
        <v>6458.9</v>
      </c>
      <c r="J174" s="483">
        <v>12811.3</v>
      </c>
      <c r="K174" s="866">
        <v>15488.1</v>
      </c>
      <c r="L174" s="866">
        <v>18134.3</v>
      </c>
      <c r="M174" s="866">
        <v>46181.3</v>
      </c>
      <c r="N174" s="483">
        <v>24180.5</v>
      </c>
      <c r="O174" s="269">
        <v>30777.8</v>
      </c>
      <c r="P174" s="860">
        <v>36915.699999999997</v>
      </c>
      <c r="Q174" s="860">
        <v>103304.7</v>
      </c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  <c r="AO174" s="255"/>
      <c r="AP174" s="255"/>
      <c r="AQ174" s="255"/>
      <c r="AR174" s="255"/>
      <c r="AS174" s="255"/>
      <c r="AT174" s="255"/>
      <c r="AU174" s="255"/>
      <c r="AV174" s="255"/>
      <c r="AW174" s="255"/>
      <c r="AX174" s="255"/>
      <c r="AY174" s="255"/>
      <c r="AZ174" s="255"/>
      <c r="BA174" s="255"/>
      <c r="BB174" s="255"/>
      <c r="BC174" s="255"/>
    </row>
    <row r="175" spans="1:55" s="254" customFormat="1" x14ac:dyDescent="0.2">
      <c r="A175" s="491" t="s">
        <v>175</v>
      </c>
      <c r="B175" s="269" t="s">
        <v>8</v>
      </c>
      <c r="C175" s="269" t="s">
        <v>8</v>
      </c>
      <c r="D175" s="269" t="s">
        <v>8</v>
      </c>
      <c r="E175" s="269" t="s">
        <v>8</v>
      </c>
      <c r="F175" s="866">
        <v>23.49</v>
      </c>
      <c r="G175" s="866">
        <v>188.07</v>
      </c>
      <c r="H175" s="866">
        <v>62.67</v>
      </c>
      <c r="I175" s="866">
        <v>199.99</v>
      </c>
      <c r="J175" s="866">
        <v>183.66</v>
      </c>
      <c r="K175" s="866">
        <v>112.88</v>
      </c>
      <c r="L175" s="866">
        <v>108.82</v>
      </c>
      <c r="M175" s="866">
        <v>232.99</v>
      </c>
      <c r="N175" s="483">
        <v>44.87</v>
      </c>
      <c r="O175" s="269">
        <v>112.1</v>
      </c>
      <c r="P175" s="454" t="s">
        <v>4</v>
      </c>
      <c r="Q175" s="466" t="s">
        <v>4</v>
      </c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  <c r="AD175" s="255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  <c r="AO175" s="255"/>
      <c r="AP175" s="255"/>
      <c r="AQ175" s="255"/>
      <c r="AR175" s="255"/>
      <c r="AS175" s="255"/>
      <c r="AT175" s="255"/>
      <c r="AU175" s="255"/>
      <c r="AV175" s="255"/>
      <c r="AW175" s="255"/>
      <c r="AX175" s="255"/>
      <c r="AY175" s="255"/>
      <c r="AZ175" s="255"/>
      <c r="BA175" s="255"/>
      <c r="BB175" s="255"/>
      <c r="BC175" s="255"/>
    </row>
    <row r="176" spans="1:55" s="260" customFormat="1" ht="18.75" customHeight="1" x14ac:dyDescent="0.2">
      <c r="A176" s="840" t="s">
        <v>691</v>
      </c>
      <c r="B176" s="840"/>
      <c r="C176" s="840"/>
      <c r="D176" s="840"/>
      <c r="E176" s="840"/>
      <c r="F176" s="840"/>
      <c r="G176" s="840"/>
      <c r="H176" s="840"/>
      <c r="I176" s="840"/>
      <c r="J176" s="840"/>
      <c r="K176" s="840"/>
      <c r="L176" s="840"/>
      <c r="M176" s="1453" t="s">
        <v>374</v>
      </c>
      <c r="N176" s="841"/>
      <c r="O176" s="842"/>
      <c r="P176" s="841"/>
      <c r="Q176" s="841"/>
      <c r="R176" s="843"/>
      <c r="S176" s="843"/>
      <c r="T176" s="843"/>
      <c r="U176" s="843"/>
      <c r="V176" s="843"/>
      <c r="W176" s="843"/>
      <c r="X176" s="843"/>
      <c r="Y176" s="843"/>
      <c r="Z176" s="843"/>
      <c r="AA176" s="843"/>
      <c r="AB176" s="843"/>
    </row>
    <row r="177" spans="1:28" s="253" customFormat="1" ht="60.75" customHeight="1" x14ac:dyDescent="0.2">
      <c r="A177" s="844" t="s">
        <v>848</v>
      </c>
      <c r="B177" s="844"/>
      <c r="C177" s="844"/>
      <c r="D177" s="844"/>
      <c r="E177" s="844"/>
      <c r="F177" s="844"/>
      <c r="G177" s="844"/>
      <c r="H177" s="844"/>
      <c r="I177" s="844"/>
      <c r="J177" s="844"/>
      <c r="K177" s="844"/>
      <c r="L177" s="844"/>
      <c r="M177" s="844"/>
      <c r="N177" s="353"/>
      <c r="O177" s="842"/>
      <c r="P177" s="353"/>
      <c r="Q177" s="353"/>
      <c r="R177" s="845"/>
      <c r="S177" s="845"/>
      <c r="T177" s="845"/>
      <c r="U177" s="845"/>
      <c r="V177" s="845"/>
      <c r="W177" s="845"/>
      <c r="X177" s="845"/>
      <c r="Y177" s="845"/>
      <c r="Z177" s="845"/>
      <c r="AA177" s="845"/>
      <c r="AB177" s="845"/>
    </row>
    <row r="178" spans="1:28" s="253" customFormat="1" ht="17.25" customHeight="1" x14ac:dyDescent="0.2">
      <c r="A178" s="846" t="s">
        <v>849</v>
      </c>
      <c r="B178" s="846"/>
      <c r="C178" s="846"/>
      <c r="D178" s="846"/>
      <c r="E178" s="846"/>
      <c r="F178" s="846"/>
      <c r="G178" s="846"/>
      <c r="H178" s="846"/>
      <c r="I178" s="846"/>
      <c r="J178" s="846"/>
      <c r="K178" s="846"/>
      <c r="L178" s="846"/>
      <c r="M178" s="1453"/>
      <c r="N178" s="353"/>
      <c r="O178" s="842"/>
      <c r="P178" s="353"/>
      <c r="Q178" s="353"/>
      <c r="R178" s="845"/>
      <c r="S178" s="845"/>
      <c r="T178" s="845"/>
      <c r="U178" s="845"/>
      <c r="V178" s="845"/>
      <c r="W178" s="845"/>
      <c r="X178" s="845"/>
      <c r="Y178" s="845"/>
      <c r="Z178" s="845"/>
      <c r="AA178" s="845"/>
      <c r="AB178" s="845"/>
    </row>
    <row r="179" spans="1:28" s="253" customFormat="1" ht="17.25" customHeight="1" x14ac:dyDescent="0.2">
      <c r="A179" s="1419" t="s">
        <v>905</v>
      </c>
      <c r="B179" s="833"/>
      <c r="C179" s="833"/>
      <c r="D179" s="833"/>
      <c r="E179" s="833"/>
      <c r="F179" s="833"/>
      <c r="G179" s="833"/>
      <c r="H179" s="833"/>
      <c r="I179" s="833"/>
      <c r="J179" s="833"/>
      <c r="K179" s="833"/>
      <c r="L179" s="833"/>
      <c r="M179" s="1453"/>
      <c r="N179" s="353"/>
      <c r="O179" s="842"/>
      <c r="P179" s="353"/>
      <c r="Q179" s="353"/>
      <c r="R179" s="845"/>
      <c r="S179" s="845"/>
      <c r="T179" s="845"/>
      <c r="U179" s="845"/>
      <c r="V179" s="845"/>
      <c r="W179" s="845"/>
      <c r="X179" s="845"/>
      <c r="Y179" s="845"/>
      <c r="Z179" s="845"/>
      <c r="AA179" s="845"/>
      <c r="AB179" s="845"/>
    </row>
    <row r="180" spans="1:28" s="253" customFormat="1" ht="25.5" x14ac:dyDescent="0.2">
      <c r="A180" s="1419" t="s">
        <v>906</v>
      </c>
      <c r="B180" s="833"/>
      <c r="C180" s="833"/>
      <c r="D180" s="833"/>
      <c r="E180" s="833"/>
      <c r="F180" s="833"/>
      <c r="G180" s="833"/>
      <c r="H180" s="833"/>
      <c r="I180" s="833"/>
      <c r="J180" s="833"/>
      <c r="K180" s="833"/>
      <c r="L180" s="833"/>
      <c r="M180" s="1453"/>
      <c r="N180" s="353"/>
      <c r="O180" s="842"/>
      <c r="P180" s="353"/>
      <c r="Q180" s="353"/>
      <c r="R180" s="845"/>
      <c r="S180" s="845"/>
      <c r="T180" s="845"/>
      <c r="U180" s="845"/>
      <c r="V180" s="845"/>
      <c r="W180" s="845"/>
      <c r="X180" s="845"/>
      <c r="Y180" s="845"/>
      <c r="Z180" s="845"/>
      <c r="AA180" s="845"/>
      <c r="AB180" s="845"/>
    </row>
    <row r="181" spans="1:28" s="253" customFormat="1" x14ac:dyDescent="0.2">
      <c r="A181" s="1453" t="s">
        <v>309</v>
      </c>
      <c r="B181" s="1453"/>
      <c r="C181" s="1453"/>
      <c r="D181" s="1453"/>
      <c r="E181" s="1453"/>
      <c r="F181" s="1453"/>
      <c r="G181" s="1453"/>
      <c r="H181" s="1453"/>
      <c r="I181" s="1453"/>
      <c r="J181" s="1453"/>
      <c r="K181" s="1453"/>
      <c r="L181" s="1453"/>
      <c r="M181" s="1453"/>
      <c r="N181" s="1453"/>
      <c r="O181" s="1453"/>
      <c r="P181" s="1453"/>
      <c r="Q181" s="847"/>
      <c r="R181" s="1453"/>
      <c r="S181" s="1453"/>
      <c r="T181" s="1453"/>
      <c r="U181" s="1453"/>
      <c r="V181" s="1453"/>
      <c r="W181" s="1453"/>
      <c r="X181" s="1453"/>
      <c r="Y181" s="1453"/>
      <c r="Z181" s="1453"/>
      <c r="AA181" s="1453"/>
      <c r="AB181" s="1453"/>
    </row>
    <row r="182" spans="1:28" s="253" customFormat="1" x14ac:dyDescent="0.2">
      <c r="A182" s="1651" t="s">
        <v>310</v>
      </c>
      <c r="B182" s="1651"/>
      <c r="C182" s="1651"/>
      <c r="D182" s="1651"/>
      <c r="E182" s="1651"/>
      <c r="F182" s="1651"/>
      <c r="G182" s="1651"/>
      <c r="H182" s="1651"/>
      <c r="I182" s="1651"/>
      <c r="J182" s="1651"/>
      <c r="K182" s="1651"/>
      <c r="L182" s="1651"/>
      <c r="M182" s="1651"/>
      <c r="N182" s="1651"/>
      <c r="O182" s="1651"/>
      <c r="P182" s="1651"/>
      <c r="Q182" s="1651"/>
      <c r="R182" s="1651"/>
      <c r="S182" s="1651"/>
      <c r="T182" s="1651"/>
      <c r="U182" s="1651"/>
      <c r="V182" s="1651"/>
      <c r="W182" s="1651"/>
      <c r="X182" s="1651"/>
      <c r="Y182" s="1651"/>
      <c r="Z182" s="1651"/>
      <c r="AA182" s="1651"/>
      <c r="AB182" s="1651"/>
    </row>
    <row r="183" spans="1:28" s="253" customFormat="1" x14ac:dyDescent="0.2">
      <c r="A183" s="848" t="s">
        <v>805</v>
      </c>
      <c r="B183" s="849"/>
      <c r="C183" s="849"/>
      <c r="D183" s="849"/>
      <c r="E183" s="849"/>
      <c r="F183" s="849"/>
      <c r="G183" s="849"/>
      <c r="H183" s="849"/>
      <c r="I183" s="849"/>
      <c r="J183" s="353"/>
      <c r="K183" s="353"/>
      <c r="L183" s="353"/>
      <c r="M183" s="353"/>
      <c r="N183" s="353"/>
      <c r="O183" s="842"/>
      <c r="P183" s="353"/>
      <c r="Q183" s="847"/>
      <c r="R183" s="845"/>
      <c r="S183" s="845"/>
      <c r="T183" s="845"/>
      <c r="U183" s="845"/>
      <c r="V183" s="845"/>
      <c r="W183" s="845"/>
      <c r="X183" s="845"/>
      <c r="Y183" s="845"/>
      <c r="Z183" s="845"/>
      <c r="AA183" s="845"/>
      <c r="AB183" s="845"/>
    </row>
    <row r="184" spans="1:28" s="253" customFormat="1" x14ac:dyDescent="0.2">
      <c r="A184" s="153"/>
      <c r="B184" s="414"/>
      <c r="C184" s="414"/>
      <c r="D184" s="414"/>
      <c r="E184" s="414"/>
      <c r="F184" s="414"/>
      <c r="G184" s="414"/>
      <c r="H184" s="414"/>
      <c r="I184" s="414"/>
      <c r="J184" s="23"/>
      <c r="K184" s="23"/>
      <c r="L184" s="23"/>
      <c r="M184" s="138"/>
      <c r="N184" s="138"/>
      <c r="O184" s="447"/>
      <c r="P184" s="138"/>
      <c r="Q184" s="1511"/>
    </row>
    <row r="185" spans="1:28" s="253" customFormat="1" x14ac:dyDescent="0.2">
      <c r="A185" s="153"/>
      <c r="B185" s="414"/>
      <c r="C185" s="414"/>
      <c r="D185" s="414"/>
      <c r="E185" s="414"/>
      <c r="F185" s="414"/>
      <c r="G185" s="414"/>
      <c r="H185" s="414"/>
      <c r="I185" s="414"/>
      <c r="J185" s="23"/>
      <c r="K185" s="23"/>
      <c r="L185" s="23"/>
      <c r="M185" s="138"/>
      <c r="N185" s="138"/>
      <c r="O185" s="447"/>
      <c r="P185" s="138"/>
      <c r="Q185" s="1481"/>
    </row>
    <row r="186" spans="1:28" s="253" customFormat="1" x14ac:dyDescent="0.2">
      <c r="A186" s="153"/>
      <c r="B186" s="414"/>
      <c r="C186" s="414"/>
      <c r="D186" s="414"/>
      <c r="E186" s="414"/>
      <c r="F186" s="414"/>
      <c r="G186" s="414"/>
      <c r="H186" s="414"/>
      <c r="I186" s="414"/>
      <c r="J186" s="23"/>
      <c r="K186" s="23"/>
      <c r="L186" s="23"/>
      <c r="M186" s="138"/>
      <c r="N186" s="138"/>
      <c r="O186" s="447"/>
      <c r="P186" s="138"/>
      <c r="Q186" s="1512"/>
    </row>
    <row r="187" spans="1:28" s="253" customFormat="1" x14ac:dyDescent="0.2">
      <c r="A187" s="153"/>
      <c r="B187" s="414"/>
      <c r="C187" s="414"/>
      <c r="D187" s="414"/>
      <c r="E187" s="414"/>
      <c r="F187" s="414"/>
      <c r="G187" s="414"/>
      <c r="H187" s="414"/>
      <c r="I187" s="414"/>
      <c r="J187" s="23"/>
      <c r="K187" s="23"/>
      <c r="L187" s="23"/>
      <c r="M187" s="138"/>
      <c r="N187" s="138"/>
      <c r="O187" s="447"/>
      <c r="P187" s="138"/>
      <c r="Q187" s="1481"/>
    </row>
    <row r="188" spans="1:28" s="253" customFormat="1" x14ac:dyDescent="0.2">
      <c r="A188" s="153"/>
      <c r="B188" s="414"/>
      <c r="C188" s="414"/>
      <c r="D188" s="414"/>
      <c r="E188" s="414"/>
      <c r="F188" s="414"/>
      <c r="G188" s="414"/>
      <c r="H188" s="414"/>
      <c r="I188" s="414"/>
      <c r="J188" s="23"/>
      <c r="K188" s="23"/>
      <c r="L188" s="23"/>
      <c r="M188" s="138"/>
      <c r="N188" s="138"/>
      <c r="O188" s="447"/>
      <c r="P188" s="138"/>
      <c r="Q188" s="1481"/>
    </row>
    <row r="189" spans="1:28" s="253" customFormat="1" x14ac:dyDescent="0.2">
      <c r="A189" s="153"/>
      <c r="B189" s="414"/>
      <c r="C189" s="414"/>
      <c r="D189" s="414"/>
      <c r="E189" s="414"/>
      <c r="F189" s="414"/>
      <c r="G189" s="414"/>
      <c r="H189" s="414"/>
      <c r="I189" s="414"/>
      <c r="J189" s="23"/>
      <c r="K189" s="23"/>
      <c r="L189" s="23"/>
      <c r="M189" s="138"/>
      <c r="N189" s="138"/>
      <c r="O189" s="447"/>
      <c r="P189" s="138"/>
      <c r="Q189" s="1481"/>
    </row>
    <row r="190" spans="1:28" s="253" customFormat="1" x14ac:dyDescent="0.2">
      <c r="A190" s="153"/>
      <c r="B190" s="414"/>
      <c r="C190" s="414"/>
      <c r="D190" s="414"/>
      <c r="E190" s="414"/>
      <c r="F190" s="414"/>
      <c r="G190" s="414"/>
      <c r="H190" s="414"/>
      <c r="I190" s="414"/>
      <c r="J190" s="23"/>
      <c r="K190" s="23"/>
      <c r="L190" s="23"/>
      <c r="M190" s="138"/>
      <c r="N190" s="138"/>
      <c r="O190" s="447"/>
      <c r="P190" s="138"/>
      <c r="Q190" s="1481"/>
    </row>
    <row r="191" spans="1:28" s="253" customFormat="1" x14ac:dyDescent="0.2">
      <c r="A191" s="153"/>
      <c r="B191" s="414"/>
      <c r="C191" s="414"/>
      <c r="D191" s="414"/>
      <c r="E191" s="414"/>
      <c r="F191" s="414"/>
      <c r="G191" s="414"/>
      <c r="H191" s="414"/>
      <c r="I191" s="414"/>
      <c r="J191" s="23"/>
      <c r="K191" s="23"/>
      <c r="L191" s="23"/>
      <c r="M191" s="138"/>
      <c r="N191" s="138"/>
      <c r="O191" s="447"/>
      <c r="P191" s="138"/>
      <c r="Q191" s="1481"/>
    </row>
    <row r="192" spans="1:28" s="253" customFormat="1" x14ac:dyDescent="0.2">
      <c r="A192" s="153"/>
      <c r="B192" s="414"/>
      <c r="C192" s="414"/>
      <c r="D192" s="414"/>
      <c r="E192" s="414"/>
      <c r="F192" s="414"/>
      <c r="G192" s="414"/>
      <c r="H192" s="414"/>
      <c r="I192" s="414"/>
      <c r="J192" s="23"/>
      <c r="K192" s="23"/>
      <c r="L192" s="23"/>
      <c r="M192" s="138"/>
      <c r="N192" s="138"/>
      <c r="O192" s="447"/>
      <c r="P192" s="138"/>
      <c r="Q192" s="1481"/>
    </row>
    <row r="193" spans="1:17" s="253" customFormat="1" x14ac:dyDescent="0.2">
      <c r="A193" s="153"/>
      <c r="B193" s="414"/>
      <c r="C193" s="414"/>
      <c r="D193" s="414"/>
      <c r="E193" s="414"/>
      <c r="F193" s="414"/>
      <c r="G193" s="414"/>
      <c r="H193" s="414"/>
      <c r="I193" s="414"/>
      <c r="J193" s="23"/>
      <c r="K193" s="23"/>
      <c r="L193" s="23"/>
      <c r="M193" s="138"/>
      <c r="N193" s="138"/>
      <c r="O193" s="447"/>
      <c r="P193" s="138"/>
      <c r="Q193" s="1481"/>
    </row>
    <row r="194" spans="1:17" s="253" customFormat="1" x14ac:dyDescent="0.2">
      <c r="A194" s="153"/>
      <c r="B194" s="414"/>
      <c r="C194" s="414"/>
      <c r="D194" s="414"/>
      <c r="E194" s="414" t="s">
        <v>374</v>
      </c>
      <c r="F194" s="414"/>
      <c r="G194" s="414"/>
      <c r="H194" s="414"/>
      <c r="I194" s="414"/>
      <c r="J194" s="23"/>
      <c r="K194" s="23"/>
      <c r="L194" s="23"/>
      <c r="M194" s="138"/>
      <c r="N194" s="138"/>
      <c r="O194" s="447"/>
      <c r="P194" s="138"/>
      <c r="Q194" s="1481"/>
    </row>
    <row r="195" spans="1:17" s="253" customFormat="1" x14ac:dyDescent="0.2">
      <c r="A195" s="153"/>
      <c r="B195" s="414"/>
      <c r="C195" s="414"/>
      <c r="D195" s="414"/>
      <c r="E195" s="414"/>
      <c r="F195" s="414"/>
      <c r="G195" s="414"/>
      <c r="H195" s="414"/>
      <c r="I195" s="414"/>
      <c r="J195" s="23"/>
      <c r="K195" s="23"/>
      <c r="L195" s="23"/>
      <c r="M195" s="138"/>
      <c r="N195" s="138"/>
      <c r="O195" s="447"/>
      <c r="P195" s="138"/>
      <c r="Q195" s="1481"/>
    </row>
    <row r="196" spans="1:17" s="253" customFormat="1" x14ac:dyDescent="0.2">
      <c r="A196" s="153"/>
      <c r="B196" s="414"/>
      <c r="C196" s="414"/>
      <c r="D196" s="414"/>
      <c r="E196" s="414"/>
      <c r="F196" s="414"/>
      <c r="G196" s="414"/>
      <c r="H196" s="414"/>
      <c r="I196" s="414"/>
      <c r="J196" s="23"/>
      <c r="K196" s="23"/>
      <c r="L196" s="23"/>
      <c r="M196" s="138"/>
      <c r="N196" s="138"/>
      <c r="O196" s="447"/>
      <c r="P196" s="138"/>
      <c r="Q196" s="1481"/>
    </row>
    <row r="197" spans="1:17" s="253" customFormat="1" x14ac:dyDescent="0.2">
      <c r="A197" s="153"/>
      <c r="B197" s="414"/>
      <c r="C197" s="414"/>
      <c r="D197" s="414"/>
      <c r="E197" s="414"/>
      <c r="F197" s="414"/>
      <c r="G197" s="414"/>
      <c r="H197" s="414"/>
      <c r="I197" s="414"/>
      <c r="J197" s="23"/>
      <c r="K197" s="23"/>
      <c r="L197" s="23"/>
      <c r="M197" s="138"/>
      <c r="N197" s="138"/>
      <c r="O197" s="447"/>
      <c r="P197" s="138"/>
      <c r="Q197" s="1481"/>
    </row>
    <row r="198" spans="1:17" s="253" customFormat="1" x14ac:dyDescent="0.2">
      <c r="A198" s="153"/>
      <c r="B198" s="414"/>
      <c r="C198" s="414"/>
      <c r="D198" s="414"/>
      <c r="E198" s="414"/>
      <c r="F198" s="414"/>
      <c r="G198" s="414"/>
      <c r="H198" s="414"/>
      <c r="I198" s="414"/>
      <c r="J198" s="23"/>
      <c r="K198" s="23"/>
      <c r="L198" s="23"/>
      <c r="M198" s="138"/>
      <c r="N198" s="138"/>
      <c r="O198" s="447"/>
      <c r="P198" s="138"/>
      <c r="Q198" s="1481"/>
    </row>
    <row r="199" spans="1:17" s="253" customFormat="1" x14ac:dyDescent="0.2">
      <c r="A199" s="153"/>
      <c r="B199" s="414"/>
      <c r="C199" s="414"/>
      <c r="D199" s="414"/>
      <c r="E199" s="414"/>
      <c r="F199" s="414"/>
      <c r="G199" s="414"/>
      <c r="H199" s="414"/>
      <c r="I199" s="414"/>
      <c r="J199" s="23"/>
      <c r="K199" s="23"/>
      <c r="L199" s="23"/>
      <c r="M199" s="138"/>
      <c r="N199" s="138"/>
      <c r="O199" s="447"/>
      <c r="P199" s="138"/>
      <c r="Q199" s="1481"/>
    </row>
    <row r="200" spans="1:17" s="253" customFormat="1" x14ac:dyDescent="0.2">
      <c r="A200" s="153"/>
      <c r="B200" s="414"/>
      <c r="C200" s="414"/>
      <c r="D200" s="414"/>
      <c r="E200" s="414"/>
      <c r="F200" s="414"/>
      <c r="G200" s="414"/>
      <c r="H200" s="414"/>
      <c r="I200" s="414"/>
      <c r="J200" s="23"/>
      <c r="K200" s="23"/>
      <c r="L200" s="23"/>
      <c r="M200" s="138"/>
      <c r="N200" s="138"/>
      <c r="O200" s="447"/>
      <c r="P200" s="138"/>
      <c r="Q200" s="1481"/>
    </row>
    <row r="201" spans="1:17" s="253" customFormat="1" x14ac:dyDescent="0.2">
      <c r="A201" s="153"/>
      <c r="B201" s="414"/>
      <c r="C201" s="414"/>
      <c r="D201" s="414"/>
      <c r="E201" s="414"/>
      <c r="F201" s="414"/>
      <c r="G201" s="414"/>
      <c r="H201" s="414"/>
      <c r="I201" s="414"/>
      <c r="J201" s="23"/>
      <c r="K201" s="23"/>
      <c r="L201" s="23"/>
      <c r="M201" s="138"/>
      <c r="N201" s="138"/>
      <c r="O201" s="447"/>
      <c r="P201" s="138"/>
      <c r="Q201" s="1481"/>
    </row>
    <row r="202" spans="1:17" s="253" customFormat="1" x14ac:dyDescent="0.2">
      <c r="A202" s="153"/>
      <c r="B202" s="414"/>
      <c r="C202" s="414"/>
      <c r="D202" s="414"/>
      <c r="E202" s="414"/>
      <c r="F202" s="414"/>
      <c r="G202" s="414"/>
      <c r="H202" s="414"/>
      <c r="I202" s="414"/>
      <c r="J202" s="23"/>
      <c r="K202" s="23"/>
      <c r="L202" s="23"/>
      <c r="M202" s="138"/>
      <c r="N202" s="138"/>
      <c r="O202" s="447"/>
      <c r="P202" s="138"/>
      <c r="Q202" s="1481"/>
    </row>
    <row r="203" spans="1:17" s="253" customFormat="1" x14ac:dyDescent="0.2">
      <c r="A203" s="153"/>
      <c r="B203" s="414"/>
      <c r="C203" s="414"/>
      <c r="D203" s="414"/>
      <c r="E203" s="414"/>
      <c r="F203" s="414"/>
      <c r="G203" s="414"/>
      <c r="H203" s="414"/>
      <c r="I203" s="414"/>
      <c r="J203" s="23"/>
      <c r="K203" s="23"/>
      <c r="L203" s="23"/>
      <c r="M203" s="138"/>
      <c r="N203" s="138"/>
      <c r="O203" s="447"/>
      <c r="P203" s="138"/>
      <c r="Q203" s="1481"/>
    </row>
    <row r="204" spans="1:17" s="253" customFormat="1" x14ac:dyDescent="0.2">
      <c r="A204" s="153"/>
      <c r="B204" s="414"/>
      <c r="C204" s="414"/>
      <c r="D204" s="414"/>
      <c r="E204" s="414"/>
      <c r="F204" s="414"/>
      <c r="G204" s="414"/>
      <c r="H204" s="414"/>
      <c r="I204" s="414"/>
      <c r="J204" s="23"/>
      <c r="K204" s="23"/>
      <c r="L204" s="23"/>
      <c r="M204" s="138"/>
      <c r="N204" s="138"/>
      <c r="O204" s="447"/>
      <c r="P204" s="138"/>
      <c r="Q204" s="1481"/>
    </row>
    <row r="205" spans="1:17" s="253" customFormat="1" x14ac:dyDescent="0.2">
      <c r="A205" s="153"/>
      <c r="B205" s="414"/>
      <c r="C205" s="414"/>
      <c r="D205" s="414"/>
      <c r="E205" s="414"/>
      <c r="F205" s="414"/>
      <c r="G205" s="414"/>
      <c r="H205" s="414"/>
      <c r="I205" s="414"/>
      <c r="J205" s="23"/>
      <c r="K205" s="23"/>
      <c r="L205" s="23"/>
      <c r="M205" s="138"/>
      <c r="N205" s="138"/>
      <c r="O205" s="447"/>
      <c r="P205" s="138"/>
      <c r="Q205" s="1481"/>
    </row>
    <row r="206" spans="1:17" s="253" customFormat="1" x14ac:dyDescent="0.2">
      <c r="A206" s="153"/>
      <c r="B206" s="414"/>
      <c r="C206" s="414"/>
      <c r="D206" s="414"/>
      <c r="E206" s="414"/>
      <c r="F206" s="414"/>
      <c r="G206" s="414"/>
      <c r="H206" s="414"/>
      <c r="I206" s="414"/>
      <c r="J206" s="23"/>
      <c r="K206" s="23"/>
      <c r="L206" s="23"/>
      <c r="M206" s="138"/>
      <c r="N206" s="138"/>
      <c r="O206" s="447"/>
      <c r="P206" s="138"/>
      <c r="Q206" s="1481"/>
    </row>
    <row r="207" spans="1:17" s="253" customFormat="1" x14ac:dyDescent="0.2">
      <c r="A207" s="153"/>
      <c r="B207" s="414"/>
      <c r="C207" s="414"/>
      <c r="D207" s="414"/>
      <c r="E207" s="414"/>
      <c r="F207" s="414"/>
      <c r="G207" s="414"/>
      <c r="H207" s="414"/>
      <c r="I207" s="414"/>
      <c r="J207" s="23"/>
      <c r="K207" s="23"/>
      <c r="L207" s="23"/>
      <c r="M207" s="138"/>
      <c r="N207" s="138"/>
      <c r="O207" s="447"/>
      <c r="P207" s="138"/>
      <c r="Q207" s="1481"/>
    </row>
    <row r="208" spans="1:17" s="253" customFormat="1" x14ac:dyDescent="0.2">
      <c r="A208" s="153"/>
      <c r="B208" s="414"/>
      <c r="C208" s="414"/>
      <c r="D208" s="414"/>
      <c r="E208" s="414"/>
      <c r="F208" s="414"/>
      <c r="G208" s="414"/>
      <c r="H208" s="414"/>
      <c r="I208" s="414"/>
      <c r="J208" s="23"/>
      <c r="K208" s="23"/>
      <c r="L208" s="23"/>
      <c r="M208" s="138"/>
      <c r="N208" s="138"/>
      <c r="O208" s="447"/>
      <c r="P208" s="138"/>
      <c r="Q208" s="1481"/>
    </row>
    <row r="209" spans="1:17" s="253" customFormat="1" x14ac:dyDescent="0.2">
      <c r="A209" s="153"/>
      <c r="B209" s="414"/>
      <c r="C209" s="414"/>
      <c r="D209" s="414"/>
      <c r="E209" s="414"/>
      <c r="F209" s="414"/>
      <c r="G209" s="414"/>
      <c r="H209" s="414"/>
      <c r="I209" s="414"/>
      <c r="J209" s="23"/>
      <c r="K209" s="23"/>
      <c r="L209" s="23"/>
      <c r="M209" s="138"/>
      <c r="N209" s="138"/>
      <c r="O209" s="447"/>
      <c r="P209" s="138"/>
      <c r="Q209" s="1481"/>
    </row>
    <row r="210" spans="1:17" s="253" customFormat="1" x14ac:dyDescent="0.2">
      <c r="A210" s="153"/>
      <c r="B210" s="414"/>
      <c r="C210" s="414"/>
      <c r="D210" s="414"/>
      <c r="E210" s="414"/>
      <c r="F210" s="414"/>
      <c r="G210" s="414"/>
      <c r="H210" s="414"/>
      <c r="I210" s="414"/>
      <c r="J210" s="23"/>
      <c r="K210" s="23"/>
      <c r="L210" s="23"/>
      <c r="M210" s="138"/>
      <c r="N210" s="138"/>
      <c r="O210" s="447"/>
      <c r="P210" s="138"/>
      <c r="Q210" s="1481"/>
    </row>
    <row r="211" spans="1:17" s="253" customFormat="1" x14ac:dyDescent="0.2">
      <c r="A211" s="153"/>
      <c r="B211" s="414"/>
      <c r="C211" s="414"/>
      <c r="D211" s="414"/>
      <c r="E211" s="414"/>
      <c r="F211" s="414"/>
      <c r="G211" s="414"/>
      <c r="H211" s="414"/>
      <c r="I211" s="414"/>
      <c r="J211" s="23"/>
      <c r="K211" s="23"/>
      <c r="L211" s="23"/>
      <c r="M211" s="138"/>
      <c r="N211" s="138"/>
      <c r="O211" s="447"/>
      <c r="P211" s="138"/>
      <c r="Q211" s="1481"/>
    </row>
    <row r="212" spans="1:17" s="253" customFormat="1" x14ac:dyDescent="0.2">
      <c r="A212" s="153"/>
      <c r="B212" s="414"/>
      <c r="C212" s="414"/>
      <c r="D212" s="414"/>
      <c r="E212" s="414"/>
      <c r="F212" s="414"/>
      <c r="G212" s="414"/>
      <c r="H212" s="414"/>
      <c r="I212" s="414"/>
      <c r="J212" s="23"/>
      <c r="K212" s="23"/>
      <c r="L212" s="23"/>
      <c r="M212" s="138"/>
      <c r="N212" s="138"/>
      <c r="O212" s="447"/>
      <c r="P212" s="138"/>
      <c r="Q212" s="1481"/>
    </row>
    <row r="213" spans="1:17" s="253" customFormat="1" x14ac:dyDescent="0.2">
      <c r="A213" s="153"/>
      <c r="B213" s="414"/>
      <c r="C213" s="414"/>
      <c r="D213" s="414"/>
      <c r="E213" s="414"/>
      <c r="F213" s="414"/>
      <c r="G213" s="414"/>
      <c r="H213" s="414"/>
      <c r="I213" s="414"/>
      <c r="J213" s="23"/>
      <c r="K213" s="23"/>
      <c r="L213" s="23"/>
      <c r="M213" s="138"/>
      <c r="N213" s="138"/>
      <c r="O213" s="447"/>
      <c r="P213" s="138"/>
      <c r="Q213" s="1481"/>
    </row>
    <row r="214" spans="1:17" s="253" customFormat="1" x14ac:dyDescent="0.2">
      <c r="A214" s="153"/>
      <c r="B214" s="414"/>
      <c r="C214" s="414"/>
      <c r="D214" s="414"/>
      <c r="E214" s="414"/>
      <c r="F214" s="414"/>
      <c r="G214" s="414"/>
      <c r="H214" s="414"/>
      <c r="I214" s="414"/>
      <c r="J214" s="23"/>
      <c r="K214" s="23"/>
      <c r="L214" s="23"/>
      <c r="M214" s="138"/>
      <c r="N214" s="138"/>
      <c r="O214" s="447"/>
      <c r="P214" s="138"/>
      <c r="Q214" s="1481"/>
    </row>
    <row r="215" spans="1:17" s="253" customFormat="1" x14ac:dyDescent="0.2">
      <c r="A215" s="153"/>
      <c r="B215" s="414"/>
      <c r="C215" s="414"/>
      <c r="D215" s="414"/>
      <c r="E215" s="414"/>
      <c r="F215" s="414"/>
      <c r="G215" s="414"/>
      <c r="H215" s="414"/>
      <c r="I215" s="414"/>
      <c r="J215" s="23"/>
      <c r="K215" s="23"/>
      <c r="L215" s="23"/>
      <c r="M215" s="138"/>
      <c r="N215" s="138"/>
      <c r="O215" s="447"/>
      <c r="P215" s="138"/>
      <c r="Q215" s="1481"/>
    </row>
    <row r="216" spans="1:17" s="253" customFormat="1" x14ac:dyDescent="0.2">
      <c r="A216" s="153"/>
      <c r="B216" s="414"/>
      <c r="C216" s="414"/>
      <c r="D216" s="414"/>
      <c r="E216" s="414"/>
      <c r="F216" s="414"/>
      <c r="G216" s="414"/>
      <c r="H216" s="414"/>
      <c r="I216" s="414"/>
      <c r="J216" s="23"/>
      <c r="K216" s="23"/>
      <c r="L216" s="23"/>
      <c r="M216" s="138"/>
      <c r="N216" s="138"/>
      <c r="O216" s="447"/>
      <c r="P216" s="138"/>
      <c r="Q216" s="1481"/>
    </row>
    <row r="217" spans="1:17" s="253" customFormat="1" x14ac:dyDescent="0.2">
      <c r="A217" s="153"/>
      <c r="B217" s="414"/>
      <c r="C217" s="414"/>
      <c r="D217" s="414"/>
      <c r="E217" s="414"/>
      <c r="F217" s="414"/>
      <c r="G217" s="414"/>
      <c r="H217" s="414"/>
      <c r="I217" s="414"/>
      <c r="J217" s="23"/>
      <c r="K217" s="23"/>
      <c r="L217" s="23"/>
      <c r="M217" s="138"/>
      <c r="N217" s="138"/>
      <c r="O217" s="447"/>
      <c r="P217" s="138"/>
      <c r="Q217" s="1481"/>
    </row>
    <row r="218" spans="1:17" s="253" customFormat="1" x14ac:dyDescent="0.2">
      <c r="A218" s="153"/>
      <c r="B218" s="414"/>
      <c r="C218" s="414"/>
      <c r="D218" s="414"/>
      <c r="E218" s="414"/>
      <c r="F218" s="414"/>
      <c r="G218" s="414"/>
      <c r="H218" s="414"/>
      <c r="I218" s="414"/>
      <c r="J218" s="23"/>
      <c r="K218" s="23"/>
      <c r="L218" s="23"/>
      <c r="M218" s="138"/>
      <c r="N218" s="138"/>
      <c r="O218" s="447"/>
      <c r="P218" s="138"/>
      <c r="Q218" s="1481"/>
    </row>
    <row r="219" spans="1:17" s="253" customFormat="1" x14ac:dyDescent="0.2">
      <c r="A219" s="153"/>
      <c r="B219" s="414"/>
      <c r="C219" s="414"/>
      <c r="D219" s="414"/>
      <c r="E219" s="414"/>
      <c r="F219" s="414"/>
      <c r="G219" s="414"/>
      <c r="H219" s="414"/>
      <c r="I219" s="414"/>
      <c r="J219" s="23"/>
      <c r="K219" s="23"/>
      <c r="L219" s="23"/>
      <c r="M219" s="138"/>
      <c r="N219" s="138"/>
      <c r="O219" s="447"/>
      <c r="P219" s="138"/>
      <c r="Q219" s="1481"/>
    </row>
    <row r="220" spans="1:17" s="253" customFormat="1" x14ac:dyDescent="0.2">
      <c r="A220" s="153"/>
      <c r="B220" s="414"/>
      <c r="C220" s="414"/>
      <c r="D220" s="414"/>
      <c r="E220" s="414"/>
      <c r="F220" s="414"/>
      <c r="G220" s="414"/>
      <c r="H220" s="414"/>
      <c r="I220" s="414"/>
      <c r="J220" s="23"/>
      <c r="K220" s="23"/>
      <c r="L220" s="23"/>
      <c r="M220" s="138"/>
      <c r="N220" s="138"/>
      <c r="O220" s="447"/>
      <c r="P220" s="138"/>
      <c r="Q220" s="1481"/>
    </row>
    <row r="221" spans="1:17" s="253" customFormat="1" x14ac:dyDescent="0.2">
      <c r="A221" s="153"/>
      <c r="B221" s="414"/>
      <c r="C221" s="414"/>
      <c r="D221" s="414"/>
      <c r="E221" s="414"/>
      <c r="F221" s="414"/>
      <c r="G221" s="414"/>
      <c r="H221" s="414"/>
      <c r="I221" s="414"/>
      <c r="J221" s="23"/>
      <c r="K221" s="23"/>
      <c r="L221" s="23"/>
      <c r="M221" s="138"/>
      <c r="N221" s="138"/>
      <c r="O221" s="447"/>
      <c r="P221" s="138"/>
      <c r="Q221" s="1481"/>
    </row>
    <row r="222" spans="1:17" s="253" customFormat="1" x14ac:dyDescent="0.2">
      <c r="A222" s="153"/>
      <c r="B222" s="414"/>
      <c r="C222" s="414"/>
      <c r="D222" s="414"/>
      <c r="E222" s="414"/>
      <c r="F222" s="414"/>
      <c r="G222" s="414"/>
      <c r="H222" s="414"/>
      <c r="I222" s="414"/>
      <c r="J222" s="23"/>
      <c r="K222" s="23"/>
      <c r="L222" s="23"/>
      <c r="M222" s="138"/>
      <c r="N222" s="138"/>
      <c r="O222" s="447"/>
      <c r="P222" s="138"/>
      <c r="Q222" s="1481"/>
    </row>
    <row r="223" spans="1:17" s="253" customFormat="1" x14ac:dyDescent="0.2">
      <c r="A223" s="153"/>
      <c r="B223" s="414"/>
      <c r="C223" s="414"/>
      <c r="D223" s="414"/>
      <c r="E223" s="414"/>
      <c r="F223" s="414"/>
      <c r="G223" s="414"/>
      <c r="H223" s="414"/>
      <c r="I223" s="414"/>
      <c r="J223" s="23"/>
      <c r="K223" s="23"/>
      <c r="L223" s="23"/>
      <c r="M223" s="138"/>
      <c r="N223" s="138"/>
      <c r="O223" s="447"/>
      <c r="P223" s="138"/>
      <c r="Q223" s="1481"/>
    </row>
    <row r="224" spans="1:17" s="253" customFormat="1" x14ac:dyDescent="0.2">
      <c r="A224" s="153"/>
      <c r="B224" s="414"/>
      <c r="C224" s="414"/>
      <c r="D224" s="414"/>
      <c r="E224" s="414"/>
      <c r="F224" s="414"/>
      <c r="G224" s="414"/>
      <c r="H224" s="414"/>
      <c r="I224" s="414"/>
      <c r="J224" s="23"/>
      <c r="K224" s="23"/>
      <c r="L224" s="23"/>
      <c r="M224" s="138"/>
      <c r="N224" s="138"/>
      <c r="O224" s="447"/>
      <c r="P224" s="138"/>
      <c r="Q224" s="1481"/>
    </row>
    <row r="225" spans="1:17" s="253" customFormat="1" x14ac:dyDescent="0.2">
      <c r="A225" s="153"/>
      <c r="B225" s="414"/>
      <c r="C225" s="414"/>
      <c r="D225" s="414"/>
      <c r="E225" s="414"/>
      <c r="F225" s="414"/>
      <c r="G225" s="414"/>
      <c r="H225" s="414"/>
      <c r="I225" s="414"/>
      <c r="J225" s="23"/>
      <c r="K225" s="23"/>
      <c r="L225" s="23"/>
      <c r="M225" s="138"/>
      <c r="N225" s="138"/>
      <c r="O225" s="447"/>
      <c r="P225" s="138"/>
      <c r="Q225" s="1481"/>
    </row>
    <row r="226" spans="1:17" s="253" customFormat="1" x14ac:dyDescent="0.2">
      <c r="A226" s="153"/>
      <c r="B226" s="414"/>
      <c r="C226" s="414"/>
      <c r="D226" s="414"/>
      <c r="E226" s="414"/>
      <c r="F226" s="414"/>
      <c r="G226" s="414"/>
      <c r="H226" s="414"/>
      <c r="I226" s="414"/>
      <c r="J226" s="23"/>
      <c r="K226" s="23"/>
      <c r="L226" s="23"/>
      <c r="M226" s="138"/>
      <c r="N226" s="138"/>
      <c r="O226" s="447"/>
      <c r="P226" s="138"/>
      <c r="Q226" s="1481"/>
    </row>
    <row r="227" spans="1:17" s="253" customFormat="1" x14ac:dyDescent="0.2">
      <c r="A227" s="153"/>
      <c r="B227" s="414"/>
      <c r="C227" s="414"/>
      <c r="D227" s="414"/>
      <c r="E227" s="414"/>
      <c r="F227" s="414"/>
      <c r="G227" s="414"/>
      <c r="H227" s="414"/>
      <c r="I227" s="414"/>
      <c r="J227" s="23"/>
      <c r="K227" s="23"/>
      <c r="L227" s="23"/>
      <c r="M227" s="138"/>
      <c r="N227" s="138"/>
      <c r="O227" s="447"/>
      <c r="P227" s="138"/>
      <c r="Q227" s="1481"/>
    </row>
    <row r="228" spans="1:17" s="253" customFormat="1" x14ac:dyDescent="0.2">
      <c r="A228" s="153"/>
      <c r="B228" s="414"/>
      <c r="C228" s="414"/>
      <c r="D228" s="414"/>
      <c r="E228" s="414"/>
      <c r="F228" s="414"/>
      <c r="G228" s="414"/>
      <c r="H228" s="414"/>
      <c r="I228" s="414"/>
      <c r="J228" s="23"/>
      <c r="K228" s="23"/>
      <c r="L228" s="23"/>
      <c r="M228" s="138"/>
      <c r="N228" s="138"/>
      <c r="O228" s="447"/>
      <c r="P228" s="138"/>
      <c r="Q228" s="1481"/>
    </row>
    <row r="229" spans="1:17" s="253" customFormat="1" x14ac:dyDescent="0.2">
      <c r="A229" s="153"/>
      <c r="B229" s="414"/>
      <c r="C229" s="414"/>
      <c r="D229" s="414"/>
      <c r="E229" s="414"/>
      <c r="F229" s="414"/>
      <c r="G229" s="414"/>
      <c r="H229" s="414"/>
      <c r="I229" s="414"/>
      <c r="J229" s="23"/>
      <c r="K229" s="23"/>
      <c r="L229" s="23"/>
      <c r="M229" s="138"/>
      <c r="N229" s="138"/>
      <c r="O229" s="447"/>
      <c r="P229" s="138"/>
      <c r="Q229" s="1481"/>
    </row>
    <row r="230" spans="1:17" s="253" customFormat="1" x14ac:dyDescent="0.2">
      <c r="A230" s="153"/>
      <c r="B230" s="414"/>
      <c r="C230" s="414"/>
      <c r="D230" s="414"/>
      <c r="E230" s="414"/>
      <c r="F230" s="414"/>
      <c r="G230" s="414"/>
      <c r="H230" s="414"/>
      <c r="I230" s="414"/>
      <c r="J230" s="23"/>
      <c r="K230" s="23"/>
      <c r="L230" s="23"/>
      <c r="M230" s="138"/>
      <c r="N230" s="138"/>
      <c r="O230" s="447"/>
      <c r="P230" s="138"/>
      <c r="Q230" s="1481"/>
    </row>
    <row r="231" spans="1:17" s="253" customFormat="1" x14ac:dyDescent="0.2">
      <c r="A231" s="153"/>
      <c r="B231" s="414"/>
      <c r="C231" s="414"/>
      <c r="D231" s="414"/>
      <c r="E231" s="414"/>
      <c r="F231" s="414"/>
      <c r="G231" s="414"/>
      <c r="H231" s="414"/>
      <c r="I231" s="414"/>
      <c r="J231" s="23"/>
      <c r="K231" s="23"/>
      <c r="L231" s="23"/>
      <c r="M231" s="138"/>
      <c r="N231" s="138"/>
      <c r="O231" s="447"/>
      <c r="P231" s="138"/>
      <c r="Q231" s="1481"/>
    </row>
    <row r="232" spans="1:17" s="253" customFormat="1" x14ac:dyDescent="0.2">
      <c r="A232" s="153"/>
      <c r="B232" s="414"/>
      <c r="C232" s="414"/>
      <c r="D232" s="414"/>
      <c r="E232" s="414"/>
      <c r="F232" s="414"/>
      <c r="G232" s="414"/>
      <c r="H232" s="414"/>
      <c r="I232" s="414"/>
      <c r="J232" s="23"/>
      <c r="K232" s="23"/>
      <c r="L232" s="23"/>
      <c r="M232" s="138"/>
      <c r="N232" s="138"/>
      <c r="O232" s="447"/>
      <c r="P232" s="138"/>
      <c r="Q232" s="1481"/>
    </row>
    <row r="233" spans="1:17" s="253" customFormat="1" x14ac:dyDescent="0.2">
      <c r="A233" s="153"/>
      <c r="B233" s="414"/>
      <c r="C233" s="414"/>
      <c r="D233" s="414"/>
      <c r="E233" s="414"/>
      <c r="F233" s="414"/>
      <c r="G233" s="414"/>
      <c r="H233" s="414"/>
      <c r="I233" s="414"/>
      <c r="J233" s="23"/>
      <c r="K233" s="23"/>
      <c r="L233" s="23"/>
      <c r="M233" s="138"/>
      <c r="N233" s="138"/>
      <c r="O233" s="447"/>
      <c r="P233" s="138"/>
      <c r="Q233" s="1481"/>
    </row>
    <row r="234" spans="1:17" s="252" customFormat="1" x14ac:dyDescent="0.2">
      <c r="A234" s="493"/>
      <c r="B234" s="494"/>
      <c r="C234" s="494"/>
      <c r="D234" s="494"/>
      <c r="E234" s="494"/>
      <c r="F234" s="494"/>
      <c r="G234" s="494"/>
      <c r="H234" s="494"/>
      <c r="I234" s="494"/>
      <c r="J234" s="446"/>
      <c r="K234" s="446"/>
      <c r="L234" s="446"/>
      <c r="M234" s="880"/>
      <c r="N234" s="880"/>
      <c r="O234" s="447"/>
      <c r="P234" s="138"/>
      <c r="Q234" s="1481"/>
    </row>
    <row r="235" spans="1:17" s="252" customFormat="1" x14ac:dyDescent="0.2">
      <c r="A235" s="493"/>
      <c r="B235" s="494"/>
      <c r="C235" s="494"/>
      <c r="D235" s="494"/>
      <c r="E235" s="494"/>
      <c r="F235" s="494"/>
      <c r="G235" s="494"/>
      <c r="H235" s="494"/>
      <c r="I235" s="494"/>
      <c r="J235" s="446"/>
      <c r="K235" s="446"/>
      <c r="L235" s="446"/>
      <c r="M235" s="880"/>
      <c r="N235" s="880"/>
      <c r="O235" s="447"/>
      <c r="P235" s="138"/>
      <c r="Q235" s="1481"/>
    </row>
    <row r="236" spans="1:17" s="252" customFormat="1" x14ac:dyDescent="0.2">
      <c r="A236" s="493"/>
      <c r="B236" s="494"/>
      <c r="C236" s="494"/>
      <c r="D236" s="494"/>
      <c r="E236" s="494"/>
      <c r="F236" s="494"/>
      <c r="G236" s="494"/>
      <c r="H236" s="494"/>
      <c r="I236" s="494"/>
      <c r="J236" s="446"/>
      <c r="K236" s="446"/>
      <c r="L236" s="446"/>
      <c r="M236" s="880"/>
      <c r="N236" s="880"/>
      <c r="O236" s="447"/>
      <c r="P236" s="138"/>
      <c r="Q236" s="1481"/>
    </row>
    <row r="237" spans="1:17" s="252" customFormat="1" x14ac:dyDescent="0.2">
      <c r="A237" s="493"/>
      <c r="B237" s="494"/>
      <c r="C237" s="494"/>
      <c r="D237" s="494"/>
      <c r="E237" s="494"/>
      <c r="F237" s="494"/>
      <c r="G237" s="494"/>
      <c r="H237" s="494"/>
      <c r="I237" s="494"/>
      <c r="J237" s="446"/>
      <c r="K237" s="446"/>
      <c r="L237" s="446"/>
      <c r="M237" s="880"/>
      <c r="N237" s="880"/>
      <c r="O237" s="447"/>
      <c r="P237" s="138"/>
      <c r="Q237" s="1481"/>
    </row>
    <row r="238" spans="1:17" s="252" customFormat="1" x14ac:dyDescent="0.2">
      <c r="A238" s="493"/>
      <c r="B238" s="494"/>
      <c r="C238" s="494"/>
      <c r="D238" s="494"/>
      <c r="E238" s="494"/>
      <c r="F238" s="494"/>
      <c r="G238" s="494"/>
      <c r="H238" s="494"/>
      <c r="I238" s="494"/>
      <c r="J238" s="446"/>
      <c r="K238" s="446"/>
      <c r="L238" s="446"/>
      <c r="M238" s="880"/>
      <c r="N238" s="880"/>
      <c r="O238" s="447"/>
      <c r="P238" s="138"/>
      <c r="Q238" s="1481"/>
    </row>
    <row r="239" spans="1:17" s="252" customFormat="1" x14ac:dyDescent="0.2">
      <c r="A239" s="493"/>
      <c r="B239" s="494"/>
      <c r="C239" s="494"/>
      <c r="D239" s="494"/>
      <c r="E239" s="494"/>
      <c r="F239" s="494"/>
      <c r="G239" s="494"/>
      <c r="H239" s="494"/>
      <c r="I239" s="494"/>
      <c r="J239" s="446"/>
      <c r="K239" s="446"/>
      <c r="L239" s="446"/>
      <c r="M239" s="880"/>
      <c r="N239" s="880"/>
      <c r="O239" s="447"/>
      <c r="P239" s="138"/>
      <c r="Q239" s="1481"/>
    </row>
    <row r="240" spans="1:17" s="252" customFormat="1" x14ac:dyDescent="0.2">
      <c r="A240" s="493"/>
      <c r="B240" s="494"/>
      <c r="C240" s="494"/>
      <c r="D240" s="494"/>
      <c r="E240" s="494"/>
      <c r="F240" s="494"/>
      <c r="G240" s="494"/>
      <c r="H240" s="494"/>
      <c r="I240" s="494"/>
      <c r="J240" s="446"/>
      <c r="K240" s="446"/>
      <c r="L240" s="446"/>
      <c r="M240" s="880"/>
      <c r="N240" s="880"/>
      <c r="O240" s="447"/>
      <c r="P240" s="138"/>
      <c r="Q240" s="1481"/>
    </row>
    <row r="241" spans="2:9" s="252" customFormat="1" x14ac:dyDescent="0.2">
      <c r="B241" s="494"/>
      <c r="C241" s="494"/>
      <c r="D241" s="494"/>
      <c r="E241" s="494"/>
      <c r="F241" s="494"/>
      <c r="G241" s="494"/>
      <c r="H241" s="494"/>
      <c r="I241" s="494"/>
    </row>
    <row r="242" spans="2:9" s="252" customFormat="1" x14ac:dyDescent="0.2">
      <c r="B242" s="494"/>
      <c r="C242" s="494"/>
      <c r="D242" s="494"/>
      <c r="E242" s="494"/>
      <c r="F242" s="494"/>
      <c r="G242" s="494"/>
      <c r="H242" s="494"/>
      <c r="I242" s="494"/>
    </row>
    <row r="243" spans="2:9" s="252" customFormat="1" x14ac:dyDescent="0.2">
      <c r="B243" s="494"/>
      <c r="C243" s="494"/>
      <c r="D243" s="494"/>
      <c r="E243" s="494"/>
      <c r="F243" s="494"/>
      <c r="G243" s="494"/>
      <c r="H243" s="494"/>
      <c r="I243" s="494"/>
    </row>
    <row r="244" spans="2:9" s="252" customFormat="1" x14ac:dyDescent="0.2">
      <c r="B244" s="494"/>
      <c r="C244" s="494"/>
      <c r="D244" s="494"/>
      <c r="E244" s="494"/>
      <c r="F244" s="494"/>
      <c r="G244" s="494"/>
      <c r="H244" s="494"/>
      <c r="I244" s="494"/>
    </row>
    <row r="245" spans="2:9" s="252" customFormat="1" x14ac:dyDescent="0.2">
      <c r="B245" s="494"/>
      <c r="C245" s="494"/>
      <c r="D245" s="494"/>
      <c r="E245" s="494"/>
      <c r="F245" s="494"/>
      <c r="G245" s="494"/>
      <c r="H245" s="494"/>
      <c r="I245" s="494"/>
    </row>
    <row r="246" spans="2:9" s="252" customFormat="1" x14ac:dyDescent="0.2">
      <c r="B246" s="494"/>
      <c r="C246" s="494"/>
      <c r="D246" s="494"/>
      <c r="E246" s="494"/>
      <c r="F246" s="494"/>
      <c r="G246" s="494"/>
      <c r="H246" s="494"/>
      <c r="I246" s="494"/>
    </row>
    <row r="247" spans="2:9" s="252" customFormat="1" x14ac:dyDescent="0.2">
      <c r="B247" s="494"/>
      <c r="C247" s="494"/>
      <c r="D247" s="494"/>
      <c r="E247" s="494"/>
      <c r="F247" s="494"/>
      <c r="G247" s="494"/>
      <c r="H247" s="494"/>
      <c r="I247" s="494"/>
    </row>
    <row r="248" spans="2:9" s="252" customFormat="1" x14ac:dyDescent="0.2">
      <c r="B248" s="494"/>
      <c r="C248" s="494"/>
      <c r="D248" s="494"/>
      <c r="E248" s="494"/>
      <c r="F248" s="494"/>
      <c r="G248" s="494"/>
      <c r="H248" s="494"/>
      <c r="I248" s="494"/>
    </row>
    <row r="249" spans="2:9" s="252" customFormat="1" x14ac:dyDescent="0.2">
      <c r="B249" s="494"/>
      <c r="C249" s="494"/>
      <c r="D249" s="494"/>
      <c r="E249" s="494"/>
      <c r="F249" s="494"/>
      <c r="G249" s="494"/>
      <c r="H249" s="494"/>
      <c r="I249" s="494"/>
    </row>
    <row r="250" spans="2:9" s="252" customFormat="1" x14ac:dyDescent="0.2">
      <c r="B250" s="494"/>
      <c r="C250" s="494"/>
      <c r="D250" s="494"/>
      <c r="E250" s="494"/>
      <c r="F250" s="494"/>
      <c r="G250" s="494"/>
      <c r="H250" s="494"/>
      <c r="I250" s="494"/>
    </row>
    <row r="251" spans="2:9" s="252" customFormat="1" x14ac:dyDescent="0.2">
      <c r="B251" s="494"/>
      <c r="C251" s="494"/>
      <c r="D251" s="494"/>
      <c r="E251" s="494"/>
      <c r="F251" s="494"/>
      <c r="G251" s="494"/>
      <c r="H251" s="494"/>
      <c r="I251" s="494"/>
    </row>
    <row r="252" spans="2:9" s="252" customFormat="1" x14ac:dyDescent="0.2">
      <c r="B252" s="494"/>
      <c r="C252" s="494"/>
      <c r="D252" s="494"/>
      <c r="E252" s="494"/>
      <c r="F252" s="494"/>
      <c r="G252" s="494"/>
      <c r="H252" s="494"/>
      <c r="I252" s="494"/>
    </row>
    <row r="253" spans="2:9" s="252" customFormat="1" x14ac:dyDescent="0.2">
      <c r="B253" s="494"/>
      <c r="C253" s="494"/>
      <c r="D253" s="494"/>
      <c r="E253" s="494"/>
      <c r="F253" s="494"/>
      <c r="G253" s="494"/>
      <c r="H253" s="494"/>
      <c r="I253" s="494"/>
    </row>
    <row r="254" spans="2:9" s="252" customFormat="1" x14ac:dyDescent="0.2">
      <c r="B254" s="494"/>
      <c r="C254" s="494"/>
      <c r="D254" s="494"/>
      <c r="E254" s="494"/>
      <c r="F254" s="494"/>
      <c r="G254" s="494"/>
      <c r="H254" s="494"/>
      <c r="I254" s="494"/>
    </row>
    <row r="255" spans="2:9" s="252" customFormat="1" x14ac:dyDescent="0.2">
      <c r="B255" s="494"/>
      <c r="C255" s="494"/>
      <c r="D255" s="494"/>
      <c r="E255" s="494"/>
      <c r="F255" s="494"/>
      <c r="G255" s="494"/>
      <c r="H255" s="494"/>
      <c r="I255" s="494"/>
    </row>
    <row r="256" spans="2:9" s="252" customFormat="1" x14ac:dyDescent="0.2">
      <c r="B256" s="494"/>
      <c r="C256" s="494"/>
      <c r="D256" s="494"/>
      <c r="E256" s="494"/>
      <c r="F256" s="494"/>
      <c r="G256" s="494"/>
      <c r="H256" s="494"/>
      <c r="I256" s="494"/>
    </row>
    <row r="257" spans="2:9" s="252" customFormat="1" x14ac:dyDescent="0.2">
      <c r="B257" s="494"/>
      <c r="C257" s="494"/>
      <c r="D257" s="494"/>
      <c r="E257" s="494"/>
      <c r="F257" s="494"/>
      <c r="G257" s="494"/>
      <c r="H257" s="494"/>
      <c r="I257" s="494"/>
    </row>
    <row r="258" spans="2:9" s="252" customFormat="1" x14ac:dyDescent="0.2">
      <c r="B258" s="494"/>
      <c r="C258" s="494"/>
      <c r="D258" s="494"/>
      <c r="E258" s="494"/>
      <c r="F258" s="494"/>
      <c r="G258" s="494"/>
      <c r="H258" s="494"/>
      <c r="I258" s="494"/>
    </row>
    <row r="259" spans="2:9" s="252" customFormat="1" x14ac:dyDescent="0.2">
      <c r="B259" s="494"/>
      <c r="C259" s="494"/>
      <c r="D259" s="494"/>
      <c r="E259" s="494"/>
      <c r="F259" s="494"/>
      <c r="G259" s="494"/>
      <c r="H259" s="494"/>
      <c r="I259" s="494"/>
    </row>
    <row r="260" spans="2:9" s="252" customFormat="1" x14ac:dyDescent="0.2">
      <c r="B260" s="494"/>
      <c r="C260" s="494"/>
      <c r="D260" s="494"/>
      <c r="E260" s="494"/>
      <c r="F260" s="494"/>
      <c r="G260" s="494"/>
      <c r="H260" s="494"/>
      <c r="I260" s="494"/>
    </row>
    <row r="261" spans="2:9" s="252" customFormat="1" x14ac:dyDescent="0.2">
      <c r="B261" s="494"/>
      <c r="C261" s="494"/>
      <c r="D261" s="494"/>
      <c r="E261" s="494"/>
      <c r="F261" s="494"/>
      <c r="G261" s="494"/>
      <c r="H261" s="494"/>
      <c r="I261" s="494"/>
    </row>
    <row r="262" spans="2:9" s="252" customFormat="1" x14ac:dyDescent="0.2">
      <c r="B262" s="494"/>
      <c r="C262" s="494"/>
      <c r="D262" s="494"/>
      <c r="E262" s="494"/>
      <c r="F262" s="494"/>
      <c r="G262" s="494"/>
      <c r="H262" s="494"/>
      <c r="I262" s="494"/>
    </row>
    <row r="263" spans="2:9" s="252" customFormat="1" x14ac:dyDescent="0.2">
      <c r="B263" s="494"/>
      <c r="C263" s="494"/>
      <c r="D263" s="494"/>
      <c r="E263" s="494"/>
      <c r="F263" s="494"/>
      <c r="G263" s="494"/>
      <c r="H263" s="494"/>
      <c r="I263" s="494"/>
    </row>
    <row r="264" spans="2:9" s="252" customFormat="1" x14ac:dyDescent="0.2">
      <c r="B264" s="494"/>
      <c r="C264" s="494"/>
      <c r="D264" s="494"/>
      <c r="E264" s="494"/>
      <c r="F264" s="494"/>
      <c r="G264" s="494"/>
      <c r="H264" s="494"/>
      <c r="I264" s="494"/>
    </row>
    <row r="265" spans="2:9" s="252" customFormat="1" x14ac:dyDescent="0.2">
      <c r="B265" s="494"/>
      <c r="C265" s="494"/>
      <c r="D265" s="494"/>
      <c r="E265" s="494"/>
      <c r="F265" s="494"/>
      <c r="G265" s="494"/>
      <c r="H265" s="494"/>
      <c r="I265" s="494"/>
    </row>
    <row r="266" spans="2:9" s="252" customFormat="1" x14ac:dyDescent="0.2">
      <c r="B266" s="494"/>
      <c r="C266" s="494"/>
      <c r="D266" s="494"/>
      <c r="E266" s="494"/>
      <c r="F266" s="494"/>
      <c r="G266" s="494"/>
      <c r="H266" s="494"/>
      <c r="I266" s="494"/>
    </row>
    <row r="267" spans="2:9" s="252" customFormat="1" x14ac:dyDescent="0.2">
      <c r="B267" s="494"/>
      <c r="C267" s="494"/>
      <c r="D267" s="494"/>
      <c r="E267" s="494"/>
      <c r="F267" s="494"/>
      <c r="G267" s="494"/>
      <c r="H267" s="494"/>
      <c r="I267" s="494"/>
    </row>
    <row r="268" spans="2:9" s="252" customFormat="1" x14ac:dyDescent="0.2">
      <c r="B268" s="494"/>
      <c r="C268" s="494"/>
      <c r="D268" s="494"/>
      <c r="E268" s="494"/>
      <c r="F268" s="494"/>
      <c r="G268" s="494"/>
      <c r="H268" s="494"/>
      <c r="I268" s="494"/>
    </row>
    <row r="269" spans="2:9" s="252" customFormat="1" x14ac:dyDescent="0.2">
      <c r="B269" s="494"/>
      <c r="C269" s="494"/>
      <c r="D269" s="494"/>
      <c r="E269" s="494"/>
      <c r="F269" s="494"/>
      <c r="G269" s="494"/>
      <c r="H269" s="494"/>
      <c r="I269" s="494"/>
    </row>
    <row r="270" spans="2:9" s="252" customFormat="1" x14ac:dyDescent="0.2">
      <c r="B270" s="494"/>
      <c r="C270" s="494"/>
      <c r="D270" s="494"/>
      <c r="E270" s="494"/>
      <c r="F270" s="494"/>
      <c r="G270" s="494"/>
      <c r="H270" s="494"/>
      <c r="I270" s="494"/>
    </row>
    <row r="271" spans="2:9" s="252" customFormat="1" x14ac:dyDescent="0.2">
      <c r="B271" s="494"/>
      <c r="C271" s="494"/>
      <c r="D271" s="494"/>
      <c r="E271" s="494"/>
      <c r="F271" s="494"/>
      <c r="G271" s="494"/>
      <c r="H271" s="494"/>
      <c r="I271" s="494"/>
    </row>
    <row r="272" spans="2:9" s="252" customFormat="1" x14ac:dyDescent="0.2">
      <c r="B272" s="494"/>
      <c r="C272" s="494"/>
      <c r="D272" s="494"/>
      <c r="E272" s="494"/>
      <c r="F272" s="494"/>
      <c r="G272" s="494"/>
      <c r="H272" s="494"/>
      <c r="I272" s="494"/>
    </row>
    <row r="273" spans="2:9" s="252" customFormat="1" x14ac:dyDescent="0.2">
      <c r="B273" s="494"/>
      <c r="C273" s="494"/>
      <c r="D273" s="494"/>
      <c r="E273" s="494"/>
      <c r="F273" s="494"/>
      <c r="G273" s="494"/>
      <c r="H273" s="494"/>
      <c r="I273" s="494"/>
    </row>
    <row r="274" spans="2:9" s="252" customFormat="1" x14ac:dyDescent="0.2">
      <c r="B274" s="494"/>
      <c r="C274" s="494"/>
      <c r="D274" s="494"/>
      <c r="E274" s="494"/>
      <c r="F274" s="494"/>
      <c r="G274" s="494"/>
      <c r="H274" s="494"/>
      <c r="I274" s="494"/>
    </row>
    <row r="275" spans="2:9" s="252" customFormat="1" x14ac:dyDescent="0.2">
      <c r="B275" s="494"/>
      <c r="C275" s="494"/>
      <c r="D275" s="494"/>
      <c r="E275" s="494"/>
      <c r="F275" s="494"/>
      <c r="G275" s="494"/>
      <c r="H275" s="494"/>
      <c r="I275" s="494"/>
    </row>
    <row r="276" spans="2:9" s="252" customFormat="1" x14ac:dyDescent="0.2">
      <c r="B276" s="494"/>
      <c r="C276" s="494"/>
      <c r="D276" s="494"/>
      <c r="E276" s="494"/>
      <c r="F276" s="494"/>
      <c r="G276" s="494"/>
      <c r="H276" s="494"/>
      <c r="I276" s="494"/>
    </row>
    <row r="277" spans="2:9" s="252" customFormat="1" x14ac:dyDescent="0.2">
      <c r="B277" s="494"/>
      <c r="C277" s="494"/>
      <c r="D277" s="494"/>
      <c r="E277" s="494"/>
      <c r="F277" s="494"/>
      <c r="G277" s="494"/>
      <c r="H277" s="494"/>
      <c r="I277" s="494"/>
    </row>
    <row r="278" spans="2:9" s="252" customFormat="1" x14ac:dyDescent="0.2">
      <c r="B278" s="494"/>
      <c r="C278" s="494"/>
      <c r="D278" s="494"/>
      <c r="E278" s="494"/>
      <c r="F278" s="494"/>
      <c r="G278" s="494"/>
      <c r="H278" s="494"/>
      <c r="I278" s="494"/>
    </row>
    <row r="279" spans="2:9" s="252" customFormat="1" x14ac:dyDescent="0.2">
      <c r="B279" s="494"/>
      <c r="C279" s="494"/>
      <c r="D279" s="494"/>
      <c r="E279" s="494"/>
      <c r="F279" s="494"/>
      <c r="G279" s="494"/>
      <c r="H279" s="494"/>
      <c r="I279" s="494"/>
    </row>
    <row r="280" spans="2:9" s="252" customFormat="1" x14ac:dyDescent="0.2">
      <c r="B280" s="494"/>
      <c r="C280" s="494"/>
      <c r="D280" s="494"/>
      <c r="E280" s="494"/>
      <c r="F280" s="494"/>
      <c r="G280" s="494"/>
      <c r="H280" s="494"/>
      <c r="I280" s="494"/>
    </row>
    <row r="281" spans="2:9" s="252" customFormat="1" x14ac:dyDescent="0.2">
      <c r="B281" s="494"/>
      <c r="C281" s="494"/>
      <c r="D281" s="494"/>
      <c r="E281" s="494"/>
      <c r="F281" s="494"/>
      <c r="G281" s="494"/>
      <c r="H281" s="494"/>
      <c r="I281" s="494"/>
    </row>
    <row r="282" spans="2:9" s="252" customFormat="1" x14ac:dyDescent="0.2">
      <c r="B282" s="494"/>
      <c r="C282" s="494"/>
      <c r="D282" s="494"/>
      <c r="E282" s="494"/>
      <c r="F282" s="494"/>
      <c r="G282" s="494"/>
      <c r="H282" s="494"/>
      <c r="I282" s="494"/>
    </row>
    <row r="283" spans="2:9" s="252" customFormat="1" x14ac:dyDescent="0.2">
      <c r="B283" s="494"/>
      <c r="C283" s="494"/>
      <c r="D283" s="494"/>
      <c r="E283" s="494"/>
      <c r="F283" s="494"/>
      <c r="G283" s="494"/>
      <c r="H283" s="494"/>
      <c r="I283" s="494"/>
    </row>
    <row r="284" spans="2:9" s="252" customFormat="1" x14ac:dyDescent="0.2">
      <c r="B284" s="494"/>
      <c r="C284" s="494"/>
      <c r="D284" s="494"/>
      <c r="E284" s="494"/>
      <c r="F284" s="494"/>
      <c r="G284" s="494"/>
      <c r="H284" s="494"/>
      <c r="I284" s="494"/>
    </row>
    <row r="285" spans="2:9" s="252" customFormat="1" x14ac:dyDescent="0.2">
      <c r="B285" s="494"/>
      <c r="C285" s="494"/>
      <c r="D285" s="494"/>
      <c r="E285" s="494"/>
      <c r="F285" s="494"/>
      <c r="G285" s="494"/>
      <c r="H285" s="494"/>
      <c r="I285" s="494"/>
    </row>
    <row r="286" spans="2:9" s="252" customFormat="1" x14ac:dyDescent="0.2">
      <c r="B286" s="494"/>
      <c r="C286" s="494"/>
      <c r="D286" s="494"/>
      <c r="E286" s="494"/>
      <c r="F286" s="494"/>
      <c r="G286" s="494"/>
      <c r="H286" s="494"/>
      <c r="I286" s="494"/>
    </row>
    <row r="287" spans="2:9" s="252" customFormat="1" x14ac:dyDescent="0.2">
      <c r="B287" s="494"/>
      <c r="C287" s="494"/>
      <c r="D287" s="494"/>
      <c r="E287" s="494"/>
      <c r="F287" s="494"/>
      <c r="G287" s="494"/>
      <c r="H287" s="494"/>
      <c r="I287" s="494"/>
    </row>
    <row r="288" spans="2:9" s="252" customFormat="1" x14ac:dyDescent="0.2">
      <c r="B288" s="494"/>
      <c r="C288" s="494"/>
      <c r="D288" s="494"/>
      <c r="E288" s="494"/>
      <c r="F288" s="494"/>
      <c r="G288" s="494"/>
      <c r="H288" s="494"/>
      <c r="I288" s="494"/>
    </row>
    <row r="289" spans="2:9" s="252" customFormat="1" x14ac:dyDescent="0.2">
      <c r="B289" s="494"/>
      <c r="C289" s="494"/>
      <c r="D289" s="494"/>
      <c r="E289" s="494"/>
      <c r="F289" s="494"/>
      <c r="G289" s="494"/>
      <c r="H289" s="494"/>
      <c r="I289" s="494"/>
    </row>
    <row r="290" spans="2:9" s="252" customFormat="1" x14ac:dyDescent="0.2">
      <c r="B290" s="494"/>
      <c r="C290" s="494"/>
      <c r="D290" s="494"/>
      <c r="E290" s="494"/>
      <c r="F290" s="494"/>
      <c r="G290" s="494"/>
      <c r="H290" s="494"/>
      <c r="I290" s="494"/>
    </row>
    <row r="291" spans="2:9" s="252" customFormat="1" x14ac:dyDescent="0.2">
      <c r="B291" s="494"/>
      <c r="C291" s="494"/>
      <c r="D291" s="494"/>
      <c r="E291" s="494"/>
      <c r="F291" s="494"/>
      <c r="G291" s="494"/>
      <c r="H291" s="494"/>
      <c r="I291" s="494"/>
    </row>
    <row r="292" spans="2:9" s="252" customFormat="1" x14ac:dyDescent="0.2">
      <c r="B292" s="494"/>
      <c r="C292" s="494"/>
      <c r="D292" s="494"/>
      <c r="E292" s="494"/>
      <c r="F292" s="494"/>
      <c r="G292" s="494"/>
      <c r="H292" s="494"/>
      <c r="I292" s="494"/>
    </row>
    <row r="293" spans="2:9" s="252" customFormat="1" x14ac:dyDescent="0.2">
      <c r="B293" s="494"/>
      <c r="C293" s="494"/>
      <c r="D293" s="494"/>
      <c r="E293" s="494"/>
      <c r="F293" s="494"/>
      <c r="G293" s="494"/>
      <c r="H293" s="494"/>
      <c r="I293" s="494"/>
    </row>
  </sheetData>
  <mergeCells count="2">
    <mergeCell ref="A1:F1"/>
    <mergeCell ref="A182:AB18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7"/>
  <sheetViews>
    <sheetView workbookViewId="0">
      <pane xSplit="1" ySplit="2" topLeftCell="P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37.5703125" style="354" customWidth="1"/>
    <col min="2" max="20" width="10.28515625" style="354" customWidth="1"/>
    <col min="21" max="23" width="10.28515625" style="23" customWidth="1"/>
    <col min="24" max="25" width="10.28515625" style="40" customWidth="1"/>
    <col min="26" max="34" width="10.28515625" style="23" customWidth="1"/>
    <col min="35" max="35" width="13.140625" style="23" customWidth="1"/>
    <col min="36" max="36" width="14.42578125" style="800" customWidth="1"/>
    <col min="37" max="255" width="9.140625" style="23"/>
    <col min="256" max="256" width="35.42578125" style="23" customWidth="1"/>
    <col min="257" max="274" width="8.7109375" style="23" customWidth="1"/>
    <col min="275" max="275" width="5.7109375" style="23" customWidth="1"/>
    <col min="276" max="277" width="8.42578125" style="23" customWidth="1"/>
    <col min="278" max="288" width="9" style="23" customWidth="1"/>
    <col min="289" max="289" width="13.85546875" style="23" customWidth="1"/>
    <col min="290" max="511" width="9.140625" style="23"/>
    <col min="512" max="512" width="35.42578125" style="23" customWidth="1"/>
    <col min="513" max="530" width="8.7109375" style="23" customWidth="1"/>
    <col min="531" max="531" width="5.7109375" style="23" customWidth="1"/>
    <col min="532" max="533" width="8.42578125" style="23" customWidth="1"/>
    <col min="534" max="544" width="9" style="23" customWidth="1"/>
    <col min="545" max="545" width="13.85546875" style="23" customWidth="1"/>
    <col min="546" max="767" width="9.140625" style="23"/>
    <col min="768" max="768" width="35.42578125" style="23" customWidth="1"/>
    <col min="769" max="786" width="8.7109375" style="23" customWidth="1"/>
    <col min="787" max="787" width="5.7109375" style="23" customWidth="1"/>
    <col min="788" max="789" width="8.42578125" style="23" customWidth="1"/>
    <col min="790" max="800" width="9" style="23" customWidth="1"/>
    <col min="801" max="801" width="13.85546875" style="23" customWidth="1"/>
    <col min="802" max="1023" width="9.140625" style="23"/>
    <col min="1024" max="1024" width="35.42578125" style="23" customWidth="1"/>
    <col min="1025" max="1042" width="8.7109375" style="23" customWidth="1"/>
    <col min="1043" max="1043" width="5.7109375" style="23" customWidth="1"/>
    <col min="1044" max="1045" width="8.42578125" style="23" customWidth="1"/>
    <col min="1046" max="1056" width="9" style="23" customWidth="1"/>
    <col min="1057" max="1057" width="13.85546875" style="23" customWidth="1"/>
    <col min="1058" max="1279" width="9.140625" style="23"/>
    <col min="1280" max="1280" width="35.42578125" style="23" customWidth="1"/>
    <col min="1281" max="1298" width="8.7109375" style="23" customWidth="1"/>
    <col min="1299" max="1299" width="5.7109375" style="23" customWidth="1"/>
    <col min="1300" max="1301" width="8.42578125" style="23" customWidth="1"/>
    <col min="1302" max="1312" width="9" style="23" customWidth="1"/>
    <col min="1313" max="1313" width="13.85546875" style="23" customWidth="1"/>
    <col min="1314" max="1535" width="9.140625" style="23"/>
    <col min="1536" max="1536" width="35.42578125" style="23" customWidth="1"/>
    <col min="1537" max="1554" width="8.7109375" style="23" customWidth="1"/>
    <col min="1555" max="1555" width="5.7109375" style="23" customWidth="1"/>
    <col min="1556" max="1557" width="8.42578125" style="23" customWidth="1"/>
    <col min="1558" max="1568" width="9" style="23" customWidth="1"/>
    <col min="1569" max="1569" width="13.85546875" style="23" customWidth="1"/>
    <col min="1570" max="1791" width="9.140625" style="23"/>
    <col min="1792" max="1792" width="35.42578125" style="23" customWidth="1"/>
    <col min="1793" max="1810" width="8.7109375" style="23" customWidth="1"/>
    <col min="1811" max="1811" width="5.7109375" style="23" customWidth="1"/>
    <col min="1812" max="1813" width="8.42578125" style="23" customWidth="1"/>
    <col min="1814" max="1824" width="9" style="23" customWidth="1"/>
    <col min="1825" max="1825" width="13.85546875" style="23" customWidth="1"/>
    <col min="1826" max="2047" width="9.140625" style="23"/>
    <col min="2048" max="2048" width="35.42578125" style="23" customWidth="1"/>
    <col min="2049" max="2066" width="8.7109375" style="23" customWidth="1"/>
    <col min="2067" max="2067" width="5.7109375" style="23" customWidth="1"/>
    <col min="2068" max="2069" width="8.42578125" style="23" customWidth="1"/>
    <col min="2070" max="2080" width="9" style="23" customWidth="1"/>
    <col min="2081" max="2081" width="13.85546875" style="23" customWidth="1"/>
    <col min="2082" max="2303" width="9.140625" style="23"/>
    <col min="2304" max="2304" width="35.42578125" style="23" customWidth="1"/>
    <col min="2305" max="2322" width="8.7109375" style="23" customWidth="1"/>
    <col min="2323" max="2323" width="5.7109375" style="23" customWidth="1"/>
    <col min="2324" max="2325" width="8.42578125" style="23" customWidth="1"/>
    <col min="2326" max="2336" width="9" style="23" customWidth="1"/>
    <col min="2337" max="2337" width="13.85546875" style="23" customWidth="1"/>
    <col min="2338" max="2559" width="9.140625" style="23"/>
    <col min="2560" max="2560" width="35.42578125" style="23" customWidth="1"/>
    <col min="2561" max="2578" width="8.7109375" style="23" customWidth="1"/>
    <col min="2579" max="2579" width="5.7109375" style="23" customWidth="1"/>
    <col min="2580" max="2581" width="8.42578125" style="23" customWidth="1"/>
    <col min="2582" max="2592" width="9" style="23" customWidth="1"/>
    <col min="2593" max="2593" width="13.85546875" style="23" customWidth="1"/>
    <col min="2594" max="2815" width="9.140625" style="23"/>
    <col min="2816" max="2816" width="35.42578125" style="23" customWidth="1"/>
    <col min="2817" max="2834" width="8.7109375" style="23" customWidth="1"/>
    <col min="2835" max="2835" width="5.7109375" style="23" customWidth="1"/>
    <col min="2836" max="2837" width="8.42578125" style="23" customWidth="1"/>
    <col min="2838" max="2848" width="9" style="23" customWidth="1"/>
    <col min="2849" max="2849" width="13.85546875" style="23" customWidth="1"/>
    <col min="2850" max="3071" width="9.140625" style="23"/>
    <col min="3072" max="3072" width="35.42578125" style="23" customWidth="1"/>
    <col min="3073" max="3090" width="8.7109375" style="23" customWidth="1"/>
    <col min="3091" max="3091" width="5.7109375" style="23" customWidth="1"/>
    <col min="3092" max="3093" width="8.42578125" style="23" customWidth="1"/>
    <col min="3094" max="3104" width="9" style="23" customWidth="1"/>
    <col min="3105" max="3105" width="13.85546875" style="23" customWidth="1"/>
    <col min="3106" max="3327" width="9.140625" style="23"/>
    <col min="3328" max="3328" width="35.42578125" style="23" customWidth="1"/>
    <col min="3329" max="3346" width="8.7109375" style="23" customWidth="1"/>
    <col min="3347" max="3347" width="5.7109375" style="23" customWidth="1"/>
    <col min="3348" max="3349" width="8.42578125" style="23" customWidth="1"/>
    <col min="3350" max="3360" width="9" style="23" customWidth="1"/>
    <col min="3361" max="3361" width="13.85546875" style="23" customWidth="1"/>
    <col min="3362" max="3583" width="9.140625" style="23"/>
    <col min="3584" max="3584" width="35.42578125" style="23" customWidth="1"/>
    <col min="3585" max="3602" width="8.7109375" style="23" customWidth="1"/>
    <col min="3603" max="3603" width="5.7109375" style="23" customWidth="1"/>
    <col min="3604" max="3605" width="8.42578125" style="23" customWidth="1"/>
    <col min="3606" max="3616" width="9" style="23" customWidth="1"/>
    <col min="3617" max="3617" width="13.85546875" style="23" customWidth="1"/>
    <col min="3618" max="3839" width="9.140625" style="23"/>
    <col min="3840" max="3840" width="35.42578125" style="23" customWidth="1"/>
    <col min="3841" max="3858" width="8.7109375" style="23" customWidth="1"/>
    <col min="3859" max="3859" width="5.7109375" style="23" customWidth="1"/>
    <col min="3860" max="3861" width="8.42578125" style="23" customWidth="1"/>
    <col min="3862" max="3872" width="9" style="23" customWidth="1"/>
    <col min="3873" max="3873" width="13.85546875" style="23" customWidth="1"/>
    <col min="3874" max="4095" width="9.140625" style="23"/>
    <col min="4096" max="4096" width="35.42578125" style="23" customWidth="1"/>
    <col min="4097" max="4114" width="8.7109375" style="23" customWidth="1"/>
    <col min="4115" max="4115" width="5.7109375" style="23" customWidth="1"/>
    <col min="4116" max="4117" width="8.42578125" style="23" customWidth="1"/>
    <col min="4118" max="4128" width="9" style="23" customWidth="1"/>
    <col min="4129" max="4129" width="13.85546875" style="23" customWidth="1"/>
    <col min="4130" max="4351" width="9.140625" style="23"/>
    <col min="4352" max="4352" width="35.42578125" style="23" customWidth="1"/>
    <col min="4353" max="4370" width="8.7109375" style="23" customWidth="1"/>
    <col min="4371" max="4371" width="5.7109375" style="23" customWidth="1"/>
    <col min="4372" max="4373" width="8.42578125" style="23" customWidth="1"/>
    <col min="4374" max="4384" width="9" style="23" customWidth="1"/>
    <col min="4385" max="4385" width="13.85546875" style="23" customWidth="1"/>
    <col min="4386" max="4607" width="9.140625" style="23"/>
    <col min="4608" max="4608" width="35.42578125" style="23" customWidth="1"/>
    <col min="4609" max="4626" width="8.7109375" style="23" customWidth="1"/>
    <col min="4627" max="4627" width="5.7109375" style="23" customWidth="1"/>
    <col min="4628" max="4629" width="8.42578125" style="23" customWidth="1"/>
    <col min="4630" max="4640" width="9" style="23" customWidth="1"/>
    <col min="4641" max="4641" width="13.85546875" style="23" customWidth="1"/>
    <col min="4642" max="4863" width="9.140625" style="23"/>
    <col min="4864" max="4864" width="35.42578125" style="23" customWidth="1"/>
    <col min="4865" max="4882" width="8.7109375" style="23" customWidth="1"/>
    <col min="4883" max="4883" width="5.7109375" style="23" customWidth="1"/>
    <col min="4884" max="4885" width="8.42578125" style="23" customWidth="1"/>
    <col min="4886" max="4896" width="9" style="23" customWidth="1"/>
    <col min="4897" max="4897" width="13.85546875" style="23" customWidth="1"/>
    <col min="4898" max="5119" width="9.140625" style="23"/>
    <col min="5120" max="5120" width="35.42578125" style="23" customWidth="1"/>
    <col min="5121" max="5138" width="8.7109375" style="23" customWidth="1"/>
    <col min="5139" max="5139" width="5.7109375" style="23" customWidth="1"/>
    <col min="5140" max="5141" width="8.42578125" style="23" customWidth="1"/>
    <col min="5142" max="5152" width="9" style="23" customWidth="1"/>
    <col min="5153" max="5153" width="13.85546875" style="23" customWidth="1"/>
    <col min="5154" max="5375" width="9.140625" style="23"/>
    <col min="5376" max="5376" width="35.42578125" style="23" customWidth="1"/>
    <col min="5377" max="5394" width="8.7109375" style="23" customWidth="1"/>
    <col min="5395" max="5395" width="5.7109375" style="23" customWidth="1"/>
    <col min="5396" max="5397" width="8.42578125" style="23" customWidth="1"/>
    <col min="5398" max="5408" width="9" style="23" customWidth="1"/>
    <col min="5409" max="5409" width="13.85546875" style="23" customWidth="1"/>
    <col min="5410" max="5631" width="9.140625" style="23"/>
    <col min="5632" max="5632" width="35.42578125" style="23" customWidth="1"/>
    <col min="5633" max="5650" width="8.7109375" style="23" customWidth="1"/>
    <col min="5651" max="5651" width="5.7109375" style="23" customWidth="1"/>
    <col min="5652" max="5653" width="8.42578125" style="23" customWidth="1"/>
    <col min="5654" max="5664" width="9" style="23" customWidth="1"/>
    <col min="5665" max="5665" width="13.85546875" style="23" customWidth="1"/>
    <col min="5666" max="5887" width="9.140625" style="23"/>
    <col min="5888" max="5888" width="35.42578125" style="23" customWidth="1"/>
    <col min="5889" max="5906" width="8.7109375" style="23" customWidth="1"/>
    <col min="5907" max="5907" width="5.7109375" style="23" customWidth="1"/>
    <col min="5908" max="5909" width="8.42578125" style="23" customWidth="1"/>
    <col min="5910" max="5920" width="9" style="23" customWidth="1"/>
    <col min="5921" max="5921" width="13.85546875" style="23" customWidth="1"/>
    <col min="5922" max="6143" width="9.140625" style="23"/>
    <col min="6144" max="6144" width="35.42578125" style="23" customWidth="1"/>
    <col min="6145" max="6162" width="8.7109375" style="23" customWidth="1"/>
    <col min="6163" max="6163" width="5.7109375" style="23" customWidth="1"/>
    <col min="6164" max="6165" width="8.42578125" style="23" customWidth="1"/>
    <col min="6166" max="6176" width="9" style="23" customWidth="1"/>
    <col min="6177" max="6177" width="13.85546875" style="23" customWidth="1"/>
    <col min="6178" max="6399" width="9.140625" style="23"/>
    <col min="6400" max="6400" width="35.42578125" style="23" customWidth="1"/>
    <col min="6401" max="6418" width="8.7109375" style="23" customWidth="1"/>
    <col min="6419" max="6419" width="5.7109375" style="23" customWidth="1"/>
    <col min="6420" max="6421" width="8.42578125" style="23" customWidth="1"/>
    <col min="6422" max="6432" width="9" style="23" customWidth="1"/>
    <col min="6433" max="6433" width="13.85546875" style="23" customWidth="1"/>
    <col min="6434" max="6655" width="9.140625" style="23"/>
    <col min="6656" max="6656" width="35.42578125" style="23" customWidth="1"/>
    <col min="6657" max="6674" width="8.7109375" style="23" customWidth="1"/>
    <col min="6675" max="6675" width="5.7109375" style="23" customWidth="1"/>
    <col min="6676" max="6677" width="8.42578125" style="23" customWidth="1"/>
    <col min="6678" max="6688" width="9" style="23" customWidth="1"/>
    <col min="6689" max="6689" width="13.85546875" style="23" customWidth="1"/>
    <col min="6690" max="6911" width="9.140625" style="23"/>
    <col min="6912" max="6912" width="35.42578125" style="23" customWidth="1"/>
    <col min="6913" max="6930" width="8.7109375" style="23" customWidth="1"/>
    <col min="6931" max="6931" width="5.7109375" style="23" customWidth="1"/>
    <col min="6932" max="6933" width="8.42578125" style="23" customWidth="1"/>
    <col min="6934" max="6944" width="9" style="23" customWidth="1"/>
    <col min="6945" max="6945" width="13.85546875" style="23" customWidth="1"/>
    <col min="6946" max="7167" width="9.140625" style="23"/>
    <col min="7168" max="7168" width="35.42578125" style="23" customWidth="1"/>
    <col min="7169" max="7186" width="8.7109375" style="23" customWidth="1"/>
    <col min="7187" max="7187" width="5.7109375" style="23" customWidth="1"/>
    <col min="7188" max="7189" width="8.42578125" style="23" customWidth="1"/>
    <col min="7190" max="7200" width="9" style="23" customWidth="1"/>
    <col min="7201" max="7201" width="13.85546875" style="23" customWidth="1"/>
    <col min="7202" max="7423" width="9.140625" style="23"/>
    <col min="7424" max="7424" width="35.42578125" style="23" customWidth="1"/>
    <col min="7425" max="7442" width="8.7109375" style="23" customWidth="1"/>
    <col min="7443" max="7443" width="5.7109375" style="23" customWidth="1"/>
    <col min="7444" max="7445" width="8.42578125" style="23" customWidth="1"/>
    <col min="7446" max="7456" width="9" style="23" customWidth="1"/>
    <col min="7457" max="7457" width="13.85546875" style="23" customWidth="1"/>
    <col min="7458" max="7679" width="9.140625" style="23"/>
    <col min="7680" max="7680" width="35.42578125" style="23" customWidth="1"/>
    <col min="7681" max="7698" width="8.7109375" style="23" customWidth="1"/>
    <col min="7699" max="7699" width="5.7109375" style="23" customWidth="1"/>
    <col min="7700" max="7701" width="8.42578125" style="23" customWidth="1"/>
    <col min="7702" max="7712" width="9" style="23" customWidth="1"/>
    <col min="7713" max="7713" width="13.85546875" style="23" customWidth="1"/>
    <col min="7714" max="7935" width="9.140625" style="23"/>
    <col min="7936" max="7936" width="35.42578125" style="23" customWidth="1"/>
    <col min="7937" max="7954" width="8.7109375" style="23" customWidth="1"/>
    <col min="7955" max="7955" width="5.7109375" style="23" customWidth="1"/>
    <col min="7956" max="7957" width="8.42578125" style="23" customWidth="1"/>
    <col min="7958" max="7968" width="9" style="23" customWidth="1"/>
    <col min="7969" max="7969" width="13.85546875" style="23" customWidth="1"/>
    <col min="7970" max="8191" width="9.140625" style="23"/>
    <col min="8192" max="8192" width="35.42578125" style="23" customWidth="1"/>
    <col min="8193" max="8210" width="8.7109375" style="23" customWidth="1"/>
    <col min="8211" max="8211" width="5.7109375" style="23" customWidth="1"/>
    <col min="8212" max="8213" width="8.42578125" style="23" customWidth="1"/>
    <col min="8214" max="8224" width="9" style="23" customWidth="1"/>
    <col min="8225" max="8225" width="13.85546875" style="23" customWidth="1"/>
    <col min="8226" max="8447" width="9.140625" style="23"/>
    <col min="8448" max="8448" width="35.42578125" style="23" customWidth="1"/>
    <col min="8449" max="8466" width="8.7109375" style="23" customWidth="1"/>
    <col min="8467" max="8467" width="5.7109375" style="23" customWidth="1"/>
    <col min="8468" max="8469" width="8.42578125" style="23" customWidth="1"/>
    <col min="8470" max="8480" width="9" style="23" customWidth="1"/>
    <col min="8481" max="8481" width="13.85546875" style="23" customWidth="1"/>
    <col min="8482" max="8703" width="9.140625" style="23"/>
    <col min="8704" max="8704" width="35.42578125" style="23" customWidth="1"/>
    <col min="8705" max="8722" width="8.7109375" style="23" customWidth="1"/>
    <col min="8723" max="8723" width="5.7109375" style="23" customWidth="1"/>
    <col min="8724" max="8725" width="8.42578125" style="23" customWidth="1"/>
    <col min="8726" max="8736" width="9" style="23" customWidth="1"/>
    <col min="8737" max="8737" width="13.85546875" style="23" customWidth="1"/>
    <col min="8738" max="8959" width="9.140625" style="23"/>
    <col min="8960" max="8960" width="35.42578125" style="23" customWidth="1"/>
    <col min="8961" max="8978" width="8.7109375" style="23" customWidth="1"/>
    <col min="8979" max="8979" width="5.7109375" style="23" customWidth="1"/>
    <col min="8980" max="8981" width="8.42578125" style="23" customWidth="1"/>
    <col min="8982" max="8992" width="9" style="23" customWidth="1"/>
    <col min="8993" max="8993" width="13.85546875" style="23" customWidth="1"/>
    <col min="8994" max="9215" width="9.140625" style="23"/>
    <col min="9216" max="9216" width="35.42578125" style="23" customWidth="1"/>
    <col min="9217" max="9234" width="8.7109375" style="23" customWidth="1"/>
    <col min="9235" max="9235" width="5.7109375" style="23" customWidth="1"/>
    <col min="9236" max="9237" width="8.42578125" style="23" customWidth="1"/>
    <col min="9238" max="9248" width="9" style="23" customWidth="1"/>
    <col min="9249" max="9249" width="13.85546875" style="23" customWidth="1"/>
    <col min="9250" max="9471" width="9.140625" style="23"/>
    <col min="9472" max="9472" width="35.42578125" style="23" customWidth="1"/>
    <col min="9473" max="9490" width="8.7109375" style="23" customWidth="1"/>
    <col min="9491" max="9491" width="5.7109375" style="23" customWidth="1"/>
    <col min="9492" max="9493" width="8.42578125" style="23" customWidth="1"/>
    <col min="9494" max="9504" width="9" style="23" customWidth="1"/>
    <col min="9505" max="9505" width="13.85546875" style="23" customWidth="1"/>
    <col min="9506" max="9727" width="9.140625" style="23"/>
    <col min="9728" max="9728" width="35.42578125" style="23" customWidth="1"/>
    <col min="9729" max="9746" width="8.7109375" style="23" customWidth="1"/>
    <col min="9747" max="9747" width="5.7109375" style="23" customWidth="1"/>
    <col min="9748" max="9749" width="8.42578125" style="23" customWidth="1"/>
    <col min="9750" max="9760" width="9" style="23" customWidth="1"/>
    <col min="9761" max="9761" width="13.85546875" style="23" customWidth="1"/>
    <col min="9762" max="9983" width="9.140625" style="23"/>
    <col min="9984" max="9984" width="35.42578125" style="23" customWidth="1"/>
    <col min="9985" max="10002" width="8.7109375" style="23" customWidth="1"/>
    <col min="10003" max="10003" width="5.7109375" style="23" customWidth="1"/>
    <col min="10004" max="10005" width="8.42578125" style="23" customWidth="1"/>
    <col min="10006" max="10016" width="9" style="23" customWidth="1"/>
    <col min="10017" max="10017" width="13.85546875" style="23" customWidth="1"/>
    <col min="10018" max="10239" width="9.140625" style="23"/>
    <col min="10240" max="10240" width="35.42578125" style="23" customWidth="1"/>
    <col min="10241" max="10258" width="8.7109375" style="23" customWidth="1"/>
    <col min="10259" max="10259" width="5.7109375" style="23" customWidth="1"/>
    <col min="10260" max="10261" width="8.42578125" style="23" customWidth="1"/>
    <col min="10262" max="10272" width="9" style="23" customWidth="1"/>
    <col min="10273" max="10273" width="13.85546875" style="23" customWidth="1"/>
    <col min="10274" max="10495" width="9.140625" style="23"/>
    <col min="10496" max="10496" width="35.42578125" style="23" customWidth="1"/>
    <col min="10497" max="10514" width="8.7109375" style="23" customWidth="1"/>
    <col min="10515" max="10515" width="5.7109375" style="23" customWidth="1"/>
    <col min="10516" max="10517" width="8.42578125" style="23" customWidth="1"/>
    <col min="10518" max="10528" width="9" style="23" customWidth="1"/>
    <col min="10529" max="10529" width="13.85546875" style="23" customWidth="1"/>
    <col min="10530" max="10751" width="9.140625" style="23"/>
    <col min="10752" max="10752" width="35.42578125" style="23" customWidth="1"/>
    <col min="10753" max="10770" width="8.7109375" style="23" customWidth="1"/>
    <col min="10771" max="10771" width="5.7109375" style="23" customWidth="1"/>
    <col min="10772" max="10773" width="8.42578125" style="23" customWidth="1"/>
    <col min="10774" max="10784" width="9" style="23" customWidth="1"/>
    <col min="10785" max="10785" width="13.85546875" style="23" customWidth="1"/>
    <col min="10786" max="11007" width="9.140625" style="23"/>
    <col min="11008" max="11008" width="35.42578125" style="23" customWidth="1"/>
    <col min="11009" max="11026" width="8.7109375" style="23" customWidth="1"/>
    <col min="11027" max="11027" width="5.7109375" style="23" customWidth="1"/>
    <col min="11028" max="11029" width="8.42578125" style="23" customWidth="1"/>
    <col min="11030" max="11040" width="9" style="23" customWidth="1"/>
    <col min="11041" max="11041" width="13.85546875" style="23" customWidth="1"/>
    <col min="11042" max="11263" width="9.140625" style="23"/>
    <col min="11264" max="11264" width="35.42578125" style="23" customWidth="1"/>
    <col min="11265" max="11282" width="8.7109375" style="23" customWidth="1"/>
    <col min="11283" max="11283" width="5.7109375" style="23" customWidth="1"/>
    <col min="11284" max="11285" width="8.42578125" style="23" customWidth="1"/>
    <col min="11286" max="11296" width="9" style="23" customWidth="1"/>
    <col min="11297" max="11297" width="13.85546875" style="23" customWidth="1"/>
    <col min="11298" max="11519" width="9.140625" style="23"/>
    <col min="11520" max="11520" width="35.42578125" style="23" customWidth="1"/>
    <col min="11521" max="11538" width="8.7109375" style="23" customWidth="1"/>
    <col min="11539" max="11539" width="5.7109375" style="23" customWidth="1"/>
    <col min="11540" max="11541" width="8.42578125" style="23" customWidth="1"/>
    <col min="11542" max="11552" width="9" style="23" customWidth="1"/>
    <col min="11553" max="11553" width="13.85546875" style="23" customWidth="1"/>
    <col min="11554" max="11775" width="9.140625" style="23"/>
    <col min="11776" max="11776" width="35.42578125" style="23" customWidth="1"/>
    <col min="11777" max="11794" width="8.7109375" style="23" customWidth="1"/>
    <col min="11795" max="11795" width="5.7109375" style="23" customWidth="1"/>
    <col min="11796" max="11797" width="8.42578125" style="23" customWidth="1"/>
    <col min="11798" max="11808" width="9" style="23" customWidth="1"/>
    <col min="11809" max="11809" width="13.85546875" style="23" customWidth="1"/>
    <col min="11810" max="12031" width="9.140625" style="23"/>
    <col min="12032" max="12032" width="35.42578125" style="23" customWidth="1"/>
    <col min="12033" max="12050" width="8.7109375" style="23" customWidth="1"/>
    <col min="12051" max="12051" width="5.7109375" style="23" customWidth="1"/>
    <col min="12052" max="12053" width="8.42578125" style="23" customWidth="1"/>
    <col min="12054" max="12064" width="9" style="23" customWidth="1"/>
    <col min="12065" max="12065" width="13.85546875" style="23" customWidth="1"/>
    <col min="12066" max="12287" width="9.140625" style="23"/>
    <col min="12288" max="12288" width="35.42578125" style="23" customWidth="1"/>
    <col min="12289" max="12306" width="8.7109375" style="23" customWidth="1"/>
    <col min="12307" max="12307" width="5.7109375" style="23" customWidth="1"/>
    <col min="12308" max="12309" width="8.42578125" style="23" customWidth="1"/>
    <col min="12310" max="12320" width="9" style="23" customWidth="1"/>
    <col min="12321" max="12321" width="13.85546875" style="23" customWidth="1"/>
    <col min="12322" max="12543" width="9.140625" style="23"/>
    <col min="12544" max="12544" width="35.42578125" style="23" customWidth="1"/>
    <col min="12545" max="12562" width="8.7109375" style="23" customWidth="1"/>
    <col min="12563" max="12563" width="5.7109375" style="23" customWidth="1"/>
    <col min="12564" max="12565" width="8.42578125" style="23" customWidth="1"/>
    <col min="12566" max="12576" width="9" style="23" customWidth="1"/>
    <col min="12577" max="12577" width="13.85546875" style="23" customWidth="1"/>
    <col min="12578" max="12799" width="9.140625" style="23"/>
    <col min="12800" max="12800" width="35.42578125" style="23" customWidth="1"/>
    <col min="12801" max="12818" width="8.7109375" style="23" customWidth="1"/>
    <col min="12819" max="12819" width="5.7109375" style="23" customWidth="1"/>
    <col min="12820" max="12821" width="8.42578125" style="23" customWidth="1"/>
    <col min="12822" max="12832" width="9" style="23" customWidth="1"/>
    <col min="12833" max="12833" width="13.85546875" style="23" customWidth="1"/>
    <col min="12834" max="13055" width="9.140625" style="23"/>
    <col min="13056" max="13056" width="35.42578125" style="23" customWidth="1"/>
    <col min="13057" max="13074" width="8.7109375" style="23" customWidth="1"/>
    <col min="13075" max="13075" width="5.7109375" style="23" customWidth="1"/>
    <col min="13076" max="13077" width="8.42578125" style="23" customWidth="1"/>
    <col min="13078" max="13088" width="9" style="23" customWidth="1"/>
    <col min="13089" max="13089" width="13.85546875" style="23" customWidth="1"/>
    <col min="13090" max="13311" width="9.140625" style="23"/>
    <col min="13312" max="13312" width="35.42578125" style="23" customWidth="1"/>
    <col min="13313" max="13330" width="8.7109375" style="23" customWidth="1"/>
    <col min="13331" max="13331" width="5.7109375" style="23" customWidth="1"/>
    <col min="13332" max="13333" width="8.42578125" style="23" customWidth="1"/>
    <col min="13334" max="13344" width="9" style="23" customWidth="1"/>
    <col min="13345" max="13345" width="13.85546875" style="23" customWidth="1"/>
    <col min="13346" max="13567" width="9.140625" style="23"/>
    <col min="13568" max="13568" width="35.42578125" style="23" customWidth="1"/>
    <col min="13569" max="13586" width="8.7109375" style="23" customWidth="1"/>
    <col min="13587" max="13587" width="5.7109375" style="23" customWidth="1"/>
    <col min="13588" max="13589" width="8.42578125" style="23" customWidth="1"/>
    <col min="13590" max="13600" width="9" style="23" customWidth="1"/>
    <col min="13601" max="13601" width="13.85546875" style="23" customWidth="1"/>
    <col min="13602" max="13823" width="9.140625" style="23"/>
    <col min="13824" max="13824" width="35.42578125" style="23" customWidth="1"/>
    <col min="13825" max="13842" width="8.7109375" style="23" customWidth="1"/>
    <col min="13843" max="13843" width="5.7109375" style="23" customWidth="1"/>
    <col min="13844" max="13845" width="8.42578125" style="23" customWidth="1"/>
    <col min="13846" max="13856" width="9" style="23" customWidth="1"/>
    <col min="13857" max="13857" width="13.85546875" style="23" customWidth="1"/>
    <col min="13858" max="14079" width="9.140625" style="23"/>
    <col min="14080" max="14080" width="35.42578125" style="23" customWidth="1"/>
    <col min="14081" max="14098" width="8.7109375" style="23" customWidth="1"/>
    <col min="14099" max="14099" width="5.7109375" style="23" customWidth="1"/>
    <col min="14100" max="14101" width="8.42578125" style="23" customWidth="1"/>
    <col min="14102" max="14112" width="9" style="23" customWidth="1"/>
    <col min="14113" max="14113" width="13.85546875" style="23" customWidth="1"/>
    <col min="14114" max="14335" width="9.140625" style="23"/>
    <col min="14336" max="14336" width="35.42578125" style="23" customWidth="1"/>
    <col min="14337" max="14354" width="8.7109375" style="23" customWidth="1"/>
    <col min="14355" max="14355" width="5.7109375" style="23" customWidth="1"/>
    <col min="14356" max="14357" width="8.42578125" style="23" customWidth="1"/>
    <col min="14358" max="14368" width="9" style="23" customWidth="1"/>
    <col min="14369" max="14369" width="13.85546875" style="23" customWidth="1"/>
    <col min="14370" max="14591" width="9.140625" style="23"/>
    <col min="14592" max="14592" width="35.42578125" style="23" customWidth="1"/>
    <col min="14593" max="14610" width="8.7109375" style="23" customWidth="1"/>
    <col min="14611" max="14611" width="5.7109375" style="23" customWidth="1"/>
    <col min="14612" max="14613" width="8.42578125" style="23" customWidth="1"/>
    <col min="14614" max="14624" width="9" style="23" customWidth="1"/>
    <col min="14625" max="14625" width="13.85546875" style="23" customWidth="1"/>
    <col min="14626" max="14847" width="9.140625" style="23"/>
    <col min="14848" max="14848" width="35.42578125" style="23" customWidth="1"/>
    <col min="14849" max="14866" width="8.7109375" style="23" customWidth="1"/>
    <col min="14867" max="14867" width="5.7109375" style="23" customWidth="1"/>
    <col min="14868" max="14869" width="8.42578125" style="23" customWidth="1"/>
    <col min="14870" max="14880" width="9" style="23" customWidth="1"/>
    <col min="14881" max="14881" width="13.85546875" style="23" customWidth="1"/>
    <col min="14882" max="15103" width="9.140625" style="23"/>
    <col min="15104" max="15104" width="35.42578125" style="23" customWidth="1"/>
    <col min="15105" max="15122" width="8.7109375" style="23" customWidth="1"/>
    <col min="15123" max="15123" width="5.7109375" style="23" customWidth="1"/>
    <col min="15124" max="15125" width="8.42578125" style="23" customWidth="1"/>
    <col min="15126" max="15136" width="9" style="23" customWidth="1"/>
    <col min="15137" max="15137" width="13.85546875" style="23" customWidth="1"/>
    <col min="15138" max="15359" width="9.140625" style="23"/>
    <col min="15360" max="15360" width="35.42578125" style="23" customWidth="1"/>
    <col min="15361" max="15378" width="8.7109375" style="23" customWidth="1"/>
    <col min="15379" max="15379" width="5.7109375" style="23" customWidth="1"/>
    <col min="15380" max="15381" width="8.42578125" style="23" customWidth="1"/>
    <col min="15382" max="15392" width="9" style="23" customWidth="1"/>
    <col min="15393" max="15393" width="13.85546875" style="23" customWidth="1"/>
    <col min="15394" max="15615" width="9.140625" style="23"/>
    <col min="15616" max="15616" width="35.42578125" style="23" customWidth="1"/>
    <col min="15617" max="15634" width="8.7109375" style="23" customWidth="1"/>
    <col min="15635" max="15635" width="5.7109375" style="23" customWidth="1"/>
    <col min="15636" max="15637" width="8.42578125" style="23" customWidth="1"/>
    <col min="15638" max="15648" width="9" style="23" customWidth="1"/>
    <col min="15649" max="15649" width="13.85546875" style="23" customWidth="1"/>
    <col min="15650" max="15871" width="9.140625" style="23"/>
    <col min="15872" max="15872" width="35.42578125" style="23" customWidth="1"/>
    <col min="15873" max="15890" width="8.7109375" style="23" customWidth="1"/>
    <col min="15891" max="15891" width="5.7109375" style="23" customWidth="1"/>
    <col min="15892" max="15893" width="8.42578125" style="23" customWidth="1"/>
    <col min="15894" max="15904" width="9" style="23" customWidth="1"/>
    <col min="15905" max="15905" width="13.85546875" style="23" customWidth="1"/>
    <col min="15906" max="16127" width="9.140625" style="23"/>
    <col min="16128" max="16128" width="35.42578125" style="23" customWidth="1"/>
    <col min="16129" max="16146" width="8.7109375" style="23" customWidth="1"/>
    <col min="16147" max="16147" width="5.7109375" style="23" customWidth="1"/>
    <col min="16148" max="16149" width="8.42578125" style="23" customWidth="1"/>
    <col min="16150" max="16160" width="9" style="23" customWidth="1"/>
    <col min="16161" max="16161" width="13.85546875" style="23" customWidth="1"/>
    <col min="16162" max="16384" width="9.140625" style="23"/>
  </cols>
  <sheetData>
    <row r="1" spans="1:36" s="203" customFormat="1" ht="15.75" x14ac:dyDescent="0.25">
      <c r="A1" s="1666" t="s">
        <v>454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AJ1" s="1413"/>
    </row>
    <row r="2" spans="1:36" s="495" customFormat="1" ht="15" x14ac:dyDescent="0.25">
      <c r="A2" s="1262"/>
      <c r="B2" s="1042">
        <v>1991</v>
      </c>
      <c r="C2" s="1042">
        <v>1992</v>
      </c>
      <c r="D2" s="1042">
        <v>1993</v>
      </c>
      <c r="E2" s="1042">
        <v>1994</v>
      </c>
      <c r="F2" s="1042">
        <v>1995</v>
      </c>
      <c r="G2" s="1042">
        <v>1996</v>
      </c>
      <c r="H2" s="1042">
        <v>1997</v>
      </c>
      <c r="I2" s="1042">
        <v>1998</v>
      </c>
      <c r="J2" s="1042">
        <v>1999</v>
      </c>
      <c r="K2" s="1042">
        <v>2000</v>
      </c>
      <c r="L2" s="1042">
        <v>2001</v>
      </c>
      <c r="M2" s="1042">
        <v>2002</v>
      </c>
      <c r="N2" s="1042">
        <v>2003</v>
      </c>
      <c r="O2" s="1042">
        <v>2004</v>
      </c>
      <c r="P2" s="1042">
        <v>2005</v>
      </c>
      <c r="Q2" s="1042">
        <v>2006</v>
      </c>
      <c r="R2" s="1042">
        <v>2007</v>
      </c>
      <c r="S2" s="1042">
        <v>2008</v>
      </c>
      <c r="T2" s="1042">
        <v>2009</v>
      </c>
      <c r="U2" s="1042">
        <v>2010</v>
      </c>
      <c r="V2" s="1042">
        <v>2011</v>
      </c>
      <c r="W2" s="1042">
        <v>2012</v>
      </c>
      <c r="X2" s="1030">
        <v>2013</v>
      </c>
      <c r="Y2" s="1030">
        <v>2014</v>
      </c>
      <c r="Z2" s="1042">
        <v>2015</v>
      </c>
      <c r="AA2" s="1030">
        <v>2016</v>
      </c>
      <c r="AB2" s="1030">
        <v>2017</v>
      </c>
      <c r="AC2" s="1042">
        <v>2018</v>
      </c>
      <c r="AD2" s="1030">
        <v>2019</v>
      </c>
      <c r="AE2" s="1030" t="s">
        <v>455</v>
      </c>
      <c r="AF2" s="1030">
        <v>2021</v>
      </c>
      <c r="AG2" s="1263">
        <v>2022</v>
      </c>
      <c r="AH2" s="1229">
        <v>2023</v>
      </c>
      <c r="AI2" s="1022">
        <v>2024</v>
      </c>
      <c r="AJ2" s="1022">
        <v>2025</v>
      </c>
    </row>
    <row r="3" spans="1:36" s="5" customFormat="1" x14ac:dyDescent="0.2">
      <c r="A3" s="1045" t="s">
        <v>1</v>
      </c>
      <c r="B3" s="1045"/>
      <c r="C3" s="1045"/>
      <c r="D3" s="1045"/>
      <c r="E3" s="1045"/>
      <c r="F3" s="1045"/>
      <c r="G3" s="1045"/>
      <c r="H3" s="1045"/>
      <c r="I3" s="1045"/>
      <c r="J3" s="1045"/>
      <c r="K3" s="1045"/>
      <c r="L3" s="1045"/>
      <c r="M3" s="1045"/>
      <c r="N3" s="1045"/>
      <c r="O3" s="1045"/>
      <c r="P3" s="1045"/>
      <c r="Q3" s="1045"/>
      <c r="R3" s="1045"/>
      <c r="S3" s="1045"/>
      <c r="T3" s="1045"/>
      <c r="U3" s="1264"/>
      <c r="V3" s="1264"/>
      <c r="W3" s="1052"/>
      <c r="X3" s="1052"/>
      <c r="Y3" s="1222"/>
      <c r="Z3" s="1052"/>
      <c r="AA3" s="1052"/>
      <c r="AB3" s="1052"/>
      <c r="AC3" s="1052"/>
      <c r="AD3" s="1052"/>
      <c r="AE3" s="1052"/>
      <c r="AF3" s="1052"/>
      <c r="AG3" s="1046"/>
      <c r="AH3" s="1046"/>
      <c r="AI3" s="1028"/>
      <c r="AJ3" s="1028"/>
    </row>
    <row r="4" spans="1:36" s="94" customFormat="1" ht="22.5" x14ac:dyDescent="0.2">
      <c r="A4" s="264" t="s">
        <v>204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91"/>
      <c r="V4" s="291"/>
      <c r="W4" s="291"/>
      <c r="X4" s="291"/>
      <c r="Y4" s="291"/>
      <c r="Z4" s="291"/>
      <c r="AA4" s="20"/>
      <c r="AB4" s="20"/>
      <c r="AC4" s="292"/>
      <c r="AD4" s="292"/>
      <c r="AE4" s="292"/>
      <c r="AF4" s="292"/>
      <c r="AG4" s="293"/>
      <c r="AH4" s="293"/>
      <c r="AI4" s="1256"/>
      <c r="AJ4" s="1256"/>
    </row>
    <row r="5" spans="1:36" s="94" customFormat="1" x14ac:dyDescent="0.2">
      <c r="A5" s="264" t="s">
        <v>46</v>
      </c>
      <c r="B5" s="20" t="s">
        <v>370</v>
      </c>
      <c r="C5" s="20" t="s">
        <v>370</v>
      </c>
      <c r="D5" s="20" t="s">
        <v>370</v>
      </c>
      <c r="E5" s="20" t="s">
        <v>370</v>
      </c>
      <c r="F5" s="20" t="s">
        <v>370</v>
      </c>
      <c r="G5" s="20" t="s">
        <v>370</v>
      </c>
      <c r="H5" s="20" t="s">
        <v>370</v>
      </c>
      <c r="I5" s="20" t="s">
        <v>370</v>
      </c>
      <c r="J5" s="20" t="s">
        <v>370</v>
      </c>
      <c r="K5" s="41" t="s">
        <v>456</v>
      </c>
      <c r="L5" s="41" t="s">
        <v>370</v>
      </c>
      <c r="M5" s="41" t="s">
        <v>370</v>
      </c>
      <c r="N5" s="41" t="s">
        <v>370</v>
      </c>
      <c r="O5" s="41" t="s">
        <v>370</v>
      </c>
      <c r="P5" s="41" t="s">
        <v>370</v>
      </c>
      <c r="Q5" s="41" t="s">
        <v>370</v>
      </c>
      <c r="R5" s="41" t="s">
        <v>370</v>
      </c>
      <c r="S5" s="41" t="s">
        <v>370</v>
      </c>
      <c r="T5" s="41" t="s">
        <v>370</v>
      </c>
      <c r="U5" s="45">
        <v>42.1</v>
      </c>
      <c r="V5" s="48">
        <v>42.4</v>
      </c>
      <c r="W5" s="45">
        <v>42.4</v>
      </c>
      <c r="X5" s="45">
        <v>42.4</v>
      </c>
      <c r="Y5" s="45">
        <v>42.8</v>
      </c>
      <c r="Z5" s="45">
        <v>43.2</v>
      </c>
      <c r="AA5" s="45">
        <v>43.2</v>
      </c>
      <c r="AB5" s="45">
        <v>42.3</v>
      </c>
      <c r="AC5" s="67">
        <v>41.6</v>
      </c>
      <c r="AD5" s="67">
        <v>40.799999999999997</v>
      </c>
      <c r="AE5" s="15">
        <v>43.4</v>
      </c>
      <c r="AF5" s="36">
        <v>51.7</v>
      </c>
      <c r="AG5" s="268">
        <v>51.6</v>
      </c>
      <c r="AH5" s="268">
        <v>51.7</v>
      </c>
      <c r="AI5" s="788">
        <v>51.7</v>
      </c>
      <c r="AJ5" s="788">
        <v>51.9</v>
      </c>
    </row>
    <row r="6" spans="1:36" s="94" customFormat="1" x14ac:dyDescent="0.2">
      <c r="A6" s="264" t="s">
        <v>5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105"/>
      <c r="V6" s="105"/>
      <c r="W6" s="105"/>
      <c r="X6" s="105"/>
      <c r="Y6" s="105"/>
      <c r="Z6" s="20"/>
      <c r="AA6" s="105"/>
      <c r="AB6" s="105"/>
      <c r="AC6" s="67"/>
      <c r="AD6" s="15"/>
      <c r="AE6" s="15"/>
      <c r="AF6" s="15"/>
      <c r="AG6" s="496"/>
      <c r="AH6" s="293"/>
      <c r="AI6" s="1256"/>
      <c r="AJ6" s="788"/>
    </row>
    <row r="7" spans="1:36" s="94" customFormat="1" x14ac:dyDescent="0.2">
      <c r="A7" s="856" t="s">
        <v>6</v>
      </c>
      <c r="B7" s="20" t="s">
        <v>370</v>
      </c>
      <c r="C7" s="20" t="s">
        <v>370</v>
      </c>
      <c r="D7" s="20" t="s">
        <v>370</v>
      </c>
      <c r="E7" s="20" t="s">
        <v>370</v>
      </c>
      <c r="F7" s="20" t="s">
        <v>370</v>
      </c>
      <c r="G7" s="20" t="s">
        <v>370</v>
      </c>
      <c r="H7" s="20" t="s">
        <v>370</v>
      </c>
      <c r="I7" s="20" t="s">
        <v>370</v>
      </c>
      <c r="J7" s="20" t="s">
        <v>370</v>
      </c>
      <c r="K7" s="41" t="s">
        <v>456</v>
      </c>
      <c r="L7" s="41" t="s">
        <v>370</v>
      </c>
      <c r="M7" s="41" t="s">
        <v>370</v>
      </c>
      <c r="N7" s="41" t="s">
        <v>370</v>
      </c>
      <c r="O7" s="41" t="s">
        <v>370</v>
      </c>
      <c r="P7" s="41" t="s">
        <v>370</v>
      </c>
      <c r="Q7" s="41" t="s">
        <v>370</v>
      </c>
      <c r="R7" s="41" t="s">
        <v>370</v>
      </c>
      <c r="S7" s="41" t="s">
        <v>370</v>
      </c>
      <c r="T7" s="41" t="s">
        <v>370</v>
      </c>
      <c r="U7" s="105"/>
      <c r="V7" s="105"/>
      <c r="W7" s="105"/>
      <c r="X7" s="105"/>
      <c r="Y7" s="105"/>
      <c r="Z7" s="20"/>
      <c r="AA7" s="105"/>
      <c r="AB7" s="105"/>
      <c r="AC7" s="67"/>
      <c r="AD7" s="15"/>
      <c r="AE7" s="15"/>
      <c r="AF7" s="15"/>
      <c r="AG7" s="496"/>
      <c r="AH7" s="293"/>
      <c r="AI7" s="1256"/>
      <c r="AJ7" s="788"/>
    </row>
    <row r="8" spans="1:36" s="94" customFormat="1" x14ac:dyDescent="0.2">
      <c r="A8" s="854" t="s">
        <v>262</v>
      </c>
      <c r="B8" s="20" t="s">
        <v>370</v>
      </c>
      <c r="C8" s="20" t="s">
        <v>370</v>
      </c>
      <c r="D8" s="20" t="s">
        <v>370</v>
      </c>
      <c r="E8" s="20" t="s">
        <v>370</v>
      </c>
      <c r="F8" s="20" t="s">
        <v>370</v>
      </c>
      <c r="G8" s="20" t="s">
        <v>370</v>
      </c>
      <c r="H8" s="20" t="s">
        <v>370</v>
      </c>
      <c r="I8" s="20" t="s">
        <v>370</v>
      </c>
      <c r="J8" s="20" t="s">
        <v>370</v>
      </c>
      <c r="K8" s="41" t="s">
        <v>456</v>
      </c>
      <c r="L8" s="41" t="s">
        <v>370</v>
      </c>
      <c r="M8" s="41" t="s">
        <v>370</v>
      </c>
      <c r="N8" s="41" t="s">
        <v>370</v>
      </c>
      <c r="O8" s="41" t="s">
        <v>370</v>
      </c>
      <c r="P8" s="41" t="s">
        <v>370</v>
      </c>
      <c r="Q8" s="41" t="s">
        <v>370</v>
      </c>
      <c r="R8" s="41" t="s">
        <v>370</v>
      </c>
      <c r="S8" s="41" t="s">
        <v>370</v>
      </c>
      <c r="T8" s="41" t="s">
        <v>370</v>
      </c>
      <c r="U8" s="35">
        <v>811</v>
      </c>
      <c r="V8" s="35">
        <v>781</v>
      </c>
      <c r="W8" s="35">
        <v>757</v>
      </c>
      <c r="X8" s="35">
        <v>752</v>
      </c>
      <c r="Y8" s="35">
        <v>759</v>
      </c>
      <c r="Z8" s="35">
        <v>752</v>
      </c>
      <c r="AA8" s="35">
        <v>746</v>
      </c>
      <c r="AB8" s="35">
        <v>733</v>
      </c>
      <c r="AC8" s="35">
        <v>728</v>
      </c>
      <c r="AD8" s="35">
        <v>702</v>
      </c>
      <c r="AE8" s="35">
        <v>709</v>
      </c>
      <c r="AF8" s="35">
        <v>790</v>
      </c>
      <c r="AG8" s="71">
        <v>765</v>
      </c>
      <c r="AH8" s="667">
        <v>742</v>
      </c>
      <c r="AI8" s="788">
        <v>686</v>
      </c>
      <c r="AJ8" s="788">
        <v>627</v>
      </c>
    </row>
    <row r="9" spans="1:36" s="138" customFormat="1" ht="22.5" x14ac:dyDescent="0.2">
      <c r="A9" s="264" t="s">
        <v>9</v>
      </c>
      <c r="B9" s="20" t="s">
        <v>370</v>
      </c>
      <c r="C9" s="20" t="s">
        <v>370</v>
      </c>
      <c r="D9" s="20" t="s">
        <v>370</v>
      </c>
      <c r="E9" s="20" t="s">
        <v>370</v>
      </c>
      <c r="F9" s="20" t="s">
        <v>370</v>
      </c>
      <c r="G9" s="20" t="s">
        <v>370</v>
      </c>
      <c r="H9" s="20" t="s">
        <v>370</v>
      </c>
      <c r="I9" s="20" t="s">
        <v>370</v>
      </c>
      <c r="J9" s="20" t="s">
        <v>370</v>
      </c>
      <c r="K9" s="41" t="s">
        <v>456</v>
      </c>
      <c r="L9" s="41" t="s">
        <v>370</v>
      </c>
      <c r="M9" s="41" t="s">
        <v>370</v>
      </c>
      <c r="N9" s="41" t="s">
        <v>370</v>
      </c>
      <c r="O9" s="41" t="s">
        <v>370</v>
      </c>
      <c r="P9" s="41" t="s">
        <v>370</v>
      </c>
      <c r="Q9" s="41" t="s">
        <v>370</v>
      </c>
      <c r="R9" s="41" t="s">
        <v>370</v>
      </c>
      <c r="S9" s="41" t="s">
        <v>370</v>
      </c>
      <c r="T9" s="41" t="s">
        <v>370</v>
      </c>
      <c r="U9" s="36" t="s">
        <v>370</v>
      </c>
      <c r="V9" s="36" t="s">
        <v>370</v>
      </c>
      <c r="W9" s="36" t="s">
        <v>370</v>
      </c>
      <c r="X9" s="36" t="s">
        <v>370</v>
      </c>
      <c r="Y9" s="36" t="s">
        <v>370</v>
      </c>
      <c r="Z9" s="36" t="s">
        <v>370</v>
      </c>
      <c r="AA9" s="36" t="s">
        <v>370</v>
      </c>
      <c r="AB9" s="36" t="s">
        <v>370</v>
      </c>
      <c r="AC9" s="124" t="s">
        <v>370</v>
      </c>
      <c r="AD9" s="124" t="s">
        <v>456</v>
      </c>
      <c r="AE9" s="20" t="s">
        <v>370</v>
      </c>
      <c r="AF9" s="36" t="s">
        <v>370</v>
      </c>
      <c r="AG9" s="268" t="s">
        <v>370</v>
      </c>
      <c r="AH9" s="268" t="s">
        <v>370</v>
      </c>
      <c r="AI9" s="808" t="s">
        <v>370</v>
      </c>
      <c r="AJ9" s="808" t="s">
        <v>370</v>
      </c>
    </row>
    <row r="10" spans="1:36" s="138" customFormat="1" x14ac:dyDescent="0.2">
      <c r="A10" s="263" t="s">
        <v>10</v>
      </c>
      <c r="B10" s="20" t="s">
        <v>370</v>
      </c>
      <c r="C10" s="20" t="s">
        <v>370</v>
      </c>
      <c r="D10" s="20" t="s">
        <v>370</v>
      </c>
      <c r="E10" s="20" t="s">
        <v>370</v>
      </c>
      <c r="F10" s="20" t="s">
        <v>370</v>
      </c>
      <c r="G10" s="20" t="s">
        <v>370</v>
      </c>
      <c r="H10" s="20" t="s">
        <v>370</v>
      </c>
      <c r="I10" s="20" t="s">
        <v>370</v>
      </c>
      <c r="J10" s="20" t="s">
        <v>370</v>
      </c>
      <c r="K10" s="41" t="s">
        <v>456</v>
      </c>
      <c r="L10" s="41" t="s">
        <v>370</v>
      </c>
      <c r="M10" s="41" t="s">
        <v>370</v>
      </c>
      <c r="N10" s="41" t="s">
        <v>370</v>
      </c>
      <c r="O10" s="41" t="s">
        <v>370</v>
      </c>
      <c r="P10" s="41" t="s">
        <v>370</v>
      </c>
      <c r="Q10" s="41" t="s">
        <v>370</v>
      </c>
      <c r="R10" s="41" t="s">
        <v>370</v>
      </c>
      <c r="S10" s="41" t="s">
        <v>370</v>
      </c>
      <c r="T10" s="41" t="s">
        <v>370</v>
      </c>
      <c r="U10" s="36"/>
      <c r="V10" s="36"/>
      <c r="W10" s="36"/>
      <c r="X10" s="36"/>
      <c r="Y10" s="36"/>
      <c r="Z10" s="36"/>
      <c r="AA10" s="36"/>
      <c r="AB10" s="36"/>
      <c r="AC10" s="124"/>
      <c r="AD10" s="124"/>
      <c r="AE10" s="20"/>
      <c r="AF10" s="36"/>
      <c r="AG10" s="268"/>
      <c r="AH10" s="262"/>
      <c r="AI10" s="1012"/>
      <c r="AJ10" s="1012"/>
    </row>
    <row r="11" spans="1:36" s="138" customFormat="1" x14ac:dyDescent="0.2">
      <c r="A11" s="854" t="s">
        <v>263</v>
      </c>
      <c r="B11" s="20" t="s">
        <v>370</v>
      </c>
      <c r="C11" s="20" t="s">
        <v>370</v>
      </c>
      <c r="D11" s="20" t="s">
        <v>370</v>
      </c>
      <c r="E11" s="20" t="s">
        <v>370</v>
      </c>
      <c r="F11" s="20" t="s">
        <v>370</v>
      </c>
      <c r="G11" s="20" t="s">
        <v>370</v>
      </c>
      <c r="H11" s="20" t="s">
        <v>370</v>
      </c>
      <c r="I11" s="20" t="s">
        <v>370</v>
      </c>
      <c r="J11" s="20" t="s">
        <v>370</v>
      </c>
      <c r="K11" s="41" t="s">
        <v>456</v>
      </c>
      <c r="L11" s="41" t="s">
        <v>370</v>
      </c>
      <c r="M11" s="41" t="s">
        <v>370</v>
      </c>
      <c r="N11" s="41" t="s">
        <v>370</v>
      </c>
      <c r="O11" s="41" t="s">
        <v>370</v>
      </c>
      <c r="P11" s="41" t="s">
        <v>370</v>
      </c>
      <c r="Q11" s="41" t="s">
        <v>370</v>
      </c>
      <c r="R11" s="41" t="s">
        <v>370</v>
      </c>
      <c r="S11" s="41" t="s">
        <v>370</v>
      </c>
      <c r="T11" s="41" t="s">
        <v>370</v>
      </c>
      <c r="U11" s="35">
        <v>546</v>
      </c>
      <c r="V11" s="35">
        <v>530</v>
      </c>
      <c r="W11" s="35">
        <v>579</v>
      </c>
      <c r="X11" s="35">
        <v>506</v>
      </c>
      <c r="Y11" s="35">
        <v>510</v>
      </c>
      <c r="Z11" s="35">
        <v>529</v>
      </c>
      <c r="AA11" s="35">
        <v>489</v>
      </c>
      <c r="AB11" s="35">
        <v>500</v>
      </c>
      <c r="AC11" s="35">
        <v>522</v>
      </c>
      <c r="AD11" s="35">
        <v>541</v>
      </c>
      <c r="AE11" s="35">
        <v>632</v>
      </c>
      <c r="AF11" s="35">
        <v>782</v>
      </c>
      <c r="AG11" s="71">
        <v>569</v>
      </c>
      <c r="AH11" s="667">
        <v>524</v>
      </c>
      <c r="AI11" s="1012">
        <v>580</v>
      </c>
      <c r="AJ11" s="1012">
        <v>569</v>
      </c>
    </row>
    <row r="12" spans="1:36" s="138" customFormat="1" ht="22.5" x14ac:dyDescent="0.2">
      <c r="A12" s="264" t="s">
        <v>12</v>
      </c>
      <c r="B12" s="20" t="s">
        <v>370</v>
      </c>
      <c r="C12" s="20" t="s">
        <v>370</v>
      </c>
      <c r="D12" s="20" t="s">
        <v>370</v>
      </c>
      <c r="E12" s="20" t="s">
        <v>370</v>
      </c>
      <c r="F12" s="20" t="s">
        <v>370</v>
      </c>
      <c r="G12" s="20" t="s">
        <v>370</v>
      </c>
      <c r="H12" s="20" t="s">
        <v>370</v>
      </c>
      <c r="I12" s="20" t="s">
        <v>370</v>
      </c>
      <c r="J12" s="20" t="s">
        <v>370</v>
      </c>
      <c r="K12" s="41" t="s">
        <v>456</v>
      </c>
      <c r="L12" s="41" t="s">
        <v>370</v>
      </c>
      <c r="M12" s="41" t="s">
        <v>370</v>
      </c>
      <c r="N12" s="41" t="s">
        <v>370</v>
      </c>
      <c r="O12" s="41" t="s">
        <v>370</v>
      </c>
      <c r="P12" s="41" t="s">
        <v>370</v>
      </c>
      <c r="Q12" s="41" t="s">
        <v>370</v>
      </c>
      <c r="R12" s="41" t="s">
        <v>370</v>
      </c>
      <c r="S12" s="41" t="s">
        <v>370</v>
      </c>
      <c r="T12" s="41" t="s">
        <v>370</v>
      </c>
      <c r="U12" s="36" t="s">
        <v>370</v>
      </c>
      <c r="V12" s="36" t="s">
        <v>370</v>
      </c>
      <c r="W12" s="36" t="s">
        <v>370</v>
      </c>
      <c r="X12" s="36" t="s">
        <v>370</v>
      </c>
      <c r="Y12" s="36" t="s">
        <v>370</v>
      </c>
      <c r="Z12" s="36" t="s">
        <v>370</v>
      </c>
      <c r="AA12" s="36" t="s">
        <v>370</v>
      </c>
      <c r="AB12" s="36" t="s">
        <v>370</v>
      </c>
      <c r="AC12" s="124" t="s">
        <v>370</v>
      </c>
      <c r="AD12" s="124" t="s">
        <v>456</v>
      </c>
      <c r="AE12" s="20" t="s">
        <v>370</v>
      </c>
      <c r="AF12" s="36" t="s">
        <v>370</v>
      </c>
      <c r="AG12" s="268" t="s">
        <v>370</v>
      </c>
      <c r="AH12" s="268" t="s">
        <v>370</v>
      </c>
      <c r="AI12" s="808" t="s">
        <v>370</v>
      </c>
      <c r="AJ12" s="808" t="s">
        <v>370</v>
      </c>
    </row>
    <row r="13" spans="1:36" s="138" customFormat="1" ht="22.5" x14ac:dyDescent="0.2">
      <c r="A13" s="264" t="s">
        <v>13</v>
      </c>
      <c r="B13" s="20" t="s">
        <v>370</v>
      </c>
      <c r="C13" s="20" t="s">
        <v>370</v>
      </c>
      <c r="D13" s="20" t="s">
        <v>370</v>
      </c>
      <c r="E13" s="20" t="s">
        <v>370</v>
      </c>
      <c r="F13" s="20" t="s">
        <v>370</v>
      </c>
      <c r="G13" s="20" t="s">
        <v>370</v>
      </c>
      <c r="H13" s="20" t="s">
        <v>370</v>
      </c>
      <c r="I13" s="20" t="s">
        <v>370</v>
      </c>
      <c r="J13" s="20" t="s">
        <v>370</v>
      </c>
      <c r="K13" s="41" t="s">
        <v>456</v>
      </c>
      <c r="L13" s="41" t="s">
        <v>370</v>
      </c>
      <c r="M13" s="41" t="s">
        <v>370</v>
      </c>
      <c r="N13" s="41" t="s">
        <v>370</v>
      </c>
      <c r="O13" s="41" t="s">
        <v>370</v>
      </c>
      <c r="P13" s="41" t="s">
        <v>370</v>
      </c>
      <c r="Q13" s="41" t="s">
        <v>370</v>
      </c>
      <c r="R13" s="41" t="s">
        <v>370</v>
      </c>
      <c r="S13" s="41" t="s">
        <v>370</v>
      </c>
      <c r="T13" s="41" t="s">
        <v>370</v>
      </c>
      <c r="U13" s="36" t="s">
        <v>370</v>
      </c>
      <c r="V13" s="36" t="s">
        <v>370</v>
      </c>
      <c r="W13" s="36" t="s">
        <v>370</v>
      </c>
      <c r="X13" s="36" t="s">
        <v>370</v>
      </c>
      <c r="Y13" s="36" t="s">
        <v>370</v>
      </c>
      <c r="Z13" s="36" t="s">
        <v>370</v>
      </c>
      <c r="AA13" s="36" t="s">
        <v>370</v>
      </c>
      <c r="AB13" s="36" t="s">
        <v>370</v>
      </c>
      <c r="AC13" s="124" t="s">
        <v>370</v>
      </c>
      <c r="AD13" s="124" t="s">
        <v>456</v>
      </c>
      <c r="AE13" s="20" t="s">
        <v>370</v>
      </c>
      <c r="AF13" s="36" t="s">
        <v>370</v>
      </c>
      <c r="AG13" s="268" t="s">
        <v>370</v>
      </c>
      <c r="AH13" s="268" t="s">
        <v>370</v>
      </c>
      <c r="AI13" s="808" t="s">
        <v>370</v>
      </c>
      <c r="AJ13" s="808" t="s">
        <v>370</v>
      </c>
    </row>
    <row r="14" spans="1:36" s="138" customFormat="1" x14ac:dyDescent="0.2">
      <c r="A14" s="264" t="s">
        <v>206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105"/>
      <c r="V14" s="105"/>
      <c r="W14" s="105"/>
      <c r="X14" s="105"/>
      <c r="Y14" s="105"/>
      <c r="Z14" s="105"/>
      <c r="AA14" s="105"/>
      <c r="AB14" s="105"/>
      <c r="AC14" s="323"/>
      <c r="AD14" s="323"/>
      <c r="AE14" s="8"/>
      <c r="AF14" s="15"/>
      <c r="AG14" s="496"/>
      <c r="AH14" s="262"/>
      <c r="AI14" s="1012"/>
      <c r="AJ14" s="1012"/>
    </row>
    <row r="15" spans="1:36" s="138" customFormat="1" x14ac:dyDescent="0.2">
      <c r="A15" s="264" t="s">
        <v>16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35">
        <v>265</v>
      </c>
      <c r="V15" s="857">
        <v>251</v>
      </c>
      <c r="W15" s="35">
        <v>178</v>
      </c>
      <c r="X15" s="35">
        <v>246</v>
      </c>
      <c r="Y15" s="35">
        <v>249</v>
      </c>
      <c r="Z15" s="35">
        <v>223</v>
      </c>
      <c r="AA15" s="857">
        <v>257</v>
      </c>
      <c r="AB15" s="35">
        <v>233</v>
      </c>
      <c r="AC15" s="861">
        <v>206</v>
      </c>
      <c r="AD15" s="861">
        <v>161</v>
      </c>
      <c r="AE15" s="861">
        <v>77</v>
      </c>
      <c r="AF15" s="861">
        <v>8</v>
      </c>
      <c r="AG15" s="314">
        <v>196</v>
      </c>
      <c r="AH15" s="667">
        <v>218</v>
      </c>
      <c r="AI15" s="1012">
        <v>106</v>
      </c>
      <c r="AJ15" s="1012">
        <v>58</v>
      </c>
    </row>
    <row r="16" spans="1:36" s="138" customFormat="1" x14ac:dyDescent="0.2">
      <c r="A16" s="264" t="s">
        <v>17</v>
      </c>
      <c r="B16" s="20" t="s">
        <v>370</v>
      </c>
      <c r="C16" s="20" t="s">
        <v>370</v>
      </c>
      <c r="D16" s="20" t="s">
        <v>370</v>
      </c>
      <c r="E16" s="20" t="s">
        <v>370</v>
      </c>
      <c r="F16" s="20" t="s">
        <v>370</v>
      </c>
      <c r="G16" s="20" t="s">
        <v>370</v>
      </c>
      <c r="H16" s="20" t="s">
        <v>370</v>
      </c>
      <c r="I16" s="20" t="s">
        <v>370</v>
      </c>
      <c r="J16" s="20" t="s">
        <v>370</v>
      </c>
      <c r="K16" s="41" t="s">
        <v>456</v>
      </c>
      <c r="L16" s="41" t="s">
        <v>370</v>
      </c>
      <c r="M16" s="41" t="s">
        <v>370</v>
      </c>
      <c r="N16" s="41" t="s">
        <v>370</v>
      </c>
      <c r="O16" s="41" t="s">
        <v>370</v>
      </c>
      <c r="P16" s="41" t="s">
        <v>370</v>
      </c>
      <c r="Q16" s="41" t="s">
        <v>370</v>
      </c>
      <c r="R16" s="41" t="s">
        <v>370</v>
      </c>
      <c r="S16" s="41" t="s">
        <v>370</v>
      </c>
      <c r="T16" s="41" t="s">
        <v>370</v>
      </c>
      <c r="U16" s="36"/>
      <c r="V16" s="80"/>
      <c r="W16" s="22"/>
      <c r="X16" s="22"/>
      <c r="Y16" s="22"/>
      <c r="Z16" s="22"/>
      <c r="AA16" s="36"/>
      <c r="AB16" s="20"/>
      <c r="AC16" s="323"/>
      <c r="AD16" s="323"/>
      <c r="AE16" s="8"/>
      <c r="AF16" s="15"/>
      <c r="AG16" s="496"/>
      <c r="AH16" s="262"/>
      <c r="AI16" s="1012"/>
      <c r="AJ16" s="1012"/>
    </row>
    <row r="17" spans="1:36" s="138" customFormat="1" x14ac:dyDescent="0.2">
      <c r="A17" s="264" t="s">
        <v>207</v>
      </c>
      <c r="B17" s="20" t="s">
        <v>370</v>
      </c>
      <c r="C17" s="20" t="s">
        <v>370</v>
      </c>
      <c r="D17" s="20" t="s">
        <v>370</v>
      </c>
      <c r="E17" s="20" t="s">
        <v>370</v>
      </c>
      <c r="F17" s="20" t="s">
        <v>370</v>
      </c>
      <c r="G17" s="20" t="s">
        <v>370</v>
      </c>
      <c r="H17" s="20" t="s">
        <v>370</v>
      </c>
      <c r="I17" s="20" t="s">
        <v>370</v>
      </c>
      <c r="J17" s="20" t="s">
        <v>370</v>
      </c>
      <c r="K17" s="41" t="s">
        <v>456</v>
      </c>
      <c r="L17" s="41" t="s">
        <v>370</v>
      </c>
      <c r="M17" s="41" t="s">
        <v>370</v>
      </c>
      <c r="N17" s="41" t="s">
        <v>370</v>
      </c>
      <c r="O17" s="41" t="s">
        <v>370</v>
      </c>
      <c r="P17" s="41" t="s">
        <v>370</v>
      </c>
      <c r="Q17" s="41" t="s">
        <v>370</v>
      </c>
      <c r="R17" s="41" t="s">
        <v>370</v>
      </c>
      <c r="S17" s="41" t="s">
        <v>370</v>
      </c>
      <c r="T17" s="41" t="s">
        <v>370</v>
      </c>
      <c r="U17" s="36" t="s">
        <v>370</v>
      </c>
      <c r="V17" s="80" t="s">
        <v>370</v>
      </c>
      <c r="W17" s="36" t="s">
        <v>370</v>
      </c>
      <c r="X17" s="36" t="s">
        <v>370</v>
      </c>
      <c r="Y17" s="36" t="s">
        <v>370</v>
      </c>
      <c r="Z17" s="36" t="s">
        <v>370</v>
      </c>
      <c r="AA17" s="36" t="s">
        <v>370</v>
      </c>
      <c r="AB17" s="22" t="s">
        <v>370</v>
      </c>
      <c r="AC17" s="124" t="s">
        <v>370</v>
      </c>
      <c r="AD17" s="124" t="s">
        <v>456</v>
      </c>
      <c r="AE17" s="20" t="s">
        <v>370</v>
      </c>
      <c r="AF17" s="36" t="s">
        <v>370</v>
      </c>
      <c r="AG17" s="268" t="s">
        <v>456</v>
      </c>
      <c r="AH17" s="330" t="s">
        <v>370</v>
      </c>
      <c r="AI17" s="808" t="s">
        <v>370</v>
      </c>
      <c r="AJ17" s="808" t="s">
        <v>370</v>
      </c>
    </row>
    <row r="18" spans="1:36" s="138" customFormat="1" x14ac:dyDescent="0.2">
      <c r="A18" s="138" t="s">
        <v>19</v>
      </c>
      <c r="T18" s="5"/>
      <c r="U18" s="36" t="s">
        <v>370</v>
      </c>
      <c r="V18" s="80" t="s">
        <v>370</v>
      </c>
      <c r="W18" s="36" t="s">
        <v>370</v>
      </c>
      <c r="X18" s="36" t="s">
        <v>370</v>
      </c>
      <c r="Y18" s="36" t="s">
        <v>370</v>
      </c>
      <c r="Z18" s="36" t="s">
        <v>370</v>
      </c>
      <c r="AA18" s="36" t="s">
        <v>370</v>
      </c>
      <c r="AB18" s="22" t="s">
        <v>370</v>
      </c>
      <c r="AC18" s="124" t="s">
        <v>370</v>
      </c>
      <c r="AD18" s="124" t="s">
        <v>456</v>
      </c>
      <c r="AE18" s="20" t="s">
        <v>370</v>
      </c>
      <c r="AF18" s="20" t="s">
        <v>370</v>
      </c>
      <c r="AG18" s="330" t="s">
        <v>370</v>
      </c>
      <c r="AH18" s="330" t="s">
        <v>370</v>
      </c>
      <c r="AI18" s="808" t="s">
        <v>370</v>
      </c>
      <c r="AJ18" s="808" t="s">
        <v>370</v>
      </c>
    </row>
    <row r="19" spans="1:36" s="138" customFormat="1" x14ac:dyDescent="0.2">
      <c r="A19" s="264" t="s">
        <v>208</v>
      </c>
      <c r="B19" s="20" t="s">
        <v>370</v>
      </c>
      <c r="C19" s="20" t="s">
        <v>370</v>
      </c>
      <c r="D19" s="20" t="s">
        <v>370</v>
      </c>
      <c r="E19" s="20" t="s">
        <v>370</v>
      </c>
      <c r="F19" s="20" t="s">
        <v>370</v>
      </c>
      <c r="G19" s="20" t="s">
        <v>370</v>
      </c>
      <c r="H19" s="20" t="s">
        <v>370</v>
      </c>
      <c r="I19" s="20" t="s">
        <v>370</v>
      </c>
      <c r="J19" s="20" t="s">
        <v>370</v>
      </c>
      <c r="K19" s="41" t="s">
        <v>456</v>
      </c>
      <c r="L19" s="41" t="s">
        <v>370</v>
      </c>
      <c r="M19" s="41" t="s">
        <v>370</v>
      </c>
      <c r="N19" s="41" t="s">
        <v>370</v>
      </c>
      <c r="O19" s="41" t="s">
        <v>370</v>
      </c>
      <c r="P19" s="41" t="s">
        <v>370</v>
      </c>
      <c r="Q19" s="41" t="s">
        <v>370</v>
      </c>
      <c r="R19" s="41" t="s">
        <v>370</v>
      </c>
      <c r="S19" s="41" t="s">
        <v>370</v>
      </c>
      <c r="T19" s="41" t="s">
        <v>370</v>
      </c>
      <c r="U19" s="36" t="s">
        <v>370</v>
      </c>
      <c r="V19" s="80" t="s">
        <v>370</v>
      </c>
      <c r="W19" s="22" t="s">
        <v>370</v>
      </c>
      <c r="X19" s="22" t="s">
        <v>370</v>
      </c>
      <c r="Y19" s="22" t="s">
        <v>370</v>
      </c>
      <c r="Z19" s="22" t="s">
        <v>370</v>
      </c>
      <c r="AA19" s="36" t="s">
        <v>370</v>
      </c>
      <c r="AB19" s="22" t="s">
        <v>370</v>
      </c>
      <c r="AC19" s="124" t="s">
        <v>370</v>
      </c>
      <c r="AD19" s="124" t="s">
        <v>456</v>
      </c>
      <c r="AE19" s="20" t="s">
        <v>370</v>
      </c>
      <c r="AF19" s="36" t="s">
        <v>370</v>
      </c>
      <c r="AG19" s="268" t="s">
        <v>456</v>
      </c>
      <c r="AH19" s="330" t="s">
        <v>370</v>
      </c>
      <c r="AI19" s="808" t="s">
        <v>370</v>
      </c>
      <c r="AJ19" s="808" t="s">
        <v>370</v>
      </c>
    </row>
    <row r="20" spans="1:36" s="138" customFormat="1" x14ac:dyDescent="0.2">
      <c r="A20" s="138" t="s">
        <v>21</v>
      </c>
      <c r="T20" s="5"/>
      <c r="U20" s="36" t="s">
        <v>370</v>
      </c>
      <c r="V20" s="80" t="s">
        <v>370</v>
      </c>
      <c r="W20" s="36" t="s">
        <v>370</v>
      </c>
      <c r="X20" s="36" t="s">
        <v>370</v>
      </c>
      <c r="Y20" s="36" t="s">
        <v>370</v>
      </c>
      <c r="Z20" s="36" t="s">
        <v>370</v>
      </c>
      <c r="AA20" s="36" t="s">
        <v>370</v>
      </c>
      <c r="AB20" s="22" t="s">
        <v>370</v>
      </c>
      <c r="AC20" s="124" t="s">
        <v>370</v>
      </c>
      <c r="AD20" s="124" t="s">
        <v>456</v>
      </c>
      <c r="AE20" s="20" t="s">
        <v>370</v>
      </c>
      <c r="AF20" s="20" t="s">
        <v>370</v>
      </c>
      <c r="AG20" s="330" t="s">
        <v>370</v>
      </c>
      <c r="AH20" s="330" t="s">
        <v>370</v>
      </c>
      <c r="AI20" s="808" t="s">
        <v>370</v>
      </c>
      <c r="AJ20" s="808" t="s">
        <v>370</v>
      </c>
    </row>
    <row r="21" spans="1:36" s="138" customFormat="1" x14ac:dyDescent="0.2">
      <c r="A21" s="264" t="s">
        <v>22</v>
      </c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36"/>
      <c r="V21" s="80"/>
      <c r="W21" s="22"/>
      <c r="X21" s="22"/>
      <c r="Y21" s="22"/>
      <c r="Z21" s="22"/>
      <c r="AA21" s="36"/>
      <c r="AB21" s="22"/>
      <c r="AC21" s="124"/>
      <c r="AD21" s="124"/>
      <c r="AE21" s="20"/>
      <c r="AF21" s="36"/>
      <c r="AG21" s="268"/>
      <c r="AH21" s="262"/>
      <c r="AI21" s="1012"/>
      <c r="AJ21" s="1012"/>
    </row>
    <row r="22" spans="1:36" s="138" customFormat="1" x14ac:dyDescent="0.2">
      <c r="A22" s="264" t="s">
        <v>313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303">
        <v>932</v>
      </c>
      <c r="V22" s="287">
        <v>1143</v>
      </c>
      <c r="W22" s="287">
        <v>1008</v>
      </c>
      <c r="X22" s="287">
        <v>1130</v>
      </c>
      <c r="Y22" s="287">
        <v>1416</v>
      </c>
      <c r="Z22" s="287">
        <v>1936</v>
      </c>
      <c r="AA22" s="287">
        <v>2151</v>
      </c>
      <c r="AB22" s="287">
        <v>1817</v>
      </c>
      <c r="AC22" s="287">
        <v>1848</v>
      </c>
      <c r="AD22" s="287">
        <v>2198</v>
      </c>
      <c r="AE22" s="287">
        <v>1799</v>
      </c>
      <c r="AF22" s="287">
        <v>1575</v>
      </c>
      <c r="AG22" s="531">
        <v>1510</v>
      </c>
      <c r="AH22" s="421">
        <v>1777</v>
      </c>
      <c r="AI22" s="1070">
        <v>2436</v>
      </c>
      <c r="AJ22" s="1070">
        <v>2760</v>
      </c>
    </row>
    <row r="23" spans="1:36" s="138" customFormat="1" x14ac:dyDescent="0.2">
      <c r="A23" s="264" t="s">
        <v>314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303">
        <v>970</v>
      </c>
      <c r="V23" s="287">
        <v>1151</v>
      </c>
      <c r="W23" s="287">
        <v>1162</v>
      </c>
      <c r="X23" s="287">
        <v>1382</v>
      </c>
      <c r="Y23" s="287">
        <v>1295</v>
      </c>
      <c r="Z23" s="287">
        <v>1747</v>
      </c>
      <c r="AA23" s="287">
        <v>2449</v>
      </c>
      <c r="AB23" s="287">
        <v>2978</v>
      </c>
      <c r="AC23" s="287">
        <v>2692</v>
      </c>
      <c r="AD23" s="287">
        <v>3218</v>
      </c>
      <c r="AE23" s="287">
        <v>2353</v>
      </c>
      <c r="AF23" s="287">
        <v>2002</v>
      </c>
      <c r="AG23" s="531">
        <v>1814</v>
      </c>
      <c r="AH23" s="421">
        <v>1900</v>
      </c>
      <c r="AI23" s="1070">
        <v>2553</v>
      </c>
      <c r="AJ23" s="1070">
        <v>2670</v>
      </c>
    </row>
    <row r="24" spans="1:36" s="138" customFormat="1" x14ac:dyDescent="0.2">
      <c r="A24" s="264" t="s">
        <v>266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857">
        <v>-38</v>
      </c>
      <c r="V24" s="35">
        <v>-8</v>
      </c>
      <c r="W24" s="857">
        <v>-154</v>
      </c>
      <c r="X24" s="857">
        <v>-252</v>
      </c>
      <c r="Y24" s="857">
        <v>121</v>
      </c>
      <c r="Z24" s="29">
        <v>189</v>
      </c>
      <c r="AA24" s="29">
        <v>-298</v>
      </c>
      <c r="AB24" s="29">
        <v>-1161</v>
      </c>
      <c r="AC24" s="8">
        <v>-844</v>
      </c>
      <c r="AD24" s="287">
        <v>-1020</v>
      </c>
      <c r="AE24" s="8">
        <v>-554</v>
      </c>
      <c r="AF24" s="139">
        <v>-427</v>
      </c>
      <c r="AG24" s="140">
        <v>-304</v>
      </c>
      <c r="AH24" s="140">
        <v>-123</v>
      </c>
      <c r="AI24" s="1012">
        <v>-117</v>
      </c>
      <c r="AJ24" s="1012">
        <v>90</v>
      </c>
    </row>
    <row r="25" spans="1:36" s="5" customFormat="1" x14ac:dyDescent="0.2">
      <c r="A25" s="34" t="s">
        <v>267</v>
      </c>
      <c r="B25" s="22" t="s">
        <v>370</v>
      </c>
      <c r="C25" s="22" t="s">
        <v>370</v>
      </c>
      <c r="D25" s="22" t="s">
        <v>370</v>
      </c>
      <c r="E25" s="22" t="s">
        <v>370</v>
      </c>
      <c r="F25" s="22" t="s">
        <v>370</v>
      </c>
      <c r="G25" s="22" t="s">
        <v>370</v>
      </c>
      <c r="H25" s="22" t="s">
        <v>370</v>
      </c>
      <c r="I25" s="22" t="s">
        <v>370</v>
      </c>
      <c r="J25" s="22" t="s">
        <v>370</v>
      </c>
      <c r="K25" s="80" t="s">
        <v>456</v>
      </c>
      <c r="L25" s="80" t="s">
        <v>370</v>
      </c>
      <c r="M25" s="80" t="s">
        <v>370</v>
      </c>
      <c r="N25" s="80" t="s">
        <v>370</v>
      </c>
      <c r="O25" s="80" t="s">
        <v>370</v>
      </c>
      <c r="P25" s="80" t="s">
        <v>370</v>
      </c>
      <c r="Q25" s="80" t="s">
        <v>370</v>
      </c>
      <c r="R25" s="80" t="s">
        <v>370</v>
      </c>
      <c r="S25" s="80" t="s">
        <v>370</v>
      </c>
      <c r="T25" s="80" t="s">
        <v>370</v>
      </c>
      <c r="U25" s="80" t="s">
        <v>370</v>
      </c>
      <c r="V25" s="80" t="s">
        <v>370</v>
      </c>
      <c r="W25" s="80" t="s">
        <v>370</v>
      </c>
      <c r="X25" s="80" t="s">
        <v>370</v>
      </c>
      <c r="Y25" s="80" t="s">
        <v>370</v>
      </c>
      <c r="Z25" s="80" t="s">
        <v>370</v>
      </c>
      <c r="AA25" s="80" t="s">
        <v>370</v>
      </c>
      <c r="AB25" s="80" t="s">
        <v>370</v>
      </c>
      <c r="AC25" s="80" t="s">
        <v>370</v>
      </c>
      <c r="AD25" s="80" t="s">
        <v>370</v>
      </c>
      <c r="AE25" s="80" t="s">
        <v>370</v>
      </c>
      <c r="AF25" s="80" t="s">
        <v>370</v>
      </c>
      <c r="AG25" s="80" t="s">
        <v>370</v>
      </c>
      <c r="AH25" s="107" t="s">
        <v>370</v>
      </c>
      <c r="AI25" s="982" t="s">
        <v>370</v>
      </c>
      <c r="AJ25" s="982" t="s">
        <v>370</v>
      </c>
    </row>
    <row r="26" spans="1:36" s="5" customFormat="1" x14ac:dyDescent="0.2">
      <c r="A26" s="497" t="s">
        <v>268</v>
      </c>
      <c r="B26" s="22" t="s">
        <v>370</v>
      </c>
      <c r="C26" s="22" t="s">
        <v>370</v>
      </c>
      <c r="D26" s="22" t="s">
        <v>370</v>
      </c>
      <c r="E26" s="22" t="s">
        <v>370</v>
      </c>
      <c r="F26" s="22" t="s">
        <v>370</v>
      </c>
      <c r="G26" s="22" t="s">
        <v>370</v>
      </c>
      <c r="H26" s="22" t="s">
        <v>370</v>
      </c>
      <c r="I26" s="22" t="s">
        <v>370</v>
      </c>
      <c r="J26" s="22" t="s">
        <v>370</v>
      </c>
      <c r="K26" s="80" t="s">
        <v>456</v>
      </c>
      <c r="L26" s="80" t="s">
        <v>370</v>
      </c>
      <c r="M26" s="80" t="s">
        <v>370</v>
      </c>
      <c r="N26" s="80" t="s">
        <v>370</v>
      </c>
      <c r="O26" s="80" t="s">
        <v>370</v>
      </c>
      <c r="P26" s="80" t="s">
        <v>370</v>
      </c>
      <c r="Q26" s="80" t="s">
        <v>370</v>
      </c>
      <c r="R26" s="80" t="s">
        <v>370</v>
      </c>
      <c r="S26" s="80" t="s">
        <v>370</v>
      </c>
      <c r="T26" s="80" t="s">
        <v>370</v>
      </c>
      <c r="U26" s="80" t="s">
        <v>370</v>
      </c>
      <c r="V26" s="80" t="s">
        <v>370</v>
      </c>
      <c r="W26" s="80" t="s">
        <v>456</v>
      </c>
      <c r="X26" s="80" t="s">
        <v>370</v>
      </c>
      <c r="Y26" s="80" t="s">
        <v>370</v>
      </c>
      <c r="Z26" s="80" t="s">
        <v>370</v>
      </c>
      <c r="AA26" s="80" t="s">
        <v>370</v>
      </c>
      <c r="AB26" s="22" t="s">
        <v>370</v>
      </c>
      <c r="AC26" s="80" t="s">
        <v>370</v>
      </c>
      <c r="AD26" s="80" t="s">
        <v>456</v>
      </c>
      <c r="AE26" s="22" t="s">
        <v>370</v>
      </c>
      <c r="AF26" s="22" t="s">
        <v>370</v>
      </c>
      <c r="AG26" s="101" t="s">
        <v>370</v>
      </c>
      <c r="AH26" s="107" t="s">
        <v>370</v>
      </c>
      <c r="AI26" s="982" t="s">
        <v>370</v>
      </c>
      <c r="AJ26" s="982" t="s">
        <v>370</v>
      </c>
    </row>
    <row r="27" spans="1:36" s="5" customFormat="1" ht="22.5" x14ac:dyDescent="0.2">
      <c r="A27" s="34" t="s">
        <v>212</v>
      </c>
      <c r="B27" s="80" t="s">
        <v>370</v>
      </c>
      <c r="C27" s="80" t="s">
        <v>370</v>
      </c>
      <c r="D27" s="80" t="s">
        <v>370</v>
      </c>
      <c r="E27" s="80" t="s">
        <v>370</v>
      </c>
      <c r="F27" s="80" t="s">
        <v>370</v>
      </c>
      <c r="G27" s="22" t="s">
        <v>370</v>
      </c>
      <c r="H27" s="80" t="s">
        <v>370</v>
      </c>
      <c r="I27" s="80" t="s">
        <v>370</v>
      </c>
      <c r="J27" s="80" t="s">
        <v>370</v>
      </c>
      <c r="K27" s="80" t="s">
        <v>456</v>
      </c>
      <c r="L27" s="80" t="s">
        <v>370</v>
      </c>
      <c r="M27" s="80" t="s">
        <v>370</v>
      </c>
      <c r="N27" s="80" t="s">
        <v>370</v>
      </c>
      <c r="O27" s="80" t="s">
        <v>370</v>
      </c>
      <c r="P27" s="80" t="s">
        <v>370</v>
      </c>
      <c r="Q27" s="80" t="s">
        <v>370</v>
      </c>
      <c r="R27" s="80" t="s">
        <v>370</v>
      </c>
      <c r="S27" s="80" t="s">
        <v>370</v>
      </c>
      <c r="T27" s="80" t="s">
        <v>370</v>
      </c>
      <c r="U27" s="80" t="s">
        <v>370</v>
      </c>
      <c r="V27" s="80" t="s">
        <v>370</v>
      </c>
      <c r="W27" s="80" t="s">
        <v>456</v>
      </c>
      <c r="X27" s="80" t="s">
        <v>370</v>
      </c>
      <c r="Y27" s="80" t="s">
        <v>370</v>
      </c>
      <c r="Z27" s="80" t="s">
        <v>370</v>
      </c>
      <c r="AA27" s="80" t="s">
        <v>370</v>
      </c>
      <c r="AB27" s="80" t="s">
        <v>370</v>
      </c>
      <c r="AC27" s="80" t="s">
        <v>370</v>
      </c>
      <c r="AD27" s="80" t="s">
        <v>456</v>
      </c>
      <c r="AE27" s="22" t="s">
        <v>370</v>
      </c>
      <c r="AF27" s="22" t="s">
        <v>370</v>
      </c>
      <c r="AG27" s="101" t="s">
        <v>370</v>
      </c>
      <c r="AH27" s="107" t="s">
        <v>370</v>
      </c>
      <c r="AI27" s="982" t="s">
        <v>370</v>
      </c>
      <c r="AJ27" s="982" t="s">
        <v>370</v>
      </c>
    </row>
    <row r="28" spans="1:36" s="5" customFormat="1" ht="22.5" x14ac:dyDescent="0.2">
      <c r="A28" s="34" t="s">
        <v>269</v>
      </c>
      <c r="B28" s="857" t="s">
        <v>370</v>
      </c>
      <c r="C28" s="857" t="s">
        <v>370</v>
      </c>
      <c r="D28" s="857" t="s">
        <v>370</v>
      </c>
      <c r="E28" s="857" t="s">
        <v>370</v>
      </c>
      <c r="F28" s="857" t="s">
        <v>370</v>
      </c>
      <c r="G28" s="35" t="s">
        <v>370</v>
      </c>
      <c r="H28" s="857" t="s">
        <v>370</v>
      </c>
      <c r="I28" s="857" t="s">
        <v>370</v>
      </c>
      <c r="J28" s="857" t="s">
        <v>370</v>
      </c>
      <c r="K28" s="857" t="s">
        <v>456</v>
      </c>
      <c r="L28" s="857" t="s">
        <v>370</v>
      </c>
      <c r="M28" s="857" t="s">
        <v>370</v>
      </c>
      <c r="N28" s="857" t="s">
        <v>370</v>
      </c>
      <c r="O28" s="857" t="s">
        <v>370</v>
      </c>
      <c r="P28" s="857" t="s">
        <v>370</v>
      </c>
      <c r="Q28" s="857" t="s">
        <v>370</v>
      </c>
      <c r="R28" s="857" t="s">
        <v>370</v>
      </c>
      <c r="S28" s="857" t="s">
        <v>370</v>
      </c>
      <c r="T28" s="857" t="s">
        <v>370</v>
      </c>
      <c r="U28" s="857" t="s">
        <v>370</v>
      </c>
      <c r="V28" s="857" t="s">
        <v>370</v>
      </c>
      <c r="W28" s="857" t="s">
        <v>456</v>
      </c>
      <c r="X28" s="857" t="s">
        <v>370</v>
      </c>
      <c r="Y28" s="857" t="s">
        <v>370</v>
      </c>
      <c r="Z28" s="857" t="s">
        <v>370</v>
      </c>
      <c r="AA28" s="857" t="s">
        <v>370</v>
      </c>
      <c r="AB28" s="857" t="s">
        <v>370</v>
      </c>
      <c r="AC28" s="857" t="s">
        <v>370</v>
      </c>
      <c r="AD28" s="857" t="s">
        <v>456</v>
      </c>
      <c r="AE28" s="35" t="s">
        <v>370</v>
      </c>
      <c r="AF28" s="35" t="s">
        <v>370</v>
      </c>
      <c r="AG28" s="101" t="s">
        <v>370</v>
      </c>
      <c r="AH28" s="107" t="s">
        <v>370</v>
      </c>
      <c r="AI28" s="982" t="s">
        <v>370</v>
      </c>
      <c r="AJ28" s="982" t="s">
        <v>370</v>
      </c>
    </row>
    <row r="29" spans="1:36" s="5" customFormat="1" x14ac:dyDescent="0.2">
      <c r="A29" s="34" t="s">
        <v>270</v>
      </c>
      <c r="B29" s="35" t="s">
        <v>370</v>
      </c>
      <c r="C29" s="35" t="s">
        <v>370</v>
      </c>
      <c r="D29" s="35" t="s">
        <v>370</v>
      </c>
      <c r="E29" s="857" t="s">
        <v>370</v>
      </c>
      <c r="F29" s="857" t="s">
        <v>370</v>
      </c>
      <c r="G29" s="857" t="s">
        <v>370</v>
      </c>
      <c r="H29" s="857" t="s">
        <v>370</v>
      </c>
      <c r="I29" s="857" t="s">
        <v>370</v>
      </c>
      <c r="J29" s="35" t="s">
        <v>370</v>
      </c>
      <c r="K29" s="35" t="s">
        <v>456</v>
      </c>
      <c r="L29" s="35" t="s">
        <v>370</v>
      </c>
      <c r="M29" s="35" t="s">
        <v>370</v>
      </c>
      <c r="N29" s="35" t="s">
        <v>370</v>
      </c>
      <c r="O29" s="35" t="s">
        <v>370</v>
      </c>
      <c r="P29" s="35" t="s">
        <v>370</v>
      </c>
      <c r="Q29" s="35" t="s">
        <v>370</v>
      </c>
      <c r="R29" s="35" t="s">
        <v>370</v>
      </c>
      <c r="S29" s="35" t="s">
        <v>370</v>
      </c>
      <c r="T29" s="35" t="s">
        <v>370</v>
      </c>
      <c r="U29" s="35" t="s">
        <v>370</v>
      </c>
      <c r="V29" s="35" t="s">
        <v>370</v>
      </c>
      <c r="W29" s="35" t="s">
        <v>456</v>
      </c>
      <c r="X29" s="35" t="s">
        <v>370</v>
      </c>
      <c r="Y29" s="35" t="s">
        <v>370</v>
      </c>
      <c r="Z29" s="35" t="s">
        <v>370</v>
      </c>
      <c r="AA29" s="35" t="s">
        <v>370</v>
      </c>
      <c r="AB29" s="35" t="s">
        <v>370</v>
      </c>
      <c r="AC29" s="35" t="s">
        <v>370</v>
      </c>
      <c r="AD29" s="35" t="s">
        <v>456</v>
      </c>
      <c r="AE29" s="22" t="s">
        <v>370</v>
      </c>
      <c r="AF29" s="22" t="s">
        <v>370</v>
      </c>
      <c r="AG29" s="101" t="s">
        <v>370</v>
      </c>
      <c r="AH29" s="107" t="s">
        <v>370</v>
      </c>
      <c r="AI29" s="982" t="s">
        <v>370</v>
      </c>
      <c r="AJ29" s="982" t="s">
        <v>370</v>
      </c>
    </row>
    <row r="30" spans="1:36" s="5" customFormat="1" x14ac:dyDescent="0.2">
      <c r="A30" s="34" t="s">
        <v>271</v>
      </c>
      <c r="B30" s="35" t="s">
        <v>370</v>
      </c>
      <c r="C30" s="35" t="s">
        <v>370</v>
      </c>
      <c r="D30" s="35" t="s">
        <v>370</v>
      </c>
      <c r="E30" s="857" t="s">
        <v>370</v>
      </c>
      <c r="F30" s="857" t="s">
        <v>370</v>
      </c>
      <c r="G30" s="857" t="s">
        <v>370</v>
      </c>
      <c r="H30" s="857" t="s">
        <v>370</v>
      </c>
      <c r="I30" s="857" t="s">
        <v>370</v>
      </c>
      <c r="J30" s="35" t="s">
        <v>370</v>
      </c>
      <c r="K30" s="857" t="s">
        <v>456</v>
      </c>
      <c r="L30" s="857" t="s">
        <v>370</v>
      </c>
      <c r="M30" s="857" t="s">
        <v>370</v>
      </c>
      <c r="N30" s="857" t="s">
        <v>370</v>
      </c>
      <c r="O30" s="857" t="s">
        <v>370</v>
      </c>
      <c r="P30" s="857" t="s">
        <v>370</v>
      </c>
      <c r="Q30" s="857" t="s">
        <v>370</v>
      </c>
      <c r="R30" s="857" t="s">
        <v>370</v>
      </c>
      <c r="S30" s="857" t="s">
        <v>370</v>
      </c>
      <c r="T30" s="857" t="s">
        <v>370</v>
      </c>
      <c r="U30" s="857" t="s">
        <v>370</v>
      </c>
      <c r="V30" s="857" t="s">
        <v>370</v>
      </c>
      <c r="W30" s="857" t="s">
        <v>456</v>
      </c>
      <c r="X30" s="857" t="s">
        <v>370</v>
      </c>
      <c r="Y30" s="857" t="s">
        <v>370</v>
      </c>
      <c r="Z30" s="857" t="s">
        <v>370</v>
      </c>
      <c r="AA30" s="857" t="s">
        <v>370</v>
      </c>
      <c r="AB30" s="857" t="s">
        <v>370</v>
      </c>
      <c r="AC30" s="857" t="s">
        <v>370</v>
      </c>
      <c r="AD30" s="857" t="s">
        <v>456</v>
      </c>
      <c r="AE30" s="35" t="s">
        <v>370</v>
      </c>
      <c r="AF30" s="35" t="s">
        <v>370</v>
      </c>
      <c r="AG30" s="71" t="s">
        <v>370</v>
      </c>
      <c r="AH30" s="107" t="s">
        <v>370</v>
      </c>
      <c r="AI30" s="982" t="s">
        <v>370</v>
      </c>
      <c r="AJ30" s="982" t="s">
        <v>370</v>
      </c>
    </row>
    <row r="31" spans="1:36" s="5" customFormat="1" ht="12.75" x14ac:dyDescent="0.2">
      <c r="A31" s="263" t="s">
        <v>216</v>
      </c>
      <c r="B31" s="857" t="s">
        <v>370</v>
      </c>
      <c r="C31" s="857" t="s">
        <v>370</v>
      </c>
      <c r="D31" s="857" t="s">
        <v>370</v>
      </c>
      <c r="E31" s="857" t="s">
        <v>370</v>
      </c>
      <c r="F31" s="857" t="s">
        <v>370</v>
      </c>
      <c r="G31" s="857" t="s">
        <v>370</v>
      </c>
      <c r="H31" s="857" t="s">
        <v>370</v>
      </c>
      <c r="I31" s="857" t="s">
        <v>370</v>
      </c>
      <c r="J31" s="857" t="s">
        <v>370</v>
      </c>
      <c r="K31" s="857" t="s">
        <v>456</v>
      </c>
      <c r="L31" s="35" t="s">
        <v>370</v>
      </c>
      <c r="M31" s="35" t="s">
        <v>370</v>
      </c>
      <c r="N31" s="35" t="s">
        <v>370</v>
      </c>
      <c r="O31" s="35" t="s">
        <v>370</v>
      </c>
      <c r="P31" s="35" t="s">
        <v>370</v>
      </c>
      <c r="Q31" s="35" t="s">
        <v>370</v>
      </c>
      <c r="R31" s="35" t="s">
        <v>370</v>
      </c>
      <c r="S31" s="35" t="s">
        <v>370</v>
      </c>
      <c r="T31" s="35" t="s">
        <v>370</v>
      </c>
      <c r="U31" s="35">
        <v>1</v>
      </c>
      <c r="V31" s="35">
        <v>1</v>
      </c>
      <c r="W31" s="35">
        <v>1</v>
      </c>
      <c r="X31" s="35">
        <v>2</v>
      </c>
      <c r="Y31" s="35">
        <v>2</v>
      </c>
      <c r="Z31" s="35">
        <v>2</v>
      </c>
      <c r="AA31" s="35">
        <v>2</v>
      </c>
      <c r="AB31" s="35">
        <v>2</v>
      </c>
      <c r="AC31" s="35">
        <v>2</v>
      </c>
      <c r="AD31" s="35">
        <v>2</v>
      </c>
      <c r="AE31" s="35">
        <v>2</v>
      </c>
      <c r="AF31" s="322">
        <v>2</v>
      </c>
      <c r="AG31" s="498">
        <v>2</v>
      </c>
      <c r="AH31" s="498">
        <v>2</v>
      </c>
      <c r="AI31" s="1257">
        <v>2</v>
      </c>
      <c r="AJ31" s="1257">
        <v>2</v>
      </c>
    </row>
    <row r="32" spans="1:36" s="5" customFormat="1" ht="12.75" x14ac:dyDescent="0.2">
      <c r="A32" s="34" t="s">
        <v>217</v>
      </c>
      <c r="B32" s="857" t="s">
        <v>370</v>
      </c>
      <c r="C32" s="857" t="s">
        <v>370</v>
      </c>
      <c r="D32" s="857" t="s">
        <v>370</v>
      </c>
      <c r="E32" s="857" t="s">
        <v>370</v>
      </c>
      <c r="F32" s="857" t="s">
        <v>370</v>
      </c>
      <c r="G32" s="857" t="s">
        <v>370</v>
      </c>
      <c r="H32" s="857" t="s">
        <v>370</v>
      </c>
      <c r="I32" s="857" t="s">
        <v>370</v>
      </c>
      <c r="J32" s="857" t="s">
        <v>370</v>
      </c>
      <c r="K32" s="857" t="s">
        <v>456</v>
      </c>
      <c r="L32" s="857" t="s">
        <v>370</v>
      </c>
      <c r="M32" s="857" t="s">
        <v>370</v>
      </c>
      <c r="N32" s="857" t="s">
        <v>370</v>
      </c>
      <c r="O32" s="857" t="s">
        <v>370</v>
      </c>
      <c r="P32" s="857" t="s">
        <v>370</v>
      </c>
      <c r="Q32" s="857" t="s">
        <v>370</v>
      </c>
      <c r="R32" s="857" t="s">
        <v>370</v>
      </c>
      <c r="S32" s="857" t="s">
        <v>370</v>
      </c>
      <c r="T32" s="857" t="s">
        <v>370</v>
      </c>
      <c r="U32" s="857">
        <v>1689</v>
      </c>
      <c r="V32" s="857">
        <v>1481</v>
      </c>
      <c r="W32" s="857">
        <v>1515</v>
      </c>
      <c r="X32" s="35">
        <v>2091</v>
      </c>
      <c r="Y32" s="35">
        <v>2003</v>
      </c>
      <c r="Z32" s="35">
        <v>1716</v>
      </c>
      <c r="AA32" s="35">
        <v>1627</v>
      </c>
      <c r="AB32" s="35">
        <v>1605</v>
      </c>
      <c r="AC32" s="35">
        <v>1677</v>
      </c>
      <c r="AD32" s="35">
        <v>1670</v>
      </c>
      <c r="AE32" s="35">
        <v>1654</v>
      </c>
      <c r="AF32" s="301">
        <v>1628</v>
      </c>
      <c r="AG32" s="499">
        <v>1598</v>
      </c>
      <c r="AH32" s="499">
        <v>1498</v>
      </c>
      <c r="AI32" s="1258">
        <v>1325</v>
      </c>
      <c r="AJ32" s="787">
        <v>1447</v>
      </c>
    </row>
    <row r="33" spans="1:36" s="5" customFormat="1" x14ac:dyDescent="0.2">
      <c r="A33" s="854" t="s">
        <v>37</v>
      </c>
      <c r="B33" s="35" t="s">
        <v>370</v>
      </c>
      <c r="C33" s="35" t="s">
        <v>370</v>
      </c>
      <c r="D33" s="35" t="s">
        <v>370</v>
      </c>
      <c r="E33" s="35" t="s">
        <v>370</v>
      </c>
      <c r="F33" s="35" t="s">
        <v>370</v>
      </c>
      <c r="G33" s="35" t="s">
        <v>370</v>
      </c>
      <c r="H33" s="35" t="s">
        <v>370</v>
      </c>
      <c r="I33" s="35" t="s">
        <v>370</v>
      </c>
      <c r="J33" s="35" t="s">
        <v>370</v>
      </c>
      <c r="K33" s="35" t="s">
        <v>370</v>
      </c>
      <c r="L33" s="35" t="s">
        <v>370</v>
      </c>
      <c r="M33" s="35" t="s">
        <v>370</v>
      </c>
      <c r="N33" s="35" t="s">
        <v>370</v>
      </c>
      <c r="O33" s="35" t="s">
        <v>370</v>
      </c>
      <c r="P33" s="35" t="s">
        <v>370</v>
      </c>
      <c r="Q33" s="35" t="s">
        <v>370</v>
      </c>
      <c r="R33" s="35" t="s">
        <v>370</v>
      </c>
      <c r="S33" s="35" t="s">
        <v>370</v>
      </c>
      <c r="T33" s="35" t="s">
        <v>370</v>
      </c>
      <c r="U33" s="35" t="s">
        <v>370</v>
      </c>
      <c r="V33" s="35" t="s">
        <v>370</v>
      </c>
      <c r="W33" s="35" t="s">
        <v>370</v>
      </c>
      <c r="X33" s="35" t="s">
        <v>370</v>
      </c>
      <c r="Y33" s="35" t="s">
        <v>370</v>
      </c>
      <c r="Z33" s="35" t="s">
        <v>370</v>
      </c>
      <c r="AA33" s="35" t="s">
        <v>370</v>
      </c>
      <c r="AB33" s="35" t="s">
        <v>370</v>
      </c>
      <c r="AC33" s="35" t="s">
        <v>370</v>
      </c>
      <c r="AD33" s="35" t="s">
        <v>370</v>
      </c>
      <c r="AE33" s="35" t="s">
        <v>370</v>
      </c>
      <c r="AF33" s="35" t="s">
        <v>370</v>
      </c>
      <c r="AG33" s="35" t="s">
        <v>370</v>
      </c>
      <c r="AH33" s="35" t="s">
        <v>370</v>
      </c>
      <c r="AI33" s="973" t="s">
        <v>370</v>
      </c>
      <c r="AJ33" s="973" t="s">
        <v>370</v>
      </c>
    </row>
    <row r="34" spans="1:36" s="5" customFormat="1" x14ac:dyDescent="0.2">
      <c r="A34" s="50" t="s">
        <v>274</v>
      </c>
      <c r="B34" s="35" t="s">
        <v>370</v>
      </c>
      <c r="C34" s="35" t="s">
        <v>370</v>
      </c>
      <c r="D34" s="35" t="s">
        <v>370</v>
      </c>
      <c r="E34" s="35" t="s">
        <v>370</v>
      </c>
      <c r="F34" s="35" t="s">
        <v>370</v>
      </c>
      <c r="G34" s="35" t="s">
        <v>370</v>
      </c>
      <c r="H34" s="35" t="s">
        <v>370</v>
      </c>
      <c r="I34" s="35" t="s">
        <v>370</v>
      </c>
      <c r="J34" s="35" t="s">
        <v>370</v>
      </c>
      <c r="K34" s="35" t="s">
        <v>370</v>
      </c>
      <c r="L34" s="35" t="s">
        <v>370</v>
      </c>
      <c r="M34" s="35" t="s">
        <v>370</v>
      </c>
      <c r="N34" s="35" t="s">
        <v>370</v>
      </c>
      <c r="O34" s="35" t="s">
        <v>370</v>
      </c>
      <c r="P34" s="35" t="s">
        <v>370</v>
      </c>
      <c r="Q34" s="35" t="s">
        <v>370</v>
      </c>
      <c r="R34" s="35" t="s">
        <v>370</v>
      </c>
      <c r="S34" s="35" t="s">
        <v>370</v>
      </c>
      <c r="T34" s="35" t="s">
        <v>370</v>
      </c>
      <c r="U34" s="35" t="s">
        <v>370</v>
      </c>
      <c r="V34" s="35" t="s">
        <v>370</v>
      </c>
      <c r="W34" s="35" t="s">
        <v>370</v>
      </c>
      <c r="X34" s="35" t="s">
        <v>370</v>
      </c>
      <c r="Y34" s="35" t="s">
        <v>370</v>
      </c>
      <c r="Z34" s="35" t="s">
        <v>370</v>
      </c>
      <c r="AA34" s="35" t="s">
        <v>370</v>
      </c>
      <c r="AB34" s="35" t="s">
        <v>370</v>
      </c>
      <c r="AC34" s="35" t="s">
        <v>370</v>
      </c>
      <c r="AD34" s="35" t="s">
        <v>370</v>
      </c>
      <c r="AE34" s="35" t="s">
        <v>370</v>
      </c>
      <c r="AF34" s="35" t="s">
        <v>370</v>
      </c>
      <c r="AG34" s="35" t="s">
        <v>370</v>
      </c>
      <c r="AH34" s="35" t="s">
        <v>370</v>
      </c>
      <c r="AI34" s="973" t="s">
        <v>370</v>
      </c>
      <c r="AJ34" s="973" t="s">
        <v>370</v>
      </c>
    </row>
    <row r="35" spans="1:36" s="5" customFormat="1" x14ac:dyDescent="0.2">
      <c r="A35" s="34" t="s">
        <v>275</v>
      </c>
      <c r="B35" s="35" t="s">
        <v>370</v>
      </c>
      <c r="C35" s="35" t="s">
        <v>370</v>
      </c>
      <c r="D35" s="35" t="s">
        <v>370</v>
      </c>
      <c r="E35" s="35" t="s">
        <v>370</v>
      </c>
      <c r="F35" s="35" t="s">
        <v>370</v>
      </c>
      <c r="G35" s="35" t="s">
        <v>370</v>
      </c>
      <c r="H35" s="35" t="s">
        <v>370</v>
      </c>
      <c r="I35" s="35" t="s">
        <v>370</v>
      </c>
      <c r="J35" s="35" t="s">
        <v>370</v>
      </c>
      <c r="K35" s="35" t="s">
        <v>456</v>
      </c>
      <c r="L35" s="35" t="s">
        <v>370</v>
      </c>
      <c r="M35" s="35" t="s">
        <v>370</v>
      </c>
      <c r="N35" s="35" t="s">
        <v>370</v>
      </c>
      <c r="O35" s="35" t="s">
        <v>370</v>
      </c>
      <c r="P35" s="35" t="s">
        <v>370</v>
      </c>
      <c r="Q35" s="35" t="s">
        <v>370</v>
      </c>
      <c r="R35" s="35" t="s">
        <v>370</v>
      </c>
      <c r="S35" s="35" t="s">
        <v>370</v>
      </c>
      <c r="T35" s="35" t="s">
        <v>370</v>
      </c>
      <c r="U35" s="35" t="s">
        <v>370</v>
      </c>
      <c r="V35" s="35" t="s">
        <v>370</v>
      </c>
      <c r="W35" s="35" t="s">
        <v>370</v>
      </c>
      <c r="X35" s="35" t="s">
        <v>370</v>
      </c>
      <c r="Y35" s="35" t="s">
        <v>370</v>
      </c>
      <c r="Z35" s="35" t="s">
        <v>370</v>
      </c>
      <c r="AA35" s="35" t="s">
        <v>370</v>
      </c>
      <c r="AB35" s="35" t="s">
        <v>370</v>
      </c>
      <c r="AC35" s="35" t="s">
        <v>370</v>
      </c>
      <c r="AD35" s="35" t="s">
        <v>456</v>
      </c>
      <c r="AE35" s="22" t="s">
        <v>370</v>
      </c>
      <c r="AF35" s="22" t="s">
        <v>370</v>
      </c>
      <c r="AG35" s="101" t="s">
        <v>370</v>
      </c>
      <c r="AH35" s="101" t="s">
        <v>370</v>
      </c>
      <c r="AI35" s="790" t="s">
        <v>370</v>
      </c>
      <c r="AJ35" s="790" t="s">
        <v>370</v>
      </c>
    </row>
    <row r="36" spans="1:36" x14ac:dyDescent="0.2">
      <c r="A36" s="1043" t="s">
        <v>40</v>
      </c>
      <c r="B36" s="1264"/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1264"/>
      <c r="T36" s="1264"/>
      <c r="U36" s="1264"/>
      <c r="V36" s="1264"/>
      <c r="W36" s="1052"/>
      <c r="X36" s="1052"/>
      <c r="Y36" s="1052"/>
      <c r="Z36" s="1052"/>
      <c r="AA36" s="1264"/>
      <c r="AB36" s="1264"/>
      <c r="AC36" s="1264"/>
      <c r="AD36" s="1264"/>
      <c r="AE36" s="1264"/>
      <c r="AF36" s="1264"/>
      <c r="AG36" s="1265"/>
      <c r="AH36" s="1265"/>
      <c r="AI36" s="1028"/>
      <c r="AJ36" s="1028"/>
    </row>
    <row r="37" spans="1:36" x14ac:dyDescent="0.2">
      <c r="A37" s="855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67"/>
      <c r="AD37" s="67"/>
      <c r="AE37" s="67"/>
      <c r="AF37" s="67"/>
      <c r="AG37" s="298"/>
      <c r="AH37" s="298"/>
      <c r="AI37" s="786"/>
      <c r="AJ37" s="786"/>
    </row>
    <row r="38" spans="1:36" x14ac:dyDescent="0.2">
      <c r="A38" s="855" t="s">
        <v>878</v>
      </c>
      <c r="B38" s="35" t="s">
        <v>8</v>
      </c>
      <c r="C38" s="35" t="s">
        <v>8</v>
      </c>
      <c r="D38" s="35" t="s">
        <v>8</v>
      </c>
      <c r="E38" s="35" t="s">
        <v>8</v>
      </c>
      <c r="F38" s="35" t="s">
        <v>8</v>
      </c>
      <c r="G38" s="35" t="s">
        <v>8</v>
      </c>
      <c r="H38" s="35" t="s">
        <v>8</v>
      </c>
      <c r="I38" s="35" t="s">
        <v>8</v>
      </c>
      <c r="J38" s="35" t="s">
        <v>8</v>
      </c>
      <c r="K38" s="35" t="s">
        <v>8</v>
      </c>
      <c r="L38" s="35" t="s">
        <v>8</v>
      </c>
      <c r="M38" s="35" t="s">
        <v>8</v>
      </c>
      <c r="N38" s="35">
        <v>4813</v>
      </c>
      <c r="O38" s="35">
        <v>5060</v>
      </c>
      <c r="P38" s="35">
        <v>5828</v>
      </c>
      <c r="Q38" s="35">
        <v>7751</v>
      </c>
      <c r="R38" s="35">
        <v>8985</v>
      </c>
      <c r="S38" s="35">
        <v>11595</v>
      </c>
      <c r="T38" s="35">
        <v>11427</v>
      </c>
      <c r="U38" s="35">
        <v>11748</v>
      </c>
      <c r="V38" s="35">
        <v>14972</v>
      </c>
      <c r="W38" s="35">
        <v>15618</v>
      </c>
      <c r="X38" s="35">
        <v>16780</v>
      </c>
      <c r="Y38" s="35">
        <v>17501</v>
      </c>
      <c r="Z38" s="35">
        <v>17443</v>
      </c>
      <c r="AA38" s="35">
        <v>19560</v>
      </c>
      <c r="AB38" s="35">
        <v>22447</v>
      </c>
      <c r="AC38" s="861">
        <v>25085</v>
      </c>
      <c r="AD38" s="861">
        <v>26093</v>
      </c>
      <c r="AE38" s="861">
        <v>31186</v>
      </c>
      <c r="AF38" s="35">
        <v>38687</v>
      </c>
      <c r="AG38" s="500">
        <v>45384</v>
      </c>
      <c r="AH38" s="332">
        <v>49745</v>
      </c>
      <c r="AI38" s="987">
        <v>50146</v>
      </c>
      <c r="AJ38" s="1437">
        <v>55109</v>
      </c>
    </row>
    <row r="39" spans="1:36" s="501" customFormat="1" x14ac:dyDescent="0.2">
      <c r="A39" s="1043" t="s">
        <v>44</v>
      </c>
      <c r="B39" s="1203"/>
      <c r="C39" s="1203"/>
      <c r="D39" s="1203"/>
      <c r="E39" s="1203"/>
      <c r="F39" s="1203"/>
      <c r="G39" s="1203"/>
      <c r="H39" s="1266"/>
      <c r="I39" s="1266"/>
      <c r="J39" s="1266"/>
      <c r="K39" s="1266"/>
      <c r="L39" s="1266"/>
      <c r="M39" s="1266"/>
      <c r="N39" s="1266"/>
      <c r="O39" s="1266"/>
      <c r="P39" s="1266"/>
      <c r="Q39" s="1266"/>
      <c r="R39" s="1266"/>
      <c r="S39" s="1266"/>
      <c r="T39" s="1266"/>
      <c r="U39" s="1266"/>
      <c r="V39" s="1266"/>
      <c r="W39" s="1267"/>
      <c r="X39" s="1052"/>
      <c r="Y39" s="1052"/>
      <c r="Z39" s="1052"/>
      <c r="AA39" s="1264"/>
      <c r="AB39" s="1264"/>
      <c r="AC39" s="1264"/>
      <c r="AD39" s="1264"/>
      <c r="AE39" s="1264"/>
      <c r="AF39" s="1264"/>
      <c r="AG39" s="1265"/>
      <c r="AH39" s="1265"/>
      <c r="AI39" s="1028"/>
      <c r="AJ39" s="1028"/>
    </row>
    <row r="40" spans="1:36" x14ac:dyDescent="0.2">
      <c r="A40" s="34" t="s">
        <v>45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67"/>
      <c r="X40" s="67"/>
      <c r="Y40" s="22"/>
      <c r="Z40" s="67"/>
      <c r="AA40" s="9"/>
      <c r="AB40" s="22"/>
      <c r="AC40" s="67"/>
      <c r="AD40" s="67"/>
      <c r="AE40" s="67"/>
      <c r="AF40" s="67"/>
      <c r="AG40" s="298"/>
      <c r="AH40" s="298"/>
      <c r="AI40" s="786"/>
      <c r="AJ40" s="786"/>
    </row>
    <row r="41" spans="1:36" ht="12.75" x14ac:dyDescent="0.2">
      <c r="A41" s="34" t="s">
        <v>46</v>
      </c>
      <c r="B41" s="35" t="s">
        <v>8</v>
      </c>
      <c r="C41" s="35" t="s">
        <v>8</v>
      </c>
      <c r="D41" s="35" t="s">
        <v>8</v>
      </c>
      <c r="E41" s="35" t="s">
        <v>8</v>
      </c>
      <c r="F41" s="35" t="s">
        <v>8</v>
      </c>
      <c r="G41" s="35" t="s">
        <v>8</v>
      </c>
      <c r="H41" s="35" t="s">
        <v>8</v>
      </c>
      <c r="I41" s="35" t="s">
        <v>8</v>
      </c>
      <c r="J41" s="35" t="s">
        <v>8</v>
      </c>
      <c r="K41" s="35" t="s">
        <v>8</v>
      </c>
      <c r="L41" s="35" t="s">
        <v>8</v>
      </c>
      <c r="M41" s="35" t="s">
        <v>8</v>
      </c>
      <c r="N41" s="35" t="s">
        <v>8</v>
      </c>
      <c r="O41" s="35" t="s">
        <v>8</v>
      </c>
      <c r="P41" s="35" t="s">
        <v>8</v>
      </c>
      <c r="Q41" s="35" t="s">
        <v>8</v>
      </c>
      <c r="R41" s="35" t="s">
        <v>8</v>
      </c>
      <c r="S41" s="35" t="s">
        <v>8</v>
      </c>
      <c r="T41" s="35" t="s">
        <v>8</v>
      </c>
      <c r="U41" s="35" t="s">
        <v>8</v>
      </c>
      <c r="V41" s="35" t="s">
        <v>8</v>
      </c>
      <c r="W41" s="35" t="s">
        <v>8</v>
      </c>
      <c r="X41" s="35" t="s">
        <v>8</v>
      </c>
      <c r="Y41" s="36">
        <v>27.2</v>
      </c>
      <c r="Z41" s="36" t="s">
        <v>457</v>
      </c>
      <c r="AA41" s="36">
        <v>26.2</v>
      </c>
      <c r="AB41" s="502">
        <v>25.6</v>
      </c>
      <c r="AC41" s="502">
        <v>24.9</v>
      </c>
      <c r="AD41" s="502">
        <v>24.4</v>
      </c>
      <c r="AE41" s="502">
        <v>22.5</v>
      </c>
      <c r="AF41" s="502">
        <v>22.3</v>
      </c>
      <c r="AG41" s="503">
        <v>27.1</v>
      </c>
      <c r="AH41" s="667">
        <v>26.7</v>
      </c>
      <c r="AI41" s="830">
        <v>27.2</v>
      </c>
      <c r="AJ41" s="1062">
        <v>27.1</v>
      </c>
    </row>
    <row r="42" spans="1:36" ht="12.75" x14ac:dyDescent="0.2">
      <c r="A42" s="34" t="s">
        <v>5</v>
      </c>
      <c r="B42" s="35" t="s">
        <v>8</v>
      </c>
      <c r="C42" s="35" t="s">
        <v>8</v>
      </c>
      <c r="D42" s="35" t="s">
        <v>8</v>
      </c>
      <c r="E42" s="35" t="s">
        <v>8</v>
      </c>
      <c r="F42" s="35" t="s">
        <v>8</v>
      </c>
      <c r="G42" s="35" t="s">
        <v>8</v>
      </c>
      <c r="H42" s="35" t="s">
        <v>8</v>
      </c>
      <c r="I42" s="35" t="s">
        <v>8</v>
      </c>
      <c r="J42" s="35" t="s">
        <v>8</v>
      </c>
      <c r="K42" s="35" t="s">
        <v>8</v>
      </c>
      <c r="L42" s="35" t="s">
        <v>8</v>
      </c>
      <c r="M42" s="35" t="s">
        <v>8</v>
      </c>
      <c r="N42" s="35" t="s">
        <v>8</v>
      </c>
      <c r="O42" s="35" t="s">
        <v>8</v>
      </c>
      <c r="P42" s="35" t="s">
        <v>8</v>
      </c>
      <c r="Q42" s="35" t="s">
        <v>8</v>
      </c>
      <c r="R42" s="35" t="s">
        <v>8</v>
      </c>
      <c r="S42" s="35" t="s">
        <v>8</v>
      </c>
      <c r="T42" s="35" t="s">
        <v>8</v>
      </c>
      <c r="U42" s="35" t="s">
        <v>8</v>
      </c>
      <c r="V42" s="35" t="s">
        <v>8</v>
      </c>
      <c r="W42" s="35" t="s">
        <v>8</v>
      </c>
      <c r="X42" s="35" t="s">
        <v>8</v>
      </c>
      <c r="Y42" s="36" t="s">
        <v>8</v>
      </c>
      <c r="Z42" s="36" t="s">
        <v>458</v>
      </c>
      <c r="AA42" s="36">
        <v>99.2</v>
      </c>
      <c r="AB42" s="36">
        <v>97.709923664122144</v>
      </c>
      <c r="AC42" s="36">
        <v>97.265625</v>
      </c>
      <c r="AD42" s="36">
        <v>97.99196787148594</v>
      </c>
      <c r="AE42" s="36">
        <v>92.21311475409837</v>
      </c>
      <c r="AF42" s="36">
        <v>99.111111111111114</v>
      </c>
      <c r="AG42" s="503">
        <v>121.5</v>
      </c>
      <c r="AH42" s="667">
        <v>98.5</v>
      </c>
      <c r="AI42" s="830">
        <v>101.9</v>
      </c>
      <c r="AJ42" s="1062">
        <v>99.6</v>
      </c>
    </row>
    <row r="43" spans="1:36" x14ac:dyDescent="0.2">
      <c r="A43" s="34" t="s">
        <v>47</v>
      </c>
      <c r="B43" s="35"/>
      <c r="C43" s="35"/>
      <c r="D43" s="35"/>
      <c r="E43" s="112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36"/>
      <c r="Z43" s="36"/>
      <c r="AA43" s="36"/>
      <c r="AB43" s="36"/>
      <c r="AC43" s="67"/>
      <c r="AD43" s="504"/>
      <c r="AE43" s="22"/>
      <c r="AF43" s="67"/>
      <c r="AG43" s="503"/>
      <c r="AH43" s="668"/>
      <c r="AI43" s="832"/>
      <c r="AJ43" s="1062"/>
    </row>
    <row r="44" spans="1:36" ht="12.75" x14ac:dyDescent="0.2">
      <c r="A44" s="34" t="s">
        <v>46</v>
      </c>
      <c r="B44" s="35" t="s">
        <v>8</v>
      </c>
      <c r="C44" s="35" t="s">
        <v>8</v>
      </c>
      <c r="D44" s="35" t="s">
        <v>8</v>
      </c>
      <c r="E44" s="35" t="s">
        <v>8</v>
      </c>
      <c r="F44" s="35" t="s">
        <v>8</v>
      </c>
      <c r="G44" s="35" t="s">
        <v>8</v>
      </c>
      <c r="H44" s="35" t="s">
        <v>8</v>
      </c>
      <c r="I44" s="35" t="s">
        <v>8</v>
      </c>
      <c r="J44" s="35" t="s">
        <v>8</v>
      </c>
      <c r="K44" s="35" t="s">
        <v>8</v>
      </c>
      <c r="L44" s="35" t="s">
        <v>8</v>
      </c>
      <c r="M44" s="35" t="s">
        <v>8</v>
      </c>
      <c r="N44" s="35" t="s">
        <v>8</v>
      </c>
      <c r="O44" s="35" t="s">
        <v>8</v>
      </c>
      <c r="P44" s="35" t="s">
        <v>8</v>
      </c>
      <c r="Q44" s="35" t="s">
        <v>8</v>
      </c>
      <c r="R44" s="35" t="s">
        <v>8</v>
      </c>
      <c r="S44" s="35" t="s">
        <v>8</v>
      </c>
      <c r="T44" s="35" t="s">
        <v>8</v>
      </c>
      <c r="U44" s="35" t="s">
        <v>8</v>
      </c>
      <c r="V44" s="35" t="s">
        <v>8</v>
      </c>
      <c r="W44" s="35" t="s">
        <v>8</v>
      </c>
      <c r="X44" s="35" t="s">
        <v>8</v>
      </c>
      <c r="Y44" s="36">
        <v>25.7</v>
      </c>
      <c r="Z44" s="36" t="s">
        <v>459</v>
      </c>
      <c r="AA44" s="36">
        <v>24.9</v>
      </c>
      <c r="AB44" s="36">
        <v>24.3</v>
      </c>
      <c r="AC44" s="36">
        <v>23.7</v>
      </c>
      <c r="AD44" s="505">
        <v>23.3</v>
      </c>
      <c r="AE44" s="502">
        <v>21.4</v>
      </c>
      <c r="AF44" s="502">
        <v>21.1</v>
      </c>
      <c r="AG44" s="503">
        <v>25.8</v>
      </c>
      <c r="AH44" s="667">
        <v>25.4</v>
      </c>
      <c r="AI44" s="830">
        <v>25.9</v>
      </c>
      <c r="AJ44" s="1062">
        <v>25.7</v>
      </c>
    </row>
    <row r="45" spans="1:36" ht="12.75" x14ac:dyDescent="0.2">
      <c r="A45" s="34" t="s">
        <v>5</v>
      </c>
      <c r="B45" s="35" t="s">
        <v>8</v>
      </c>
      <c r="C45" s="35" t="s">
        <v>8</v>
      </c>
      <c r="D45" s="35" t="s">
        <v>8</v>
      </c>
      <c r="E45" s="35" t="s">
        <v>8</v>
      </c>
      <c r="F45" s="35" t="s">
        <v>8</v>
      </c>
      <c r="G45" s="35" t="s">
        <v>8</v>
      </c>
      <c r="H45" s="35" t="s">
        <v>8</v>
      </c>
      <c r="I45" s="35" t="s">
        <v>8</v>
      </c>
      <c r="J45" s="35" t="s">
        <v>8</v>
      </c>
      <c r="K45" s="35" t="s">
        <v>8</v>
      </c>
      <c r="L45" s="35" t="s">
        <v>8</v>
      </c>
      <c r="M45" s="35" t="s">
        <v>8</v>
      </c>
      <c r="N45" s="35" t="s">
        <v>8</v>
      </c>
      <c r="O45" s="35" t="s">
        <v>8</v>
      </c>
      <c r="P45" s="35" t="s">
        <v>8</v>
      </c>
      <c r="Q45" s="35" t="s">
        <v>8</v>
      </c>
      <c r="R45" s="35" t="s">
        <v>8</v>
      </c>
      <c r="S45" s="35" t="s">
        <v>8</v>
      </c>
      <c r="T45" s="35" t="s">
        <v>8</v>
      </c>
      <c r="U45" s="35" t="s">
        <v>8</v>
      </c>
      <c r="V45" s="35" t="s">
        <v>8</v>
      </c>
      <c r="W45" s="35" t="s">
        <v>8</v>
      </c>
      <c r="X45" s="35" t="s">
        <v>8</v>
      </c>
      <c r="Y45" s="506" t="s">
        <v>8</v>
      </c>
      <c r="Z45" s="506" t="s">
        <v>460</v>
      </c>
      <c r="AA45" s="506">
        <v>99.6</v>
      </c>
      <c r="AB45" s="506">
        <v>97.590361445783131</v>
      </c>
      <c r="AC45" s="506">
        <v>97.53086419753086</v>
      </c>
      <c r="AD45" s="506">
        <v>98.312236286919841</v>
      </c>
      <c r="AE45" s="506">
        <v>91.845493562231752</v>
      </c>
      <c r="AF45" s="506">
        <v>98.598130841121517</v>
      </c>
      <c r="AG45" s="503">
        <v>122.3</v>
      </c>
      <c r="AH45" s="667">
        <v>98.4</v>
      </c>
      <c r="AI45" s="830">
        <v>102</v>
      </c>
      <c r="AJ45" s="1062">
        <v>99.2</v>
      </c>
    </row>
    <row r="46" spans="1:36" x14ac:dyDescent="0.2">
      <c r="A46" s="34" t="s">
        <v>221</v>
      </c>
      <c r="B46" s="35"/>
      <c r="C46" s="35"/>
      <c r="D46" s="35"/>
      <c r="E46" s="3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36"/>
      <c r="Z46" s="36"/>
      <c r="AA46" s="36"/>
      <c r="AB46" s="502"/>
      <c r="AC46" s="67"/>
      <c r="AD46" s="504"/>
      <c r="AE46" s="22"/>
      <c r="AF46" s="67"/>
      <c r="AG46" s="503"/>
      <c r="AH46" s="668"/>
      <c r="AI46" s="832"/>
      <c r="AJ46" s="1062"/>
    </row>
    <row r="47" spans="1:36" ht="12.75" x14ac:dyDescent="0.2">
      <c r="A47" s="34" t="s">
        <v>46</v>
      </c>
      <c r="B47" s="35" t="s">
        <v>8</v>
      </c>
      <c r="C47" s="35" t="s">
        <v>8</v>
      </c>
      <c r="D47" s="35" t="s">
        <v>8</v>
      </c>
      <c r="E47" s="35" t="s">
        <v>8</v>
      </c>
      <c r="F47" s="35" t="s">
        <v>8</v>
      </c>
      <c r="G47" s="35" t="s">
        <v>8</v>
      </c>
      <c r="H47" s="35" t="s">
        <v>8</v>
      </c>
      <c r="I47" s="35" t="s">
        <v>8</v>
      </c>
      <c r="J47" s="35" t="s">
        <v>8</v>
      </c>
      <c r="K47" s="35" t="s">
        <v>8</v>
      </c>
      <c r="L47" s="35" t="s">
        <v>8</v>
      </c>
      <c r="M47" s="35" t="s">
        <v>8</v>
      </c>
      <c r="N47" s="35" t="s">
        <v>8</v>
      </c>
      <c r="O47" s="35" t="s">
        <v>8</v>
      </c>
      <c r="P47" s="35" t="s">
        <v>8</v>
      </c>
      <c r="Q47" s="35" t="s">
        <v>8</v>
      </c>
      <c r="R47" s="35" t="s">
        <v>8</v>
      </c>
      <c r="S47" s="35" t="s">
        <v>8</v>
      </c>
      <c r="T47" s="35" t="s">
        <v>8</v>
      </c>
      <c r="U47" s="35" t="s">
        <v>8</v>
      </c>
      <c r="V47" s="35" t="s">
        <v>8</v>
      </c>
      <c r="W47" s="35" t="s">
        <v>8</v>
      </c>
      <c r="X47" s="35" t="s">
        <v>8</v>
      </c>
      <c r="Y47" s="36">
        <v>22.7</v>
      </c>
      <c r="Z47" s="506" t="s">
        <v>461</v>
      </c>
      <c r="AA47" s="36">
        <v>22.7</v>
      </c>
      <c r="AB47" s="506">
        <v>22.6</v>
      </c>
      <c r="AC47" s="506">
        <v>22.4</v>
      </c>
      <c r="AD47" s="506">
        <v>21.9</v>
      </c>
      <c r="AE47" s="502">
        <v>20.3</v>
      </c>
      <c r="AF47" s="502">
        <v>20</v>
      </c>
      <c r="AG47" s="503">
        <v>24.2</v>
      </c>
      <c r="AH47" s="667">
        <v>23.9</v>
      </c>
      <c r="AI47" s="830">
        <v>24.4</v>
      </c>
      <c r="AJ47" s="1062">
        <v>24.3</v>
      </c>
    </row>
    <row r="48" spans="1:36" ht="12.75" x14ac:dyDescent="0.2">
      <c r="A48" s="34" t="s">
        <v>5</v>
      </c>
      <c r="B48" s="35" t="s">
        <v>8</v>
      </c>
      <c r="C48" s="35" t="s">
        <v>8</v>
      </c>
      <c r="D48" s="35" t="s">
        <v>8</v>
      </c>
      <c r="E48" s="35" t="s">
        <v>8</v>
      </c>
      <c r="F48" s="35" t="s">
        <v>8</v>
      </c>
      <c r="G48" s="35" t="s">
        <v>8</v>
      </c>
      <c r="H48" s="35" t="s">
        <v>8</v>
      </c>
      <c r="I48" s="35" t="s">
        <v>8</v>
      </c>
      <c r="J48" s="35" t="s">
        <v>8</v>
      </c>
      <c r="K48" s="35" t="s">
        <v>8</v>
      </c>
      <c r="L48" s="35" t="s">
        <v>8</v>
      </c>
      <c r="M48" s="35" t="s">
        <v>8</v>
      </c>
      <c r="N48" s="35" t="s">
        <v>8</v>
      </c>
      <c r="O48" s="35" t="s">
        <v>8</v>
      </c>
      <c r="P48" s="35" t="s">
        <v>8</v>
      </c>
      <c r="Q48" s="35" t="s">
        <v>8</v>
      </c>
      <c r="R48" s="35" t="s">
        <v>8</v>
      </c>
      <c r="S48" s="35" t="s">
        <v>8</v>
      </c>
      <c r="T48" s="35" t="s">
        <v>8</v>
      </c>
      <c r="U48" s="35" t="s">
        <v>8</v>
      </c>
      <c r="V48" s="35" t="s">
        <v>8</v>
      </c>
      <c r="W48" s="35" t="s">
        <v>8</v>
      </c>
      <c r="X48" s="35" t="s">
        <v>8</v>
      </c>
      <c r="Y48" s="506" t="s">
        <v>8</v>
      </c>
      <c r="Z48" s="506" t="s">
        <v>462</v>
      </c>
      <c r="AA48" s="506">
        <v>100</v>
      </c>
      <c r="AB48" s="506">
        <v>99.559471365638771</v>
      </c>
      <c r="AC48" s="506">
        <v>99.115044247787594</v>
      </c>
      <c r="AD48" s="506">
        <v>97.767857142857139</v>
      </c>
      <c r="AE48" s="506">
        <v>92.694063926940657</v>
      </c>
      <c r="AF48" s="506">
        <v>98.522167487684726</v>
      </c>
      <c r="AG48" s="503">
        <v>121</v>
      </c>
      <c r="AH48" s="667">
        <v>98.8</v>
      </c>
      <c r="AI48" s="830">
        <v>102.1</v>
      </c>
      <c r="AJ48" s="1062">
        <v>99.6</v>
      </c>
    </row>
    <row r="49" spans="1:36" x14ac:dyDescent="0.2">
      <c r="A49" s="34" t="s">
        <v>222</v>
      </c>
      <c r="B49" s="35"/>
      <c r="C49" s="35"/>
      <c r="D49" s="35"/>
      <c r="E49" s="31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36"/>
      <c r="Z49" s="36"/>
      <c r="AA49" s="36"/>
      <c r="AB49" s="502"/>
      <c r="AC49" s="67"/>
      <c r="AD49" s="504"/>
      <c r="AE49" s="22"/>
      <c r="AF49" s="67"/>
      <c r="AG49" s="503"/>
      <c r="AH49" s="668"/>
      <c r="AI49" s="832"/>
      <c r="AJ49" s="1062"/>
    </row>
    <row r="50" spans="1:36" ht="12.75" x14ac:dyDescent="0.2">
      <c r="A50" s="34" t="s">
        <v>46</v>
      </c>
      <c r="B50" s="35" t="s">
        <v>8</v>
      </c>
      <c r="C50" s="35" t="s">
        <v>8</v>
      </c>
      <c r="D50" s="35" t="s">
        <v>8</v>
      </c>
      <c r="E50" s="35" t="s">
        <v>8</v>
      </c>
      <c r="F50" s="35" t="s">
        <v>8</v>
      </c>
      <c r="G50" s="35" t="s">
        <v>8</v>
      </c>
      <c r="H50" s="35" t="s">
        <v>8</v>
      </c>
      <c r="I50" s="35" t="s">
        <v>8</v>
      </c>
      <c r="J50" s="35" t="s">
        <v>8</v>
      </c>
      <c r="K50" s="35" t="s">
        <v>8</v>
      </c>
      <c r="L50" s="35" t="s">
        <v>8</v>
      </c>
      <c r="M50" s="35" t="s">
        <v>8</v>
      </c>
      <c r="N50" s="35" t="s">
        <v>8</v>
      </c>
      <c r="O50" s="35" t="s">
        <v>8</v>
      </c>
      <c r="P50" s="35" t="s">
        <v>8</v>
      </c>
      <c r="Q50" s="35" t="s">
        <v>8</v>
      </c>
      <c r="R50" s="35" t="s">
        <v>8</v>
      </c>
      <c r="S50" s="35" t="s">
        <v>8</v>
      </c>
      <c r="T50" s="35" t="s">
        <v>8</v>
      </c>
      <c r="U50" s="35" t="s">
        <v>8</v>
      </c>
      <c r="V50" s="35" t="s">
        <v>8</v>
      </c>
      <c r="W50" s="35" t="s">
        <v>8</v>
      </c>
      <c r="X50" s="35" t="s">
        <v>8</v>
      </c>
      <c r="Y50" s="36">
        <v>3</v>
      </c>
      <c r="Z50" s="506" t="s">
        <v>463</v>
      </c>
      <c r="AA50" s="36">
        <v>2.2000000000000002</v>
      </c>
      <c r="AB50" s="506">
        <v>1.7</v>
      </c>
      <c r="AC50" s="506">
        <v>1.3</v>
      </c>
      <c r="AD50" s="506">
        <v>1.3</v>
      </c>
      <c r="AE50" s="502">
        <v>1.1000000000000001</v>
      </c>
      <c r="AF50" s="502">
        <v>1.1000000000000001</v>
      </c>
      <c r="AG50" s="503">
        <v>1.6</v>
      </c>
      <c r="AH50" s="667">
        <v>1.6</v>
      </c>
      <c r="AI50" s="830">
        <v>1.5</v>
      </c>
      <c r="AJ50" s="1062">
        <v>1.5</v>
      </c>
    </row>
    <row r="51" spans="1:36" ht="12.75" x14ac:dyDescent="0.2">
      <c r="A51" s="34" t="s">
        <v>5</v>
      </c>
      <c r="B51" s="35" t="s">
        <v>8</v>
      </c>
      <c r="C51" s="35" t="s">
        <v>8</v>
      </c>
      <c r="D51" s="35" t="s">
        <v>8</v>
      </c>
      <c r="E51" s="35" t="s">
        <v>8</v>
      </c>
      <c r="F51" s="35" t="s">
        <v>8</v>
      </c>
      <c r="G51" s="35" t="s">
        <v>8</v>
      </c>
      <c r="H51" s="35" t="s">
        <v>8</v>
      </c>
      <c r="I51" s="35" t="s">
        <v>8</v>
      </c>
      <c r="J51" s="35" t="s">
        <v>8</v>
      </c>
      <c r="K51" s="35" t="s">
        <v>8</v>
      </c>
      <c r="L51" s="35" t="s">
        <v>8</v>
      </c>
      <c r="M51" s="35" t="s">
        <v>8</v>
      </c>
      <c r="N51" s="35" t="s">
        <v>8</v>
      </c>
      <c r="O51" s="35" t="s">
        <v>8</v>
      </c>
      <c r="P51" s="35" t="s">
        <v>8</v>
      </c>
      <c r="Q51" s="35" t="s">
        <v>8</v>
      </c>
      <c r="R51" s="35" t="s">
        <v>8</v>
      </c>
      <c r="S51" s="35" t="s">
        <v>8</v>
      </c>
      <c r="T51" s="35" t="s">
        <v>8</v>
      </c>
      <c r="U51" s="35" t="s">
        <v>8</v>
      </c>
      <c r="V51" s="35" t="s">
        <v>8</v>
      </c>
      <c r="W51" s="35" t="s">
        <v>8</v>
      </c>
      <c r="X51" s="35" t="s">
        <v>8</v>
      </c>
      <c r="Y51" s="506" t="s">
        <v>8</v>
      </c>
      <c r="Z51" s="506" t="s">
        <v>464</v>
      </c>
      <c r="AA51" s="506">
        <v>95.7</v>
      </c>
      <c r="AB51" s="506">
        <v>77.272727272727266</v>
      </c>
      <c r="AC51" s="506">
        <v>76.47058823529413</v>
      </c>
      <c r="AD51" s="506">
        <v>100</v>
      </c>
      <c r="AE51" s="506">
        <v>84.615384615384613</v>
      </c>
      <c r="AF51" s="506">
        <v>100</v>
      </c>
      <c r="AG51" s="503">
        <v>145.5</v>
      </c>
      <c r="AH51" s="669">
        <v>100</v>
      </c>
      <c r="AI51" s="830">
        <v>93.8</v>
      </c>
      <c r="AJ51" s="1062">
        <v>100</v>
      </c>
    </row>
    <row r="52" spans="1:36" x14ac:dyDescent="0.2">
      <c r="A52" s="34" t="s">
        <v>51</v>
      </c>
      <c r="B52" s="112"/>
      <c r="C52" s="112"/>
      <c r="D52" s="112"/>
      <c r="E52" s="31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36"/>
      <c r="Z52" s="36"/>
      <c r="AA52" s="36"/>
      <c r="AB52" s="502"/>
      <c r="AC52" s="67"/>
      <c r="AD52" s="504"/>
      <c r="AE52" s="22"/>
      <c r="AF52" s="67"/>
      <c r="AG52" s="503"/>
      <c r="AH52" s="668"/>
      <c r="AI52" s="832"/>
      <c r="AJ52" s="1062"/>
    </row>
    <row r="53" spans="1:36" ht="12.75" x14ac:dyDescent="0.2">
      <c r="A53" s="34" t="s">
        <v>46</v>
      </c>
      <c r="B53" s="35" t="s">
        <v>8</v>
      </c>
      <c r="C53" s="35" t="s">
        <v>8</v>
      </c>
      <c r="D53" s="35" t="s">
        <v>8</v>
      </c>
      <c r="E53" s="35" t="s">
        <v>8</v>
      </c>
      <c r="F53" s="35" t="s">
        <v>8</v>
      </c>
      <c r="G53" s="35" t="s">
        <v>8</v>
      </c>
      <c r="H53" s="35" t="s">
        <v>8</v>
      </c>
      <c r="I53" s="35" t="s">
        <v>8</v>
      </c>
      <c r="J53" s="35" t="s">
        <v>8</v>
      </c>
      <c r="K53" s="35" t="s">
        <v>8</v>
      </c>
      <c r="L53" s="35" t="s">
        <v>8</v>
      </c>
      <c r="M53" s="35" t="s">
        <v>8</v>
      </c>
      <c r="N53" s="35" t="s">
        <v>8</v>
      </c>
      <c r="O53" s="35" t="s">
        <v>8</v>
      </c>
      <c r="P53" s="35" t="s">
        <v>8</v>
      </c>
      <c r="Q53" s="35" t="s">
        <v>8</v>
      </c>
      <c r="R53" s="35" t="s">
        <v>8</v>
      </c>
      <c r="S53" s="35" t="s">
        <v>8</v>
      </c>
      <c r="T53" s="35" t="s">
        <v>8</v>
      </c>
      <c r="U53" s="35" t="s">
        <v>8</v>
      </c>
      <c r="V53" s="35" t="s">
        <v>8</v>
      </c>
      <c r="W53" s="35" t="s">
        <v>8</v>
      </c>
      <c r="X53" s="35" t="s">
        <v>8</v>
      </c>
      <c r="Y53" s="507">
        <v>1.5</v>
      </c>
      <c r="Z53" s="506" t="s">
        <v>465</v>
      </c>
      <c r="AA53" s="36">
        <v>1.4</v>
      </c>
      <c r="AB53" s="506">
        <v>1.3</v>
      </c>
      <c r="AC53" s="506">
        <v>1.2</v>
      </c>
      <c r="AD53" s="506">
        <v>1.2</v>
      </c>
      <c r="AE53" s="502">
        <v>1.1000000000000001</v>
      </c>
      <c r="AF53" s="502">
        <v>1.1000000000000001</v>
      </c>
      <c r="AG53" s="503">
        <v>1.3</v>
      </c>
      <c r="AH53" s="667">
        <v>1.3</v>
      </c>
      <c r="AI53" s="830">
        <v>1.3</v>
      </c>
      <c r="AJ53" s="1062">
        <v>1.4</v>
      </c>
    </row>
    <row r="54" spans="1:36" ht="12.75" x14ac:dyDescent="0.2">
      <c r="A54" s="34" t="s">
        <v>5</v>
      </c>
      <c r="B54" s="35" t="s">
        <v>8</v>
      </c>
      <c r="C54" s="35" t="s">
        <v>8</v>
      </c>
      <c r="D54" s="35" t="s">
        <v>8</v>
      </c>
      <c r="E54" s="35" t="s">
        <v>8</v>
      </c>
      <c r="F54" s="35" t="s">
        <v>8</v>
      </c>
      <c r="G54" s="35" t="s">
        <v>8</v>
      </c>
      <c r="H54" s="35" t="s">
        <v>8</v>
      </c>
      <c r="I54" s="35" t="s">
        <v>8</v>
      </c>
      <c r="J54" s="35" t="s">
        <v>8</v>
      </c>
      <c r="K54" s="35" t="s">
        <v>8</v>
      </c>
      <c r="L54" s="35" t="s">
        <v>8</v>
      </c>
      <c r="M54" s="35" t="s">
        <v>8</v>
      </c>
      <c r="N54" s="35" t="s">
        <v>8</v>
      </c>
      <c r="O54" s="35" t="s">
        <v>8</v>
      </c>
      <c r="P54" s="35" t="s">
        <v>8</v>
      </c>
      <c r="Q54" s="35" t="s">
        <v>8</v>
      </c>
      <c r="R54" s="35" t="s">
        <v>8</v>
      </c>
      <c r="S54" s="35" t="s">
        <v>8</v>
      </c>
      <c r="T54" s="35" t="s">
        <v>8</v>
      </c>
      <c r="U54" s="35" t="s">
        <v>8</v>
      </c>
      <c r="V54" s="35" t="s">
        <v>8</v>
      </c>
      <c r="W54" s="35" t="s">
        <v>8</v>
      </c>
      <c r="X54" s="35" t="s">
        <v>8</v>
      </c>
      <c r="Y54" s="506" t="s">
        <v>8</v>
      </c>
      <c r="Z54" s="506" t="s">
        <v>466</v>
      </c>
      <c r="AA54" s="506">
        <v>100</v>
      </c>
      <c r="AB54" s="506">
        <v>92.857142857142875</v>
      </c>
      <c r="AC54" s="506">
        <v>92.307692307692307</v>
      </c>
      <c r="AD54" s="506">
        <v>100</v>
      </c>
      <c r="AE54" s="506">
        <v>91.666666666666671</v>
      </c>
      <c r="AF54" s="506">
        <v>100</v>
      </c>
      <c r="AG54" s="503">
        <v>118.2</v>
      </c>
      <c r="AH54" s="669">
        <v>100</v>
      </c>
      <c r="AI54" s="830">
        <v>100</v>
      </c>
      <c r="AJ54" s="1062">
        <v>107.7</v>
      </c>
    </row>
    <row r="55" spans="1:36" ht="22.5" x14ac:dyDescent="0.2">
      <c r="A55" s="34" t="s">
        <v>278</v>
      </c>
      <c r="B55" s="35" t="s">
        <v>8</v>
      </c>
      <c r="C55" s="35" t="s">
        <v>8</v>
      </c>
      <c r="D55" s="35" t="s">
        <v>8</v>
      </c>
      <c r="E55" s="35" t="s">
        <v>8</v>
      </c>
      <c r="F55" s="35" t="s">
        <v>8</v>
      </c>
      <c r="G55" s="35" t="s">
        <v>8</v>
      </c>
      <c r="H55" s="35" t="s">
        <v>8</v>
      </c>
      <c r="I55" s="35" t="s">
        <v>8</v>
      </c>
      <c r="J55" s="35" t="s">
        <v>8</v>
      </c>
      <c r="K55" s="35" t="s">
        <v>8</v>
      </c>
      <c r="L55" s="35" t="s">
        <v>8</v>
      </c>
      <c r="M55" s="35" t="s">
        <v>8</v>
      </c>
      <c r="N55" s="35" t="s">
        <v>8</v>
      </c>
      <c r="O55" s="35" t="s">
        <v>8</v>
      </c>
      <c r="P55" s="35" t="s">
        <v>8</v>
      </c>
      <c r="Q55" s="35" t="s">
        <v>8</v>
      </c>
      <c r="R55" s="35" t="s">
        <v>8</v>
      </c>
      <c r="S55" s="35" t="s">
        <v>8</v>
      </c>
      <c r="T55" s="35" t="s">
        <v>8</v>
      </c>
      <c r="U55" s="35" t="s">
        <v>8</v>
      </c>
      <c r="V55" s="35" t="s">
        <v>8</v>
      </c>
      <c r="W55" s="35" t="s">
        <v>8</v>
      </c>
      <c r="X55" s="35" t="s">
        <v>8</v>
      </c>
      <c r="Y55" s="35" t="s">
        <v>8</v>
      </c>
      <c r="Z55" s="35" t="s">
        <v>8</v>
      </c>
      <c r="AA55" s="35" t="s">
        <v>8</v>
      </c>
      <c r="AB55" s="35" t="s">
        <v>8</v>
      </c>
      <c r="AC55" s="35" t="s">
        <v>8</v>
      </c>
      <c r="AD55" s="35" t="s">
        <v>8</v>
      </c>
      <c r="AE55" s="35" t="s">
        <v>8</v>
      </c>
      <c r="AF55" s="35" t="s">
        <v>8</v>
      </c>
      <c r="AG55" s="71" t="s">
        <v>8</v>
      </c>
      <c r="AH55" s="71" t="s">
        <v>8</v>
      </c>
      <c r="AI55" s="985" t="s">
        <v>8</v>
      </c>
      <c r="AJ55" s="1375" t="s">
        <v>8</v>
      </c>
    </row>
    <row r="56" spans="1:36" ht="33.75" x14ac:dyDescent="0.2">
      <c r="A56" s="34" t="s">
        <v>279</v>
      </c>
      <c r="B56" s="35" t="s">
        <v>8</v>
      </c>
      <c r="C56" s="35" t="s">
        <v>8</v>
      </c>
      <c r="D56" s="35" t="s">
        <v>8</v>
      </c>
      <c r="E56" s="35" t="s">
        <v>8</v>
      </c>
      <c r="F56" s="35" t="s">
        <v>8</v>
      </c>
      <c r="G56" s="35" t="s">
        <v>8</v>
      </c>
      <c r="H56" s="35" t="s">
        <v>8</v>
      </c>
      <c r="I56" s="35" t="s">
        <v>8</v>
      </c>
      <c r="J56" s="35" t="s">
        <v>8</v>
      </c>
      <c r="K56" s="35" t="s">
        <v>8</v>
      </c>
      <c r="L56" s="35" t="s">
        <v>8</v>
      </c>
      <c r="M56" s="35" t="s">
        <v>8</v>
      </c>
      <c r="N56" s="35" t="s">
        <v>8</v>
      </c>
      <c r="O56" s="35" t="s">
        <v>8</v>
      </c>
      <c r="P56" s="35" t="s">
        <v>8</v>
      </c>
      <c r="Q56" s="35" t="s">
        <v>8</v>
      </c>
      <c r="R56" s="35" t="s">
        <v>8</v>
      </c>
      <c r="S56" s="35" t="s">
        <v>8</v>
      </c>
      <c r="T56" s="35" t="s">
        <v>8</v>
      </c>
      <c r="U56" s="35" t="s">
        <v>8</v>
      </c>
      <c r="V56" s="35" t="s">
        <v>8</v>
      </c>
      <c r="W56" s="35" t="s">
        <v>8</v>
      </c>
      <c r="X56" s="35" t="s">
        <v>8</v>
      </c>
      <c r="Y56" s="35" t="s">
        <v>8</v>
      </c>
      <c r="Z56" s="35" t="s">
        <v>8</v>
      </c>
      <c r="AA56" s="35" t="s">
        <v>8</v>
      </c>
      <c r="AB56" s="35" t="s">
        <v>8</v>
      </c>
      <c r="AC56" s="35" t="s">
        <v>8</v>
      </c>
      <c r="AD56" s="35" t="s">
        <v>8</v>
      </c>
      <c r="AE56" s="35" t="s">
        <v>8</v>
      </c>
      <c r="AF56" s="35" t="s">
        <v>8</v>
      </c>
      <c r="AG56" s="71" t="s">
        <v>8</v>
      </c>
      <c r="AH56" s="71" t="s">
        <v>8</v>
      </c>
      <c r="AI56" s="985" t="s">
        <v>8</v>
      </c>
      <c r="AJ56" s="985" t="s">
        <v>8</v>
      </c>
    </row>
    <row r="57" spans="1:36" ht="12.75" x14ac:dyDescent="0.2">
      <c r="A57" s="34" t="s">
        <v>325</v>
      </c>
      <c r="B57" s="35" t="s">
        <v>8</v>
      </c>
      <c r="C57" s="35" t="s">
        <v>8</v>
      </c>
      <c r="D57" s="35" t="s">
        <v>8</v>
      </c>
      <c r="E57" s="35" t="s">
        <v>8</v>
      </c>
      <c r="F57" s="35" t="s">
        <v>8</v>
      </c>
      <c r="G57" s="35" t="s">
        <v>8</v>
      </c>
      <c r="H57" s="35" t="s">
        <v>8</v>
      </c>
      <c r="I57" s="35" t="s">
        <v>8</v>
      </c>
      <c r="J57" s="35" t="s">
        <v>8</v>
      </c>
      <c r="K57" s="35" t="s">
        <v>8</v>
      </c>
      <c r="L57" s="35" t="s">
        <v>8</v>
      </c>
      <c r="M57" s="35" t="s">
        <v>8</v>
      </c>
      <c r="N57" s="35" t="s">
        <v>8</v>
      </c>
      <c r="O57" s="35" t="s">
        <v>8</v>
      </c>
      <c r="P57" s="35" t="s">
        <v>8</v>
      </c>
      <c r="Q57" s="35" t="s">
        <v>8</v>
      </c>
      <c r="R57" s="35" t="s">
        <v>8</v>
      </c>
      <c r="S57" s="35" t="s">
        <v>8</v>
      </c>
      <c r="T57" s="35" t="s">
        <v>8</v>
      </c>
      <c r="U57" s="35" t="s">
        <v>8</v>
      </c>
      <c r="V57" s="35" t="s">
        <v>8</v>
      </c>
      <c r="W57" s="35" t="s">
        <v>8</v>
      </c>
      <c r="X57" s="35" t="s">
        <v>8</v>
      </c>
      <c r="Y57" s="36">
        <v>5.3</v>
      </c>
      <c r="Z57" s="506" t="s">
        <v>467</v>
      </c>
      <c r="AA57" s="506">
        <v>5.0999999999999996</v>
      </c>
      <c r="AB57" s="506">
        <v>5.0999999999999996</v>
      </c>
      <c r="AC57" s="506">
        <v>5</v>
      </c>
      <c r="AD57" s="506">
        <v>4.8</v>
      </c>
      <c r="AE57" s="506">
        <v>5</v>
      </c>
      <c r="AF57" s="506">
        <v>5</v>
      </c>
      <c r="AG57" s="508">
        <v>4.5999999999999996</v>
      </c>
      <c r="AH57" s="667">
        <v>4.8</v>
      </c>
      <c r="AI57" s="830">
        <v>4.9000000000000004</v>
      </c>
      <c r="AJ57" s="1062">
        <v>5.0999999999999996</v>
      </c>
    </row>
    <row r="58" spans="1:36" ht="24" x14ac:dyDescent="0.2">
      <c r="A58" s="34" t="s">
        <v>468</v>
      </c>
      <c r="B58" s="35" t="s">
        <v>8</v>
      </c>
      <c r="C58" s="35" t="s">
        <v>8</v>
      </c>
      <c r="D58" s="35" t="s">
        <v>8</v>
      </c>
      <c r="E58" s="35" t="s">
        <v>8</v>
      </c>
      <c r="F58" s="35" t="s">
        <v>8</v>
      </c>
      <c r="G58" s="35" t="s">
        <v>8</v>
      </c>
      <c r="H58" s="35" t="s">
        <v>8</v>
      </c>
      <c r="I58" s="35" t="s">
        <v>8</v>
      </c>
      <c r="J58" s="35" t="s">
        <v>8</v>
      </c>
      <c r="K58" s="35" t="s">
        <v>8</v>
      </c>
      <c r="L58" s="35" t="s">
        <v>8</v>
      </c>
      <c r="M58" s="35" t="s">
        <v>8</v>
      </c>
      <c r="N58" s="35" t="s">
        <v>8</v>
      </c>
      <c r="O58" s="35" t="s">
        <v>8</v>
      </c>
      <c r="P58" s="35" t="s">
        <v>8</v>
      </c>
      <c r="Q58" s="35" t="s">
        <v>8</v>
      </c>
      <c r="R58" s="35" t="s">
        <v>8</v>
      </c>
      <c r="S58" s="35" t="s">
        <v>8</v>
      </c>
      <c r="T58" s="35" t="s">
        <v>8</v>
      </c>
      <c r="U58" s="35" t="s">
        <v>8</v>
      </c>
      <c r="V58" s="35" t="s">
        <v>8</v>
      </c>
      <c r="W58" s="35" t="s">
        <v>8</v>
      </c>
      <c r="X58" s="35" t="s">
        <v>8</v>
      </c>
      <c r="Y58" s="45">
        <v>1.5</v>
      </c>
      <c r="Z58" s="506" t="s">
        <v>469</v>
      </c>
      <c r="AA58" s="36">
        <v>4</v>
      </c>
      <c r="AB58" s="506">
        <v>4.0999999999999996</v>
      </c>
      <c r="AC58" s="506">
        <v>3</v>
      </c>
      <c r="AD58" s="506">
        <v>1.1000000000000001</v>
      </c>
      <c r="AE58" s="22" t="s">
        <v>8</v>
      </c>
      <c r="AF58" s="22" t="s">
        <v>8</v>
      </c>
      <c r="AG58" s="101" t="s">
        <v>8</v>
      </c>
      <c r="AH58" s="667" t="s">
        <v>8</v>
      </c>
      <c r="AI58" s="830" t="s">
        <v>8</v>
      </c>
      <c r="AJ58" s="830" t="s">
        <v>8</v>
      </c>
    </row>
    <row r="59" spans="1:36" ht="24" x14ac:dyDescent="0.2">
      <c r="A59" s="864" t="s">
        <v>813</v>
      </c>
      <c r="B59" s="35" t="s">
        <v>8</v>
      </c>
      <c r="C59" s="35" t="s">
        <v>8</v>
      </c>
      <c r="D59" s="35" t="s">
        <v>8</v>
      </c>
      <c r="E59" s="35" t="s">
        <v>8</v>
      </c>
      <c r="F59" s="35" t="s">
        <v>8</v>
      </c>
      <c r="G59" s="35" t="s">
        <v>8</v>
      </c>
      <c r="H59" s="35" t="s">
        <v>8</v>
      </c>
      <c r="I59" s="35" t="s">
        <v>8</v>
      </c>
      <c r="J59" s="35" t="s">
        <v>8</v>
      </c>
      <c r="K59" s="35" t="s">
        <v>8</v>
      </c>
      <c r="L59" s="35" t="s">
        <v>8</v>
      </c>
      <c r="M59" s="35" t="s">
        <v>8</v>
      </c>
      <c r="N59" s="35" t="s">
        <v>8</v>
      </c>
      <c r="O59" s="35" t="s">
        <v>8</v>
      </c>
      <c r="P59" s="35" t="s">
        <v>8</v>
      </c>
      <c r="Q59" s="35" t="s">
        <v>8</v>
      </c>
      <c r="R59" s="35" t="s">
        <v>8</v>
      </c>
      <c r="S59" s="35" t="s">
        <v>8</v>
      </c>
      <c r="T59" s="35" t="s">
        <v>8</v>
      </c>
      <c r="U59" s="35" t="s">
        <v>8</v>
      </c>
      <c r="V59" s="35" t="s">
        <v>8</v>
      </c>
      <c r="W59" s="35" t="s">
        <v>8</v>
      </c>
      <c r="X59" s="35" t="s">
        <v>8</v>
      </c>
      <c r="Y59" s="36">
        <v>1.9</v>
      </c>
      <c r="Z59" s="506" t="s">
        <v>470</v>
      </c>
      <c r="AA59" s="22">
        <v>3.9</v>
      </c>
      <c r="AB59" s="506">
        <v>3.9</v>
      </c>
      <c r="AC59" s="506">
        <v>4</v>
      </c>
      <c r="AD59" s="506">
        <v>1.5</v>
      </c>
      <c r="AE59" s="506">
        <v>2.4</v>
      </c>
      <c r="AF59" s="506">
        <v>2.2999999999999998</v>
      </c>
      <c r="AG59" s="508">
        <v>2</v>
      </c>
      <c r="AH59" s="667">
        <v>2.1</v>
      </c>
      <c r="AI59" s="830">
        <v>2.1</v>
      </c>
      <c r="AJ59" s="1062">
        <v>3</v>
      </c>
    </row>
    <row r="60" spans="1:36" ht="22.5" x14ac:dyDescent="0.2">
      <c r="A60" s="34" t="s">
        <v>229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504"/>
      <c r="AH60" s="668"/>
      <c r="AI60" s="786"/>
      <c r="AJ60" s="1062"/>
    </row>
    <row r="61" spans="1:36" x14ac:dyDescent="0.2">
      <c r="A61" s="34" t="s">
        <v>878</v>
      </c>
      <c r="B61" s="35" t="s">
        <v>8</v>
      </c>
      <c r="C61" s="35" t="s">
        <v>8</v>
      </c>
      <c r="D61" s="35" t="s">
        <v>8</v>
      </c>
      <c r="E61" s="35" t="s">
        <v>8</v>
      </c>
      <c r="F61" s="35" t="s">
        <v>8</v>
      </c>
      <c r="G61" s="35" t="s">
        <v>8</v>
      </c>
      <c r="H61" s="35" t="s">
        <v>8</v>
      </c>
      <c r="I61" s="35" t="s">
        <v>8</v>
      </c>
      <c r="J61" s="35" t="s">
        <v>8</v>
      </c>
      <c r="K61" s="35" t="s">
        <v>8</v>
      </c>
      <c r="L61" s="35" t="s">
        <v>8</v>
      </c>
      <c r="M61" s="35" t="s">
        <v>8</v>
      </c>
      <c r="N61" s="35" t="s">
        <v>8</v>
      </c>
      <c r="O61" s="35" t="s">
        <v>8</v>
      </c>
      <c r="P61" s="35" t="s">
        <v>8</v>
      </c>
      <c r="Q61" s="35" t="s">
        <v>8</v>
      </c>
      <c r="R61" s="35" t="s">
        <v>8</v>
      </c>
      <c r="S61" s="35" t="s">
        <v>8</v>
      </c>
      <c r="T61" s="35" t="s">
        <v>8</v>
      </c>
      <c r="U61" s="35" t="s">
        <v>8</v>
      </c>
      <c r="V61" s="35" t="s">
        <v>8</v>
      </c>
      <c r="W61" s="857">
        <v>110188</v>
      </c>
      <c r="X61" s="861">
        <v>122815</v>
      </c>
      <c r="Y61" s="861">
        <v>129096</v>
      </c>
      <c r="Z61" s="861">
        <v>133181</v>
      </c>
      <c r="AA61" s="861">
        <v>144464</v>
      </c>
      <c r="AB61" s="861">
        <v>155133</v>
      </c>
      <c r="AC61" s="861">
        <v>166305</v>
      </c>
      <c r="AD61" s="861">
        <v>191147</v>
      </c>
      <c r="AE61" s="861">
        <v>218220</v>
      </c>
      <c r="AF61" s="861">
        <v>256257</v>
      </c>
      <c r="AG61" s="314">
        <v>337734</v>
      </c>
      <c r="AH61" s="509">
        <v>387950</v>
      </c>
      <c r="AI61" s="985">
        <v>425369</v>
      </c>
      <c r="AJ61" s="985">
        <v>472540</v>
      </c>
    </row>
    <row r="62" spans="1:36" x14ac:dyDescent="0.2">
      <c r="A62" s="34" t="s">
        <v>43</v>
      </c>
      <c r="B62" s="35" t="s">
        <v>8</v>
      </c>
      <c r="C62" s="35" t="s">
        <v>8</v>
      </c>
      <c r="D62" s="35" t="s">
        <v>8</v>
      </c>
      <c r="E62" s="35" t="s">
        <v>8</v>
      </c>
      <c r="F62" s="35" t="s">
        <v>8</v>
      </c>
      <c r="G62" s="35" t="s">
        <v>8</v>
      </c>
      <c r="H62" s="35" t="s">
        <v>8</v>
      </c>
      <c r="I62" s="35" t="s">
        <v>8</v>
      </c>
      <c r="J62" s="35" t="s">
        <v>8</v>
      </c>
      <c r="K62" s="35" t="s">
        <v>8</v>
      </c>
      <c r="L62" s="35" t="s">
        <v>8</v>
      </c>
      <c r="M62" s="35" t="s">
        <v>8</v>
      </c>
      <c r="N62" s="35" t="s">
        <v>8</v>
      </c>
      <c r="O62" s="35" t="s">
        <v>8</v>
      </c>
      <c r="P62" s="35" t="s">
        <v>8</v>
      </c>
      <c r="Q62" s="35" t="s">
        <v>8</v>
      </c>
      <c r="R62" s="35" t="s">
        <v>8</v>
      </c>
      <c r="S62" s="35" t="s">
        <v>8</v>
      </c>
      <c r="T62" s="35" t="s">
        <v>8</v>
      </c>
      <c r="U62" s="35" t="s">
        <v>8</v>
      </c>
      <c r="V62" s="35" t="s">
        <v>8</v>
      </c>
      <c r="W62" s="510">
        <f>W61/149.11</f>
        <v>738.97122929380987</v>
      </c>
      <c r="X62" s="510">
        <f>X61/152.13</f>
        <v>807.3029645697759</v>
      </c>
      <c r="Y62" s="510">
        <f>Y61/179.19</f>
        <v>720.44198895027625</v>
      </c>
      <c r="Z62" s="510">
        <f>Z61/221.73</f>
        <v>600.64492851666444</v>
      </c>
      <c r="AA62" s="510">
        <f>AA61/342.16</f>
        <v>422.21183072246902</v>
      </c>
      <c r="AB62" s="510">
        <f>AB61/326</f>
        <v>475.8680981595092</v>
      </c>
      <c r="AC62" s="510">
        <f>AC61/344.71</f>
        <v>482.44901511415395</v>
      </c>
      <c r="AD62" s="510">
        <f>AD61/382.76</f>
        <v>499.39126345490649</v>
      </c>
      <c r="AE62" s="510">
        <f>AE61/412.95</f>
        <v>528.441699963676</v>
      </c>
      <c r="AF62" s="510">
        <f>AF61/426.03</f>
        <v>601.4998943736357</v>
      </c>
      <c r="AG62" s="511">
        <f>AG61/460.48</f>
        <v>733.43902015288393</v>
      </c>
      <c r="AH62" s="511">
        <v>850.18</v>
      </c>
      <c r="AI62" s="985">
        <v>906</v>
      </c>
      <c r="AJ62" s="985">
        <v>906</v>
      </c>
    </row>
    <row r="63" spans="1:36" ht="22.5" x14ac:dyDescent="0.2">
      <c r="A63" s="34" t="s">
        <v>283</v>
      </c>
      <c r="B63" s="35" t="s">
        <v>8</v>
      </c>
      <c r="C63" s="35" t="s">
        <v>8</v>
      </c>
      <c r="D63" s="35" t="s">
        <v>8</v>
      </c>
      <c r="E63" s="35" t="s">
        <v>8</v>
      </c>
      <c r="F63" s="35" t="s">
        <v>8</v>
      </c>
      <c r="G63" s="35" t="s">
        <v>8</v>
      </c>
      <c r="H63" s="35" t="s">
        <v>8</v>
      </c>
      <c r="I63" s="35" t="s">
        <v>8</v>
      </c>
      <c r="J63" s="35" t="s">
        <v>8</v>
      </c>
      <c r="K63" s="35" t="s">
        <v>8</v>
      </c>
      <c r="L63" s="35" t="s">
        <v>8</v>
      </c>
      <c r="M63" s="35" t="s">
        <v>8</v>
      </c>
      <c r="N63" s="35" t="s">
        <v>8</v>
      </c>
      <c r="O63" s="35" t="s">
        <v>8</v>
      </c>
      <c r="P63" s="35" t="s">
        <v>8</v>
      </c>
      <c r="Q63" s="35" t="s">
        <v>8</v>
      </c>
      <c r="R63" s="35" t="s">
        <v>8</v>
      </c>
      <c r="S63" s="35" t="s">
        <v>8</v>
      </c>
      <c r="T63" s="35" t="s">
        <v>8</v>
      </c>
      <c r="U63" s="35" t="s">
        <v>8</v>
      </c>
      <c r="V63" s="35" t="s">
        <v>8</v>
      </c>
      <c r="W63" s="35" t="s">
        <v>8</v>
      </c>
      <c r="X63" s="35" t="s">
        <v>8</v>
      </c>
      <c r="Y63" s="35" t="s">
        <v>8</v>
      </c>
      <c r="Z63" s="35" t="s">
        <v>8</v>
      </c>
      <c r="AA63" s="35" t="s">
        <v>8</v>
      </c>
      <c r="AB63" s="35" t="s">
        <v>8</v>
      </c>
      <c r="AC63" s="35" t="s">
        <v>8</v>
      </c>
      <c r="AD63" s="35" t="s">
        <v>8</v>
      </c>
      <c r="AE63" s="35" t="s">
        <v>8</v>
      </c>
      <c r="AF63" s="35" t="s">
        <v>8</v>
      </c>
      <c r="AG63" s="71" t="s">
        <v>8</v>
      </c>
      <c r="AH63" s="668" t="s">
        <v>8</v>
      </c>
      <c r="AI63" s="668" t="s">
        <v>8</v>
      </c>
      <c r="AJ63" s="1438" t="s">
        <v>8</v>
      </c>
    </row>
    <row r="64" spans="1:36" ht="22.5" x14ac:dyDescent="0.2">
      <c r="A64" s="34" t="s">
        <v>329</v>
      </c>
      <c r="B64" s="35" t="s">
        <v>8</v>
      </c>
      <c r="C64" s="35" t="s">
        <v>8</v>
      </c>
      <c r="D64" s="35" t="s">
        <v>8</v>
      </c>
      <c r="E64" s="35" t="s">
        <v>8</v>
      </c>
      <c r="F64" s="35" t="s">
        <v>8</v>
      </c>
      <c r="G64" s="35" t="s">
        <v>8</v>
      </c>
      <c r="H64" s="35" t="s">
        <v>8</v>
      </c>
      <c r="I64" s="35" t="s">
        <v>8</v>
      </c>
      <c r="J64" s="35" t="s">
        <v>8</v>
      </c>
      <c r="K64" s="35" t="s">
        <v>8</v>
      </c>
      <c r="L64" s="35" t="s">
        <v>8</v>
      </c>
      <c r="M64" s="35" t="s">
        <v>8</v>
      </c>
      <c r="N64" s="35" t="s">
        <v>8</v>
      </c>
      <c r="O64" s="35" t="s">
        <v>8</v>
      </c>
      <c r="P64" s="35" t="s">
        <v>8</v>
      </c>
      <c r="Q64" s="35" t="s">
        <v>8</v>
      </c>
      <c r="R64" s="35" t="s">
        <v>8</v>
      </c>
      <c r="S64" s="35" t="s">
        <v>8</v>
      </c>
      <c r="T64" s="35" t="s">
        <v>8</v>
      </c>
      <c r="U64" s="35" t="s">
        <v>8</v>
      </c>
      <c r="V64" s="35" t="s">
        <v>8</v>
      </c>
      <c r="W64" s="35" t="s">
        <v>8</v>
      </c>
      <c r="X64" s="35" t="s">
        <v>8</v>
      </c>
      <c r="Y64" s="35" t="s">
        <v>8</v>
      </c>
      <c r="Z64" s="35" t="s">
        <v>8</v>
      </c>
      <c r="AA64" s="35" t="s">
        <v>8</v>
      </c>
      <c r="AB64" s="35" t="s">
        <v>8</v>
      </c>
      <c r="AC64" s="35" t="s">
        <v>8</v>
      </c>
      <c r="AD64" s="35" t="s">
        <v>8</v>
      </c>
      <c r="AE64" s="35" t="s">
        <v>8</v>
      </c>
      <c r="AF64" s="35" t="s">
        <v>8</v>
      </c>
      <c r="AG64" s="71" t="s">
        <v>8</v>
      </c>
      <c r="AH64" s="668" t="s">
        <v>8</v>
      </c>
      <c r="AI64" s="668" t="s">
        <v>8</v>
      </c>
      <c r="AJ64" s="1438" t="s">
        <v>8</v>
      </c>
    </row>
    <row r="65" spans="1:36" ht="22.5" x14ac:dyDescent="0.2">
      <c r="A65" s="34" t="s">
        <v>330</v>
      </c>
      <c r="B65" s="35" t="s">
        <v>8</v>
      </c>
      <c r="C65" s="35" t="s">
        <v>8</v>
      </c>
      <c r="D65" s="35" t="s">
        <v>8</v>
      </c>
      <c r="E65" s="35" t="s">
        <v>8</v>
      </c>
      <c r="F65" s="35" t="s">
        <v>8</v>
      </c>
      <c r="G65" s="35" t="s">
        <v>8</v>
      </c>
      <c r="H65" s="35" t="s">
        <v>8</v>
      </c>
      <c r="I65" s="35" t="s">
        <v>8</v>
      </c>
      <c r="J65" s="35" t="s">
        <v>8</v>
      </c>
      <c r="K65" s="35" t="s">
        <v>8</v>
      </c>
      <c r="L65" s="35" t="s">
        <v>8</v>
      </c>
      <c r="M65" s="35" t="s">
        <v>8</v>
      </c>
      <c r="N65" s="35" t="s">
        <v>8</v>
      </c>
      <c r="O65" s="35" t="s">
        <v>8</v>
      </c>
      <c r="P65" s="35" t="s">
        <v>8</v>
      </c>
      <c r="Q65" s="35" t="s">
        <v>8</v>
      </c>
      <c r="R65" s="35" t="s">
        <v>8</v>
      </c>
      <c r="S65" s="35" t="s">
        <v>8</v>
      </c>
      <c r="T65" s="35" t="s">
        <v>8</v>
      </c>
      <c r="U65" s="35" t="s">
        <v>8</v>
      </c>
      <c r="V65" s="35" t="s">
        <v>8</v>
      </c>
      <c r="W65" s="35" t="s">
        <v>8</v>
      </c>
      <c r="X65" s="35" t="s">
        <v>8</v>
      </c>
      <c r="Y65" s="35" t="s">
        <v>8</v>
      </c>
      <c r="Z65" s="35" t="s">
        <v>8</v>
      </c>
      <c r="AA65" s="35" t="s">
        <v>8</v>
      </c>
      <c r="AB65" s="35" t="s">
        <v>8</v>
      </c>
      <c r="AC65" s="35" t="s">
        <v>8</v>
      </c>
      <c r="AD65" s="35" t="s">
        <v>8</v>
      </c>
      <c r="AE65" s="35" t="s">
        <v>8</v>
      </c>
      <c r="AF65" s="35" t="s">
        <v>8</v>
      </c>
      <c r="AG65" s="71" t="s">
        <v>8</v>
      </c>
      <c r="AH65" s="668" t="s">
        <v>8</v>
      </c>
      <c r="AI65" s="668" t="s">
        <v>8</v>
      </c>
      <c r="AJ65" s="1438" t="s">
        <v>8</v>
      </c>
    </row>
    <row r="66" spans="1:36" ht="56.25" x14ac:dyDescent="0.2">
      <c r="A66" s="34" t="s">
        <v>879</v>
      </c>
      <c r="B66" s="35" t="s">
        <v>8</v>
      </c>
      <c r="C66" s="35" t="s">
        <v>8</v>
      </c>
      <c r="D66" s="857">
        <v>13</v>
      </c>
      <c r="E66" s="857">
        <v>122</v>
      </c>
      <c r="F66" s="857">
        <v>262</v>
      </c>
      <c r="G66" s="857">
        <v>1550</v>
      </c>
      <c r="H66" s="857">
        <v>2129</v>
      </c>
      <c r="I66" s="857">
        <v>2395</v>
      </c>
      <c r="J66" s="857">
        <v>2605</v>
      </c>
      <c r="K66" s="857">
        <v>2680</v>
      </c>
      <c r="L66" s="857">
        <v>3484</v>
      </c>
      <c r="M66" s="857">
        <v>4181</v>
      </c>
      <c r="N66" s="857">
        <v>5000</v>
      </c>
      <c r="O66" s="857">
        <v>6600</v>
      </c>
      <c r="P66" s="80" t="s">
        <v>880</v>
      </c>
      <c r="Q66" s="857">
        <v>9200</v>
      </c>
      <c r="R66" s="857">
        <v>9752</v>
      </c>
      <c r="S66" s="80" t="s">
        <v>881</v>
      </c>
      <c r="T66" s="80" t="s">
        <v>882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861">
        <v>28284</v>
      </c>
      <c r="AD66" s="512">
        <v>42500</v>
      </c>
      <c r="AE66" s="35">
        <v>42500</v>
      </c>
      <c r="AF66" s="35">
        <v>42500</v>
      </c>
      <c r="AG66" s="71">
        <v>60000</v>
      </c>
      <c r="AH66" s="670">
        <v>70000</v>
      </c>
      <c r="AI66" s="1258">
        <v>85000</v>
      </c>
      <c r="AJ66" s="985">
        <v>85000</v>
      </c>
    </row>
    <row r="67" spans="1:36" x14ac:dyDescent="0.2">
      <c r="A67" s="1043" t="s">
        <v>79</v>
      </c>
      <c r="B67" s="1264"/>
      <c r="C67" s="1264"/>
      <c r="D67" s="1264"/>
      <c r="E67" s="1264"/>
      <c r="F67" s="1264"/>
      <c r="G67" s="1264"/>
      <c r="H67" s="1264"/>
      <c r="I67" s="1264"/>
      <c r="J67" s="1264"/>
      <c r="K67" s="1264"/>
      <c r="L67" s="1264"/>
      <c r="M67" s="1264"/>
      <c r="N67" s="1264"/>
      <c r="O67" s="1264"/>
      <c r="P67" s="1264"/>
      <c r="Q67" s="1264"/>
      <c r="R67" s="1264"/>
      <c r="S67" s="1264"/>
      <c r="T67" s="1264"/>
      <c r="U67" s="1264"/>
      <c r="V67" s="1264"/>
      <c r="W67" s="1052"/>
      <c r="X67" s="1052"/>
      <c r="Y67" s="1052"/>
      <c r="Z67" s="1052"/>
      <c r="AA67" s="1052"/>
      <c r="AB67" s="1052"/>
      <c r="AC67" s="1052"/>
      <c r="AD67" s="1052"/>
      <c r="AE67" s="1052"/>
      <c r="AF67" s="1052"/>
      <c r="AG67" s="1046"/>
      <c r="AH67" s="1046"/>
      <c r="AI67" s="1028"/>
      <c r="AJ67" s="1028"/>
    </row>
    <row r="68" spans="1:36" x14ac:dyDescent="0.2">
      <c r="A68" s="34" t="s">
        <v>80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22"/>
      <c r="X68" s="22"/>
      <c r="Y68" s="22"/>
      <c r="Z68" s="22"/>
      <c r="AA68" s="22"/>
      <c r="AB68" s="22"/>
      <c r="AC68" s="67"/>
      <c r="AD68" s="67"/>
      <c r="AE68" s="67"/>
      <c r="AF68" s="67"/>
      <c r="AG68" s="298"/>
      <c r="AH68" s="298"/>
      <c r="AI68" s="786"/>
      <c r="AJ68" s="786"/>
    </row>
    <row r="69" spans="1:36" x14ac:dyDescent="0.2">
      <c r="A69" s="34" t="s">
        <v>883</v>
      </c>
      <c r="B69" s="45" t="s">
        <v>370</v>
      </c>
      <c r="C69" s="45" t="s">
        <v>370</v>
      </c>
      <c r="D69" s="45" t="s">
        <v>370</v>
      </c>
      <c r="E69" s="45" t="s">
        <v>370</v>
      </c>
      <c r="F69" s="45" t="s">
        <v>370</v>
      </c>
      <c r="G69" s="45" t="s">
        <v>370</v>
      </c>
      <c r="H69" s="45" t="s">
        <v>370</v>
      </c>
      <c r="I69" s="45" t="s">
        <v>370</v>
      </c>
      <c r="J69" s="45" t="s">
        <v>370</v>
      </c>
      <c r="K69" s="857" t="s">
        <v>370</v>
      </c>
      <c r="L69" s="857" t="s">
        <v>370</v>
      </c>
      <c r="M69" s="857" t="s">
        <v>370</v>
      </c>
      <c r="N69" s="857" t="s">
        <v>370</v>
      </c>
      <c r="O69" s="857" t="s">
        <v>370</v>
      </c>
      <c r="P69" s="857" t="s">
        <v>370</v>
      </c>
      <c r="Q69" s="857" t="s">
        <v>370</v>
      </c>
      <c r="R69" s="857" t="s">
        <v>370</v>
      </c>
      <c r="S69" s="857" t="s">
        <v>370</v>
      </c>
      <c r="T69" s="857" t="s">
        <v>370</v>
      </c>
      <c r="U69" s="857">
        <v>41044</v>
      </c>
      <c r="V69" s="857">
        <v>28774</v>
      </c>
      <c r="W69" s="857">
        <v>48169</v>
      </c>
      <c r="X69" s="857">
        <v>27121</v>
      </c>
      <c r="Y69" s="857">
        <v>20336</v>
      </c>
      <c r="Z69" s="857">
        <v>25292</v>
      </c>
      <c r="AA69" s="35">
        <v>24261</v>
      </c>
      <c r="AB69" s="35">
        <v>40347</v>
      </c>
      <c r="AC69" s="861">
        <v>76988</v>
      </c>
      <c r="AD69" s="861">
        <v>95302</v>
      </c>
      <c r="AE69" s="861">
        <v>49170</v>
      </c>
      <c r="AF69" s="35">
        <v>44548</v>
      </c>
      <c r="AG69" s="314">
        <v>56814</v>
      </c>
      <c r="AH69" s="671">
        <v>83518</v>
      </c>
      <c r="AI69" s="1258">
        <v>73607</v>
      </c>
      <c r="AJ69" s="789">
        <v>69700</v>
      </c>
    </row>
    <row r="70" spans="1:36" ht="22.5" x14ac:dyDescent="0.2">
      <c r="A70" s="34" t="s">
        <v>84</v>
      </c>
      <c r="B70" s="45" t="s">
        <v>370</v>
      </c>
      <c r="C70" s="45" t="s">
        <v>370</v>
      </c>
      <c r="D70" s="45" t="s">
        <v>370</v>
      </c>
      <c r="E70" s="45" t="s">
        <v>370</v>
      </c>
      <c r="F70" s="45" t="s">
        <v>370</v>
      </c>
      <c r="G70" s="45" t="s">
        <v>370</v>
      </c>
      <c r="H70" s="45" t="s">
        <v>370</v>
      </c>
      <c r="I70" s="45" t="s">
        <v>370</v>
      </c>
      <c r="J70" s="45" t="s">
        <v>370</v>
      </c>
      <c r="K70" s="45" t="s">
        <v>370</v>
      </c>
      <c r="L70" s="45" t="s">
        <v>370</v>
      </c>
      <c r="M70" s="80" t="s">
        <v>370</v>
      </c>
      <c r="N70" s="80" t="s">
        <v>370</v>
      </c>
      <c r="O70" s="80" t="s">
        <v>370</v>
      </c>
      <c r="P70" s="80" t="s">
        <v>370</v>
      </c>
      <c r="Q70" s="80" t="s">
        <v>370</v>
      </c>
      <c r="R70" s="80" t="s">
        <v>370</v>
      </c>
      <c r="S70" s="80" t="s">
        <v>370</v>
      </c>
      <c r="T70" s="80" t="s">
        <v>370</v>
      </c>
      <c r="U70" s="80" t="s">
        <v>370</v>
      </c>
      <c r="V70" s="80" t="s">
        <v>370</v>
      </c>
      <c r="W70" s="80" t="s">
        <v>456</v>
      </c>
      <c r="X70" s="80" t="s">
        <v>370</v>
      </c>
      <c r="Y70" s="80" t="s">
        <v>456</v>
      </c>
      <c r="Z70" s="80" t="s">
        <v>456</v>
      </c>
      <c r="AA70" s="22" t="s">
        <v>370</v>
      </c>
      <c r="AB70" s="36">
        <v>157.19999999999999</v>
      </c>
      <c r="AC70" s="36">
        <v>176</v>
      </c>
      <c r="AD70" s="67">
        <v>119.7</v>
      </c>
      <c r="AE70" s="67">
        <v>51.5</v>
      </c>
      <c r="AF70" s="22">
        <v>86.2</v>
      </c>
      <c r="AG70" s="298">
        <v>117.5</v>
      </c>
      <c r="AH70" s="672">
        <v>142</v>
      </c>
      <c r="AI70" s="1014">
        <v>86.8</v>
      </c>
      <c r="AJ70" s="788">
        <v>90.5</v>
      </c>
    </row>
    <row r="71" spans="1:36" ht="22.5" x14ac:dyDescent="0.2">
      <c r="A71" s="34" t="s">
        <v>86</v>
      </c>
      <c r="B71" s="45" t="s">
        <v>370</v>
      </c>
      <c r="C71" s="45" t="s">
        <v>370</v>
      </c>
      <c r="D71" s="45" t="s">
        <v>370</v>
      </c>
      <c r="E71" s="45" t="s">
        <v>370</v>
      </c>
      <c r="F71" s="45" t="s">
        <v>370</v>
      </c>
      <c r="G71" s="45" t="s">
        <v>370</v>
      </c>
      <c r="H71" s="45" t="s">
        <v>370</v>
      </c>
      <c r="I71" s="45" t="s">
        <v>370</v>
      </c>
      <c r="J71" s="857" t="s">
        <v>370</v>
      </c>
      <c r="K71" s="857" t="s">
        <v>370</v>
      </c>
      <c r="L71" s="857" t="s">
        <v>370</v>
      </c>
      <c r="M71" s="857" t="s">
        <v>370</v>
      </c>
      <c r="N71" s="857" t="s">
        <v>370</v>
      </c>
      <c r="O71" s="857" t="s">
        <v>370</v>
      </c>
      <c r="P71" s="857" t="s">
        <v>370</v>
      </c>
      <c r="Q71" s="857" t="s">
        <v>370</v>
      </c>
      <c r="R71" s="857" t="s">
        <v>370</v>
      </c>
      <c r="S71" s="857" t="s">
        <v>370</v>
      </c>
      <c r="T71" s="857" t="s">
        <v>370</v>
      </c>
      <c r="U71" s="857" t="s">
        <v>370</v>
      </c>
      <c r="V71" s="857" t="s">
        <v>456</v>
      </c>
      <c r="W71" s="857" t="s">
        <v>370</v>
      </c>
      <c r="X71" s="857" t="s">
        <v>370</v>
      </c>
      <c r="Y71" s="857" t="s">
        <v>370</v>
      </c>
      <c r="Z71" s="857" t="s">
        <v>370</v>
      </c>
      <c r="AA71" s="857" t="s">
        <v>370</v>
      </c>
      <c r="AB71" s="857" t="s">
        <v>370</v>
      </c>
      <c r="AC71" s="22" t="s">
        <v>370</v>
      </c>
      <c r="AD71" s="22" t="s">
        <v>456</v>
      </c>
      <c r="AE71" s="22" t="s">
        <v>370</v>
      </c>
      <c r="AF71" s="22" t="s">
        <v>370</v>
      </c>
      <c r="AG71" s="101" t="s">
        <v>370</v>
      </c>
      <c r="AH71" s="101" t="s">
        <v>370</v>
      </c>
      <c r="AI71" s="790" t="s">
        <v>370</v>
      </c>
      <c r="AJ71" s="790" t="s">
        <v>370</v>
      </c>
    </row>
    <row r="72" spans="1:36" x14ac:dyDescent="0.2">
      <c r="A72" s="34" t="s">
        <v>87</v>
      </c>
      <c r="B72" s="45" t="s">
        <v>370</v>
      </c>
      <c r="C72" s="45" t="s">
        <v>370</v>
      </c>
      <c r="D72" s="45" t="s">
        <v>370</v>
      </c>
      <c r="E72" s="45" t="s">
        <v>370</v>
      </c>
      <c r="F72" s="45" t="s">
        <v>370</v>
      </c>
      <c r="G72" s="45" t="s">
        <v>370</v>
      </c>
      <c r="H72" s="45" t="s">
        <v>370</v>
      </c>
      <c r="I72" s="45" t="s">
        <v>370</v>
      </c>
      <c r="J72" s="857" t="s">
        <v>370</v>
      </c>
      <c r="K72" s="857" t="s">
        <v>370</v>
      </c>
      <c r="L72" s="857" t="s">
        <v>370</v>
      </c>
      <c r="M72" s="857" t="s">
        <v>370</v>
      </c>
      <c r="N72" s="857" t="s">
        <v>370</v>
      </c>
      <c r="O72" s="857" t="s">
        <v>370</v>
      </c>
      <c r="P72" s="857" t="s">
        <v>370</v>
      </c>
      <c r="Q72" s="857" t="s">
        <v>370</v>
      </c>
      <c r="R72" s="857" t="s">
        <v>370</v>
      </c>
      <c r="S72" s="857" t="s">
        <v>370</v>
      </c>
      <c r="T72" s="857" t="s">
        <v>370</v>
      </c>
      <c r="U72" s="857" t="s">
        <v>370</v>
      </c>
      <c r="V72" s="857" t="s">
        <v>370</v>
      </c>
      <c r="W72" s="857" t="s">
        <v>370</v>
      </c>
      <c r="X72" s="857" t="s">
        <v>370</v>
      </c>
      <c r="Y72" s="857" t="s">
        <v>370</v>
      </c>
      <c r="Z72" s="857" t="s">
        <v>370</v>
      </c>
      <c r="AA72" s="857" t="s">
        <v>370</v>
      </c>
      <c r="AB72" s="857" t="s">
        <v>370</v>
      </c>
      <c r="AC72" s="22" t="s">
        <v>370</v>
      </c>
      <c r="AD72" s="22" t="s">
        <v>456</v>
      </c>
      <c r="AE72" s="22" t="s">
        <v>370</v>
      </c>
      <c r="AF72" s="22" t="s">
        <v>370</v>
      </c>
      <c r="AG72" s="101" t="s">
        <v>370</v>
      </c>
      <c r="AH72" s="101" t="s">
        <v>370</v>
      </c>
      <c r="AI72" s="790" t="s">
        <v>370</v>
      </c>
      <c r="AJ72" s="790" t="s">
        <v>370</v>
      </c>
    </row>
    <row r="73" spans="1:36" ht="33.75" x14ac:dyDescent="0.2">
      <c r="A73" s="34" t="s">
        <v>884</v>
      </c>
      <c r="B73" s="80" t="s">
        <v>370</v>
      </c>
      <c r="C73" s="80" t="s">
        <v>370</v>
      </c>
      <c r="D73" s="80" t="s">
        <v>370</v>
      </c>
      <c r="E73" s="80" t="s">
        <v>370</v>
      </c>
      <c r="F73" s="80" t="s">
        <v>370</v>
      </c>
      <c r="G73" s="80" t="s">
        <v>370</v>
      </c>
      <c r="H73" s="80" t="s">
        <v>370</v>
      </c>
      <c r="I73" s="80" t="s">
        <v>370</v>
      </c>
      <c r="J73" s="80" t="s">
        <v>370</v>
      </c>
      <c r="K73" s="80" t="s">
        <v>456</v>
      </c>
      <c r="L73" s="80" t="s">
        <v>370</v>
      </c>
      <c r="M73" s="80" t="s">
        <v>370</v>
      </c>
      <c r="N73" s="80" t="s">
        <v>370</v>
      </c>
      <c r="O73" s="80" t="s">
        <v>370</v>
      </c>
      <c r="P73" s="80" t="s">
        <v>370</v>
      </c>
      <c r="Q73" s="80" t="s">
        <v>370</v>
      </c>
      <c r="R73" s="80" t="s">
        <v>370</v>
      </c>
      <c r="S73" s="80" t="s">
        <v>370</v>
      </c>
      <c r="T73" s="48" t="s">
        <v>370</v>
      </c>
      <c r="U73" s="48" t="s">
        <v>370</v>
      </c>
      <c r="V73" s="48" t="s">
        <v>370</v>
      </c>
      <c r="W73" s="45" t="s">
        <v>370</v>
      </c>
      <c r="X73" s="80" t="s">
        <v>370</v>
      </c>
      <c r="Y73" s="80" t="s">
        <v>370</v>
      </c>
      <c r="Z73" s="80" t="s">
        <v>370</v>
      </c>
      <c r="AA73" s="80" t="s">
        <v>370</v>
      </c>
      <c r="AB73" s="80" t="s">
        <v>370</v>
      </c>
      <c r="AC73" s="22" t="s">
        <v>370</v>
      </c>
      <c r="AD73" s="22" t="s">
        <v>456</v>
      </c>
      <c r="AE73" s="22" t="s">
        <v>370</v>
      </c>
      <c r="AF73" s="22" t="s">
        <v>370</v>
      </c>
      <c r="AG73" s="101" t="s">
        <v>370</v>
      </c>
      <c r="AH73" s="101" t="s">
        <v>370</v>
      </c>
      <c r="AI73" s="982" t="s">
        <v>370</v>
      </c>
      <c r="AJ73" s="982" t="s">
        <v>370</v>
      </c>
    </row>
    <row r="74" spans="1:36" ht="22.5" x14ac:dyDescent="0.2">
      <c r="A74" s="34" t="s">
        <v>90</v>
      </c>
      <c r="B74" s="80" t="s">
        <v>370</v>
      </c>
      <c r="C74" s="80" t="s">
        <v>370</v>
      </c>
      <c r="D74" s="80" t="s">
        <v>370</v>
      </c>
      <c r="E74" s="80" t="s">
        <v>370</v>
      </c>
      <c r="F74" s="80" t="s">
        <v>370</v>
      </c>
      <c r="G74" s="80" t="s">
        <v>370</v>
      </c>
      <c r="H74" s="80" t="s">
        <v>370</v>
      </c>
      <c r="I74" s="80" t="s">
        <v>370</v>
      </c>
      <c r="J74" s="80" t="s">
        <v>370</v>
      </c>
      <c r="K74" s="80" t="s">
        <v>456</v>
      </c>
      <c r="L74" s="80" t="s">
        <v>370</v>
      </c>
      <c r="M74" s="80" t="s">
        <v>370</v>
      </c>
      <c r="N74" s="80" t="s">
        <v>370</v>
      </c>
      <c r="O74" s="80" t="s">
        <v>370</v>
      </c>
      <c r="P74" s="857" t="s">
        <v>370</v>
      </c>
      <c r="Q74" s="857" t="s">
        <v>370</v>
      </c>
      <c r="R74" s="857" t="s">
        <v>370</v>
      </c>
      <c r="S74" s="857" t="s">
        <v>370</v>
      </c>
      <c r="T74" s="857" t="s">
        <v>370</v>
      </c>
      <c r="U74" s="857" t="s">
        <v>370</v>
      </c>
      <c r="V74" s="857" t="s">
        <v>370</v>
      </c>
      <c r="W74" s="857" t="s">
        <v>370</v>
      </c>
      <c r="X74" s="80" t="s">
        <v>370</v>
      </c>
      <c r="Y74" s="80" t="s">
        <v>370</v>
      </c>
      <c r="Z74" s="80" t="s">
        <v>370</v>
      </c>
      <c r="AA74" s="80" t="s">
        <v>370</v>
      </c>
      <c r="AB74" s="80" t="s">
        <v>370</v>
      </c>
      <c r="AC74" s="22" t="s">
        <v>370</v>
      </c>
      <c r="AD74" s="22" t="s">
        <v>456</v>
      </c>
      <c r="AE74" s="22" t="s">
        <v>370</v>
      </c>
      <c r="AF74" s="22" t="s">
        <v>370</v>
      </c>
      <c r="AG74" s="101" t="s">
        <v>370</v>
      </c>
      <c r="AH74" s="101" t="s">
        <v>370</v>
      </c>
      <c r="AI74" s="982" t="s">
        <v>370</v>
      </c>
      <c r="AJ74" s="982" t="s">
        <v>370</v>
      </c>
    </row>
    <row r="75" spans="1:36" x14ac:dyDescent="0.2">
      <c r="A75" s="410" t="s">
        <v>91</v>
      </c>
      <c r="B75" s="80"/>
      <c r="C75" s="80"/>
      <c r="D75" s="80"/>
      <c r="E75" s="80"/>
      <c r="F75" s="80"/>
      <c r="G75" s="80"/>
      <c r="H75" s="80"/>
      <c r="I75" s="80"/>
      <c r="J75" s="80"/>
      <c r="K75" s="857"/>
      <c r="L75" s="857"/>
      <c r="M75" s="857"/>
      <c r="N75" s="857"/>
      <c r="O75" s="857"/>
      <c r="P75" s="857"/>
      <c r="Q75" s="857"/>
      <c r="R75" s="857"/>
      <c r="S75" s="857"/>
      <c r="T75" s="857"/>
      <c r="U75" s="857"/>
      <c r="V75" s="857"/>
      <c r="W75" s="35"/>
      <c r="X75" s="35"/>
      <c r="Y75" s="35"/>
      <c r="Z75" s="35"/>
      <c r="AA75" s="22"/>
      <c r="AB75" s="22"/>
      <c r="AC75" s="67"/>
      <c r="AD75" s="67"/>
      <c r="AE75" s="67"/>
      <c r="AF75" s="67"/>
      <c r="AG75" s="298"/>
      <c r="AH75" s="298"/>
      <c r="AI75" s="982"/>
      <c r="AJ75" s="982"/>
    </row>
    <row r="76" spans="1:36" x14ac:dyDescent="0.2">
      <c r="A76" s="410" t="s">
        <v>471</v>
      </c>
      <c r="B76" s="80"/>
      <c r="C76" s="80"/>
      <c r="D76" s="80"/>
      <c r="E76" s="80"/>
      <c r="F76" s="80"/>
      <c r="G76" s="80"/>
      <c r="H76" s="80"/>
      <c r="I76" s="80"/>
      <c r="J76" s="80"/>
      <c r="K76" s="857"/>
      <c r="L76" s="857"/>
      <c r="M76" s="857"/>
      <c r="N76" s="857"/>
      <c r="O76" s="857"/>
      <c r="P76" s="857"/>
      <c r="Q76" s="857"/>
      <c r="R76" s="857"/>
      <c r="S76" s="857"/>
      <c r="T76" s="857"/>
      <c r="U76" s="857"/>
      <c r="V76" s="857"/>
      <c r="W76" s="35"/>
      <c r="X76" s="35"/>
      <c r="Y76" s="35"/>
      <c r="Z76" s="35"/>
      <c r="AA76" s="22"/>
      <c r="AB76" s="22"/>
      <c r="AC76" s="67"/>
      <c r="AD76" s="67"/>
      <c r="AE76" s="67"/>
      <c r="AF76" s="67"/>
      <c r="AG76" s="298"/>
      <c r="AH76" s="298"/>
      <c r="AI76" s="982" t="s">
        <v>370</v>
      </c>
      <c r="AJ76" s="982" t="s">
        <v>370</v>
      </c>
    </row>
    <row r="77" spans="1:36" ht="22.5" x14ac:dyDescent="0.2">
      <c r="A77" s="410" t="s">
        <v>472</v>
      </c>
      <c r="B77" s="80"/>
      <c r="C77" s="80"/>
      <c r="D77" s="80"/>
      <c r="E77" s="80"/>
      <c r="F77" s="80"/>
      <c r="G77" s="80"/>
      <c r="H77" s="80"/>
      <c r="I77" s="80"/>
      <c r="J77" s="80"/>
      <c r="K77" s="857"/>
      <c r="L77" s="857"/>
      <c r="M77" s="857"/>
      <c r="N77" s="857"/>
      <c r="O77" s="857"/>
      <c r="P77" s="857"/>
      <c r="Q77" s="857"/>
      <c r="R77" s="857"/>
      <c r="S77" s="857"/>
      <c r="T77" s="857"/>
      <c r="U77" s="857"/>
      <c r="V77" s="857"/>
      <c r="W77" s="35"/>
      <c r="X77" s="35"/>
      <c r="Y77" s="35"/>
      <c r="Z77" s="35"/>
      <c r="AA77" s="22"/>
      <c r="AB77" s="22"/>
      <c r="AC77" s="67"/>
      <c r="AD77" s="67"/>
      <c r="AE77" s="67"/>
      <c r="AF77" s="67"/>
      <c r="AG77" s="298"/>
      <c r="AH77" s="298"/>
      <c r="AI77" s="982" t="s">
        <v>370</v>
      </c>
      <c r="AJ77" s="982" t="s">
        <v>370</v>
      </c>
    </row>
    <row r="78" spans="1:36" x14ac:dyDescent="0.2">
      <c r="A78" s="410" t="s">
        <v>94</v>
      </c>
      <c r="B78" s="80" t="s">
        <v>370</v>
      </c>
      <c r="C78" s="80" t="s">
        <v>370</v>
      </c>
      <c r="D78" s="80" t="s">
        <v>370</v>
      </c>
      <c r="E78" s="80" t="s">
        <v>370</v>
      </c>
      <c r="F78" s="80" t="s">
        <v>370</v>
      </c>
      <c r="G78" s="80" t="s">
        <v>370</v>
      </c>
      <c r="H78" s="80" t="s">
        <v>370</v>
      </c>
      <c r="I78" s="80" t="s">
        <v>370</v>
      </c>
      <c r="J78" s="80" t="s">
        <v>370</v>
      </c>
      <c r="K78" s="80" t="s">
        <v>456</v>
      </c>
      <c r="L78" s="80" t="s">
        <v>370</v>
      </c>
      <c r="M78" s="80" t="s">
        <v>370</v>
      </c>
      <c r="N78" s="80" t="s">
        <v>370</v>
      </c>
      <c r="O78" s="80" t="s">
        <v>370</v>
      </c>
      <c r="P78" s="857" t="s">
        <v>370</v>
      </c>
      <c r="Q78" s="857" t="s">
        <v>370</v>
      </c>
      <c r="R78" s="857" t="s">
        <v>370</v>
      </c>
      <c r="S78" s="857" t="s">
        <v>370</v>
      </c>
      <c r="T78" s="857" t="s">
        <v>370</v>
      </c>
      <c r="U78" s="857" t="s">
        <v>370</v>
      </c>
      <c r="V78" s="857" t="s">
        <v>370</v>
      </c>
      <c r="W78" s="857" t="s">
        <v>370</v>
      </c>
      <c r="X78" s="80" t="s">
        <v>370</v>
      </c>
      <c r="Y78" s="80" t="s">
        <v>370</v>
      </c>
      <c r="Z78" s="80" t="s">
        <v>370</v>
      </c>
      <c r="AA78" s="80" t="s">
        <v>370</v>
      </c>
      <c r="AB78" s="80" t="s">
        <v>370</v>
      </c>
      <c r="AC78" s="22" t="s">
        <v>370</v>
      </c>
      <c r="AD78" s="22" t="s">
        <v>456</v>
      </c>
      <c r="AE78" s="22" t="s">
        <v>370</v>
      </c>
      <c r="AF78" s="22" t="s">
        <v>370</v>
      </c>
      <c r="AG78" s="101" t="s">
        <v>370</v>
      </c>
      <c r="AH78" s="101" t="s">
        <v>370</v>
      </c>
      <c r="AI78" s="982" t="s">
        <v>370</v>
      </c>
      <c r="AJ78" s="982" t="s">
        <v>370</v>
      </c>
    </row>
    <row r="79" spans="1:36" x14ac:dyDescent="0.2">
      <c r="A79" s="410" t="s">
        <v>473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57"/>
      <c r="Q79" s="857"/>
      <c r="R79" s="857"/>
      <c r="S79" s="857"/>
      <c r="T79" s="857"/>
      <c r="U79" s="857"/>
      <c r="V79" s="857"/>
      <c r="W79" s="857"/>
      <c r="X79" s="80"/>
      <c r="Y79" s="80"/>
      <c r="Z79" s="80"/>
      <c r="AA79" s="80"/>
      <c r="AB79" s="80"/>
      <c r="AC79" s="22"/>
      <c r="AD79" s="22"/>
      <c r="AE79" s="22"/>
      <c r="AF79" s="22"/>
      <c r="AG79" s="101"/>
      <c r="AH79" s="101"/>
      <c r="AI79" s="982" t="s">
        <v>370</v>
      </c>
      <c r="AJ79" s="982" t="s">
        <v>370</v>
      </c>
    </row>
    <row r="80" spans="1:36" ht="22.5" x14ac:dyDescent="0.2">
      <c r="A80" s="34" t="s">
        <v>96</v>
      </c>
      <c r="B80" s="80" t="s">
        <v>370</v>
      </c>
      <c r="C80" s="80" t="s">
        <v>370</v>
      </c>
      <c r="D80" s="80" t="s">
        <v>370</v>
      </c>
      <c r="E80" s="80" t="s">
        <v>370</v>
      </c>
      <c r="F80" s="80" t="s">
        <v>370</v>
      </c>
      <c r="G80" s="80" t="s">
        <v>370</v>
      </c>
      <c r="H80" s="80" t="s">
        <v>370</v>
      </c>
      <c r="I80" s="80" t="s">
        <v>370</v>
      </c>
      <c r="J80" s="80" t="s">
        <v>370</v>
      </c>
      <c r="K80" s="80" t="s">
        <v>456</v>
      </c>
      <c r="L80" s="80" t="s">
        <v>370</v>
      </c>
      <c r="M80" s="80" t="s">
        <v>370</v>
      </c>
      <c r="N80" s="80" t="s">
        <v>370</v>
      </c>
      <c r="O80" s="80" t="s">
        <v>370</v>
      </c>
      <c r="P80" s="857" t="s">
        <v>370</v>
      </c>
      <c r="Q80" s="857" t="s">
        <v>370</v>
      </c>
      <c r="R80" s="857" t="s">
        <v>370</v>
      </c>
      <c r="S80" s="857" t="s">
        <v>370</v>
      </c>
      <c r="T80" s="857" t="s">
        <v>370</v>
      </c>
      <c r="U80" s="857" t="s">
        <v>370</v>
      </c>
      <c r="V80" s="857" t="s">
        <v>370</v>
      </c>
      <c r="W80" s="35" t="s">
        <v>370</v>
      </c>
      <c r="X80" s="80" t="s">
        <v>370</v>
      </c>
      <c r="Y80" s="80" t="s">
        <v>370</v>
      </c>
      <c r="Z80" s="80" t="s">
        <v>370</v>
      </c>
      <c r="AA80" s="80" t="s">
        <v>370</v>
      </c>
      <c r="AB80" s="80" t="s">
        <v>370</v>
      </c>
      <c r="AC80" s="22" t="s">
        <v>370</v>
      </c>
      <c r="AD80" s="22" t="s">
        <v>456</v>
      </c>
      <c r="AE80" s="22" t="s">
        <v>370</v>
      </c>
      <c r="AF80" s="22" t="s">
        <v>370</v>
      </c>
      <c r="AG80" s="101" t="s">
        <v>370</v>
      </c>
      <c r="AH80" s="101" t="s">
        <v>370</v>
      </c>
      <c r="AI80" s="982" t="s">
        <v>370</v>
      </c>
      <c r="AJ80" s="982" t="s">
        <v>370</v>
      </c>
    </row>
    <row r="81" spans="1:36" x14ac:dyDescent="0.2">
      <c r="A81" s="129" t="s">
        <v>97</v>
      </c>
      <c r="B81" s="80" t="s">
        <v>370</v>
      </c>
      <c r="C81" s="80" t="s">
        <v>370</v>
      </c>
      <c r="D81" s="80" t="s">
        <v>370</v>
      </c>
      <c r="E81" s="80" t="s">
        <v>370</v>
      </c>
      <c r="F81" s="80" t="s">
        <v>370</v>
      </c>
      <c r="G81" s="80" t="s">
        <v>370</v>
      </c>
      <c r="H81" s="80" t="s">
        <v>370</v>
      </c>
      <c r="I81" s="80" t="s">
        <v>370</v>
      </c>
      <c r="J81" s="80" t="s">
        <v>370</v>
      </c>
      <c r="K81" s="80" t="s">
        <v>456</v>
      </c>
      <c r="L81" s="80" t="s">
        <v>370</v>
      </c>
      <c r="M81" s="80" t="s">
        <v>370</v>
      </c>
      <c r="N81" s="80" t="s">
        <v>370</v>
      </c>
      <c r="O81" s="80" t="s">
        <v>370</v>
      </c>
      <c r="P81" s="857" t="s">
        <v>370</v>
      </c>
      <c r="Q81" s="857" t="s">
        <v>370</v>
      </c>
      <c r="R81" s="857" t="s">
        <v>370</v>
      </c>
      <c r="S81" s="857" t="s">
        <v>370</v>
      </c>
      <c r="T81" s="857" t="s">
        <v>370</v>
      </c>
      <c r="U81" s="857" t="s">
        <v>370</v>
      </c>
      <c r="V81" s="80" t="s">
        <v>370</v>
      </c>
      <c r="W81" s="80" t="s">
        <v>370</v>
      </c>
      <c r="X81" s="80" t="s">
        <v>370</v>
      </c>
      <c r="Y81" s="80" t="s">
        <v>370</v>
      </c>
      <c r="Z81" s="80" t="s">
        <v>370</v>
      </c>
      <c r="AA81" s="80" t="s">
        <v>370</v>
      </c>
      <c r="AB81" s="80" t="s">
        <v>370</v>
      </c>
      <c r="AC81" s="22" t="s">
        <v>370</v>
      </c>
      <c r="AD81" s="22" t="s">
        <v>456</v>
      </c>
      <c r="AE81" s="22" t="s">
        <v>370</v>
      </c>
      <c r="AF81" s="22" t="s">
        <v>370</v>
      </c>
      <c r="AG81" s="101" t="s">
        <v>370</v>
      </c>
      <c r="AH81" s="101" t="s">
        <v>370</v>
      </c>
      <c r="AI81" s="982" t="s">
        <v>370</v>
      </c>
      <c r="AJ81" s="982" t="s">
        <v>370</v>
      </c>
    </row>
    <row r="82" spans="1:36" x14ac:dyDescent="0.2">
      <c r="A82" s="410" t="s">
        <v>98</v>
      </c>
      <c r="B82" s="80"/>
      <c r="C82" s="80"/>
      <c r="D82" s="80"/>
      <c r="E82" s="80"/>
      <c r="F82" s="80"/>
      <c r="G82" s="80"/>
      <c r="H82" s="80"/>
      <c r="I82" s="80"/>
      <c r="J82" s="80"/>
      <c r="K82" s="857"/>
      <c r="L82" s="857"/>
      <c r="M82" s="857"/>
      <c r="N82" s="857"/>
      <c r="O82" s="857"/>
      <c r="P82" s="857"/>
      <c r="Q82" s="857"/>
      <c r="R82" s="857"/>
      <c r="S82" s="857"/>
      <c r="T82" s="857"/>
      <c r="U82" s="857"/>
      <c r="V82" s="857"/>
      <c r="W82" s="35"/>
      <c r="X82" s="35"/>
      <c r="Y82" s="35"/>
      <c r="Z82" s="35"/>
      <c r="AA82" s="35"/>
      <c r="AB82" s="22"/>
      <c r="AC82" s="22"/>
      <c r="AD82" s="22"/>
      <c r="AE82" s="22"/>
      <c r="AF82" s="22"/>
      <c r="AG82" s="101"/>
      <c r="AH82" s="101"/>
      <c r="AI82" s="982"/>
      <c r="AJ82" s="982"/>
    </row>
    <row r="83" spans="1:36" x14ac:dyDescent="0.2">
      <c r="A83" s="410" t="s">
        <v>99</v>
      </c>
      <c r="B83" s="80" t="s">
        <v>370</v>
      </c>
      <c r="C83" s="80" t="s">
        <v>370</v>
      </c>
      <c r="D83" s="80" t="s">
        <v>370</v>
      </c>
      <c r="E83" s="80" t="s">
        <v>370</v>
      </c>
      <c r="F83" s="80" t="s">
        <v>370</v>
      </c>
      <c r="G83" s="80" t="s">
        <v>370</v>
      </c>
      <c r="H83" s="80" t="s">
        <v>370</v>
      </c>
      <c r="I83" s="80" t="s">
        <v>370</v>
      </c>
      <c r="J83" s="80" t="s">
        <v>370</v>
      </c>
      <c r="K83" s="80" t="s">
        <v>456</v>
      </c>
      <c r="L83" s="80" t="s">
        <v>370</v>
      </c>
      <c r="M83" s="80" t="s">
        <v>370</v>
      </c>
      <c r="N83" s="80" t="s">
        <v>370</v>
      </c>
      <c r="O83" s="80" t="s">
        <v>370</v>
      </c>
      <c r="P83" s="80" t="s">
        <v>370</v>
      </c>
      <c r="Q83" s="80" t="s">
        <v>370</v>
      </c>
      <c r="R83" s="80" t="s">
        <v>370</v>
      </c>
      <c r="S83" s="80" t="s">
        <v>370</v>
      </c>
      <c r="T83" s="80" t="s">
        <v>370</v>
      </c>
      <c r="U83" s="857" t="s">
        <v>370</v>
      </c>
      <c r="V83" s="80" t="s">
        <v>370</v>
      </c>
      <c r="W83" s="80" t="s">
        <v>370</v>
      </c>
      <c r="X83" s="80" t="s">
        <v>370</v>
      </c>
      <c r="Y83" s="80" t="s">
        <v>370</v>
      </c>
      <c r="Z83" s="80" t="s">
        <v>370</v>
      </c>
      <c r="AA83" s="80" t="s">
        <v>370</v>
      </c>
      <c r="AB83" s="80" t="s">
        <v>370</v>
      </c>
      <c r="AC83" s="22" t="s">
        <v>370</v>
      </c>
      <c r="AD83" s="22" t="s">
        <v>456</v>
      </c>
      <c r="AE83" s="22" t="s">
        <v>370</v>
      </c>
      <c r="AF83" s="22" t="s">
        <v>370</v>
      </c>
      <c r="AG83" s="101" t="s">
        <v>370</v>
      </c>
      <c r="AH83" s="101" t="s">
        <v>370</v>
      </c>
      <c r="AI83" s="982" t="s">
        <v>370</v>
      </c>
      <c r="AJ83" s="982" t="s">
        <v>370</v>
      </c>
    </row>
    <row r="84" spans="1:36" x14ac:dyDescent="0.2">
      <c r="A84" s="410" t="s">
        <v>101</v>
      </c>
      <c r="B84" s="80" t="s">
        <v>370</v>
      </c>
      <c r="C84" s="80" t="s">
        <v>370</v>
      </c>
      <c r="D84" s="80" t="s">
        <v>370</v>
      </c>
      <c r="E84" s="80" t="s">
        <v>370</v>
      </c>
      <c r="F84" s="80" t="s">
        <v>370</v>
      </c>
      <c r="G84" s="80" t="s">
        <v>370</v>
      </c>
      <c r="H84" s="80" t="s">
        <v>370</v>
      </c>
      <c r="I84" s="80" t="s">
        <v>370</v>
      </c>
      <c r="J84" s="80" t="s">
        <v>370</v>
      </c>
      <c r="K84" s="80" t="s">
        <v>456</v>
      </c>
      <c r="L84" s="80" t="s">
        <v>370</v>
      </c>
      <c r="M84" s="80" t="s">
        <v>370</v>
      </c>
      <c r="N84" s="80" t="s">
        <v>370</v>
      </c>
      <c r="O84" s="80" t="s">
        <v>370</v>
      </c>
      <c r="P84" s="80" t="s">
        <v>370</v>
      </c>
      <c r="Q84" s="80" t="s">
        <v>370</v>
      </c>
      <c r="R84" s="80" t="s">
        <v>370</v>
      </c>
      <c r="S84" s="80" t="s">
        <v>370</v>
      </c>
      <c r="T84" s="80" t="s">
        <v>370</v>
      </c>
      <c r="U84" s="80" t="s">
        <v>370</v>
      </c>
      <c r="V84" s="857" t="s">
        <v>370</v>
      </c>
      <c r="W84" s="35" t="s">
        <v>370</v>
      </c>
      <c r="X84" s="80" t="s">
        <v>370</v>
      </c>
      <c r="Y84" s="80" t="s">
        <v>370</v>
      </c>
      <c r="Z84" s="80" t="s">
        <v>370</v>
      </c>
      <c r="AA84" s="80" t="s">
        <v>370</v>
      </c>
      <c r="AB84" s="80" t="s">
        <v>370</v>
      </c>
      <c r="AC84" s="22" t="s">
        <v>370</v>
      </c>
      <c r="AD84" s="22" t="s">
        <v>456</v>
      </c>
      <c r="AE84" s="22" t="s">
        <v>370</v>
      </c>
      <c r="AF84" s="22" t="s">
        <v>370</v>
      </c>
      <c r="AG84" s="101" t="s">
        <v>370</v>
      </c>
      <c r="AH84" s="101" t="s">
        <v>370</v>
      </c>
      <c r="AI84" s="982" t="s">
        <v>370</v>
      </c>
      <c r="AJ84" s="982" t="s">
        <v>370</v>
      </c>
    </row>
    <row r="85" spans="1:36" x14ac:dyDescent="0.2">
      <c r="A85" s="28" t="s">
        <v>102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57"/>
      <c r="W85" s="35"/>
      <c r="X85" s="80"/>
      <c r="Y85" s="80"/>
      <c r="Z85" s="80"/>
      <c r="AA85" s="80"/>
      <c r="AB85" s="80"/>
      <c r="AC85" s="22"/>
      <c r="AD85" s="22"/>
      <c r="AE85" s="22"/>
      <c r="AF85" s="22"/>
      <c r="AG85" s="101"/>
      <c r="AH85" s="101"/>
      <c r="AI85" s="982" t="s">
        <v>370</v>
      </c>
      <c r="AJ85" s="982" t="s">
        <v>370</v>
      </c>
    </row>
    <row r="86" spans="1:36" x14ac:dyDescent="0.2">
      <c r="A86" s="410" t="s">
        <v>103</v>
      </c>
      <c r="B86" s="80" t="s">
        <v>370</v>
      </c>
      <c r="C86" s="80" t="s">
        <v>370</v>
      </c>
      <c r="D86" s="80" t="s">
        <v>370</v>
      </c>
      <c r="E86" s="80" t="s">
        <v>370</v>
      </c>
      <c r="F86" s="80" t="s">
        <v>370</v>
      </c>
      <c r="G86" s="80" t="s">
        <v>370</v>
      </c>
      <c r="H86" s="80" t="s">
        <v>370</v>
      </c>
      <c r="I86" s="80" t="s">
        <v>370</v>
      </c>
      <c r="J86" s="80" t="s">
        <v>370</v>
      </c>
      <c r="K86" s="80" t="s">
        <v>456</v>
      </c>
      <c r="L86" s="80" t="s">
        <v>370</v>
      </c>
      <c r="M86" s="80" t="s">
        <v>370</v>
      </c>
      <c r="N86" s="80" t="s">
        <v>370</v>
      </c>
      <c r="O86" s="80" t="s">
        <v>370</v>
      </c>
      <c r="P86" s="857" t="s">
        <v>370</v>
      </c>
      <c r="Q86" s="857" t="s">
        <v>370</v>
      </c>
      <c r="R86" s="857" t="s">
        <v>370</v>
      </c>
      <c r="S86" s="857" t="s">
        <v>370</v>
      </c>
      <c r="T86" s="857" t="s">
        <v>370</v>
      </c>
      <c r="U86" s="80" t="s">
        <v>370</v>
      </c>
      <c r="V86" s="80" t="s">
        <v>370</v>
      </c>
      <c r="W86" s="80" t="s">
        <v>370</v>
      </c>
      <c r="X86" s="80" t="s">
        <v>370</v>
      </c>
      <c r="Y86" s="80" t="s">
        <v>370</v>
      </c>
      <c r="Z86" s="80" t="s">
        <v>370</v>
      </c>
      <c r="AA86" s="80" t="s">
        <v>370</v>
      </c>
      <c r="AB86" s="80" t="s">
        <v>370</v>
      </c>
      <c r="AC86" s="22" t="s">
        <v>370</v>
      </c>
      <c r="AD86" s="22" t="s">
        <v>456</v>
      </c>
      <c r="AE86" s="22" t="s">
        <v>370</v>
      </c>
      <c r="AF86" s="22" t="s">
        <v>370</v>
      </c>
      <c r="AG86" s="101" t="s">
        <v>370</v>
      </c>
      <c r="AH86" s="101" t="s">
        <v>370</v>
      </c>
      <c r="AI86" s="982" t="s">
        <v>370</v>
      </c>
      <c r="AJ86" s="982" t="s">
        <v>370</v>
      </c>
    </row>
    <row r="87" spans="1:36" x14ac:dyDescent="0.2">
      <c r="A87" s="410" t="s">
        <v>816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57"/>
      <c r="Q87" s="857"/>
      <c r="R87" s="857"/>
      <c r="S87" s="857"/>
      <c r="T87" s="857"/>
      <c r="U87" s="80"/>
      <c r="V87" s="80"/>
      <c r="W87" s="80"/>
      <c r="X87" s="80"/>
      <c r="Y87" s="80"/>
      <c r="Z87" s="80"/>
      <c r="AA87" s="80"/>
      <c r="AB87" s="80"/>
      <c r="AC87" s="22"/>
      <c r="AD87" s="22"/>
      <c r="AE87" s="22"/>
      <c r="AF87" s="22"/>
      <c r="AG87" s="101"/>
      <c r="AH87" s="101"/>
      <c r="AI87" s="982"/>
      <c r="AJ87" s="982"/>
    </row>
    <row r="88" spans="1:36" x14ac:dyDescent="0.2">
      <c r="A88" s="1043" t="s">
        <v>104</v>
      </c>
      <c r="B88" s="1264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1264"/>
      <c r="T88" s="1264"/>
      <c r="U88" s="1264"/>
      <c r="V88" s="1264"/>
      <c r="W88" s="1052"/>
      <c r="X88" s="1052"/>
      <c r="Y88" s="1052"/>
      <c r="Z88" s="1052"/>
      <c r="AA88" s="1052"/>
      <c r="AB88" s="1052"/>
      <c r="AC88" s="1052"/>
      <c r="AD88" s="1052"/>
      <c r="AE88" s="1052"/>
      <c r="AF88" s="1052"/>
      <c r="AG88" s="1046"/>
      <c r="AH88" s="1046"/>
      <c r="AI88" s="1028"/>
      <c r="AJ88" s="1028"/>
    </row>
    <row r="89" spans="1:36" s="138" customFormat="1" ht="22.5" x14ac:dyDescent="0.2">
      <c r="A89" s="448" t="s">
        <v>105</v>
      </c>
      <c r="B89" s="513"/>
      <c r="C89" s="513"/>
      <c r="D89" s="513"/>
      <c r="E89" s="513"/>
      <c r="F89" s="513"/>
      <c r="G89" s="513"/>
      <c r="H89" s="513"/>
      <c r="I89" s="513"/>
      <c r="J89" s="513"/>
      <c r="K89" s="513"/>
      <c r="L89" s="513"/>
      <c r="M89" s="513"/>
      <c r="N89" s="513"/>
      <c r="O89" s="513"/>
      <c r="P89" s="513"/>
      <c r="Q89" s="513"/>
      <c r="R89" s="513"/>
      <c r="S89" s="513"/>
      <c r="T89" s="513"/>
      <c r="U89" s="513"/>
      <c r="V89" s="513"/>
      <c r="W89" s="20"/>
      <c r="X89" s="20"/>
      <c r="Y89" s="20"/>
      <c r="Z89" s="20"/>
      <c r="AA89" s="20"/>
      <c r="AB89" s="20"/>
      <c r="AC89" s="8"/>
      <c r="AD89" s="8"/>
      <c r="AE89" s="8"/>
      <c r="AF89" s="8"/>
      <c r="AG89" s="309"/>
      <c r="AH89" s="262"/>
      <c r="AI89" s="786"/>
      <c r="AJ89" s="786"/>
    </row>
    <row r="90" spans="1:36" x14ac:dyDescent="0.2">
      <c r="A90" s="34" t="s">
        <v>883</v>
      </c>
      <c r="B90" s="35" t="s">
        <v>4</v>
      </c>
      <c r="C90" s="35" t="s">
        <v>4</v>
      </c>
      <c r="D90" s="35" t="s">
        <v>4</v>
      </c>
      <c r="E90" s="35" t="s">
        <v>4</v>
      </c>
      <c r="F90" s="35" t="s">
        <v>4</v>
      </c>
      <c r="G90" s="35" t="s">
        <v>4</v>
      </c>
      <c r="H90" s="35" t="s">
        <v>4</v>
      </c>
      <c r="I90" s="35" t="s">
        <v>4</v>
      </c>
      <c r="J90" s="35" t="s">
        <v>4</v>
      </c>
      <c r="K90" s="35" t="s">
        <v>4</v>
      </c>
      <c r="L90" s="35" t="s">
        <v>4</v>
      </c>
      <c r="M90" s="35" t="s">
        <v>4</v>
      </c>
      <c r="N90" s="35" t="s">
        <v>4</v>
      </c>
      <c r="O90" s="35" t="s">
        <v>4</v>
      </c>
      <c r="P90" s="35" t="s">
        <v>4</v>
      </c>
      <c r="Q90" s="35" t="s">
        <v>4</v>
      </c>
      <c r="R90" s="35" t="s">
        <v>4</v>
      </c>
      <c r="S90" s="35" t="s">
        <v>4</v>
      </c>
      <c r="T90" s="35" t="s">
        <v>4</v>
      </c>
      <c r="U90" s="29">
        <v>284504.777</v>
      </c>
      <c r="V90" s="29">
        <v>291771.40700000001</v>
      </c>
      <c r="W90" s="29">
        <v>285524.56900000002</v>
      </c>
      <c r="X90" s="29">
        <v>254104.46100000001</v>
      </c>
      <c r="Y90" s="29">
        <v>281252.092</v>
      </c>
      <c r="Z90" s="29">
        <v>281974.647</v>
      </c>
      <c r="AA90" s="29">
        <v>383849.97399999999</v>
      </c>
      <c r="AB90" s="29">
        <v>516928.65100000001</v>
      </c>
      <c r="AC90" s="29">
        <v>527854.36100000003</v>
      </c>
      <c r="AD90" s="29">
        <v>476368.11499999999</v>
      </c>
      <c r="AE90" s="29">
        <v>430271.06</v>
      </c>
      <c r="AF90" s="29">
        <v>638955.76500000001</v>
      </c>
      <c r="AG90" s="673">
        <v>786854</v>
      </c>
      <c r="AH90" s="71">
        <v>675934</v>
      </c>
      <c r="AI90" s="1063">
        <v>725727</v>
      </c>
      <c r="AJ90" s="1063">
        <v>648458</v>
      </c>
    </row>
    <row r="91" spans="1:36" ht="22.5" x14ac:dyDescent="0.2">
      <c r="A91" s="514" t="s">
        <v>106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48">
        <v>33.700000000000003</v>
      </c>
      <c r="V91" s="48">
        <v>30.2</v>
      </c>
      <c r="W91" s="48">
        <v>23.7</v>
      </c>
      <c r="X91" s="48">
        <v>19</v>
      </c>
      <c r="Y91" s="48">
        <v>25.3</v>
      </c>
      <c r="Z91" s="48">
        <v>27</v>
      </c>
      <c r="AA91" s="48">
        <v>28</v>
      </c>
      <c r="AB91" s="48">
        <v>29.1</v>
      </c>
      <c r="AC91" s="48">
        <v>26.6</v>
      </c>
      <c r="AD91" s="48">
        <v>24</v>
      </c>
      <c r="AE91" s="48">
        <v>20.3</v>
      </c>
      <c r="AF91" s="48">
        <v>23</v>
      </c>
      <c r="AG91" s="143">
        <v>24.4</v>
      </c>
      <c r="AH91" s="101">
        <v>21.4</v>
      </c>
      <c r="AI91" s="803">
        <v>20.7</v>
      </c>
      <c r="AJ91" s="1060">
        <v>16.600000000000001</v>
      </c>
    </row>
    <row r="92" spans="1:36" s="138" customFormat="1" ht="22.5" x14ac:dyDescent="0.2">
      <c r="A92" s="854" t="s">
        <v>234</v>
      </c>
      <c r="B92" s="35" t="s">
        <v>4</v>
      </c>
      <c r="C92" s="35" t="s">
        <v>4</v>
      </c>
      <c r="D92" s="35" t="s">
        <v>4</v>
      </c>
      <c r="E92" s="35" t="s">
        <v>4</v>
      </c>
      <c r="F92" s="35" t="s">
        <v>4</v>
      </c>
      <c r="G92" s="35" t="s">
        <v>4</v>
      </c>
      <c r="H92" s="35" t="s">
        <v>4</v>
      </c>
      <c r="I92" s="35" t="s">
        <v>4</v>
      </c>
      <c r="J92" s="35" t="s">
        <v>4</v>
      </c>
      <c r="K92" s="35" t="s">
        <v>4</v>
      </c>
      <c r="L92" s="35" t="s">
        <v>4</v>
      </c>
      <c r="M92" s="35" t="s">
        <v>4</v>
      </c>
      <c r="N92" s="35" t="s">
        <v>4</v>
      </c>
      <c r="O92" s="35" t="s">
        <v>4</v>
      </c>
      <c r="P92" s="35" t="s">
        <v>4</v>
      </c>
      <c r="Q92" s="35" t="s">
        <v>4</v>
      </c>
      <c r="R92" s="35" t="s">
        <v>4</v>
      </c>
      <c r="S92" s="35" t="s">
        <v>4</v>
      </c>
      <c r="T92" s="35" t="s">
        <v>4</v>
      </c>
      <c r="U92" s="80" t="s">
        <v>4</v>
      </c>
      <c r="V92" s="80" t="s">
        <v>4</v>
      </c>
      <c r="W92" s="80" t="s">
        <v>4</v>
      </c>
      <c r="X92" s="80" t="s">
        <v>4</v>
      </c>
      <c r="Y92" s="80" t="s">
        <v>4</v>
      </c>
      <c r="Z92" s="80" t="s">
        <v>4</v>
      </c>
      <c r="AA92" s="80" t="s">
        <v>4</v>
      </c>
      <c r="AB92" s="80" t="s">
        <v>4</v>
      </c>
      <c r="AC92" s="80" t="s">
        <v>4</v>
      </c>
      <c r="AD92" s="80" t="s">
        <v>4</v>
      </c>
      <c r="AE92" s="80" t="s">
        <v>4</v>
      </c>
      <c r="AF92" s="80" t="s">
        <v>4</v>
      </c>
      <c r="AG92" s="107" t="s">
        <v>4</v>
      </c>
      <c r="AH92" s="107" t="s">
        <v>4</v>
      </c>
      <c r="AI92" s="987" t="s">
        <v>4</v>
      </c>
      <c r="AJ92" s="987" t="s">
        <v>4</v>
      </c>
    </row>
    <row r="93" spans="1:36" s="138" customFormat="1" ht="22.5" x14ac:dyDescent="0.2">
      <c r="A93" s="448" t="s">
        <v>113</v>
      </c>
      <c r="B93" s="515"/>
      <c r="C93" s="515"/>
      <c r="D93" s="515"/>
      <c r="E93" s="515"/>
      <c r="F93" s="515"/>
      <c r="G93" s="515"/>
      <c r="H93" s="515"/>
      <c r="I93" s="515"/>
      <c r="J93" s="515"/>
      <c r="K93" s="515"/>
      <c r="L93" s="515"/>
      <c r="M93" s="515"/>
      <c r="N93" s="515"/>
      <c r="O93" s="515"/>
      <c r="P93" s="515"/>
      <c r="Q93" s="515"/>
      <c r="R93" s="515"/>
      <c r="S93" s="515"/>
      <c r="T93" s="515"/>
      <c r="U93" s="124"/>
      <c r="V93" s="124"/>
      <c r="W93" s="20"/>
      <c r="X93" s="516"/>
      <c r="Y93" s="20"/>
      <c r="Z93" s="20"/>
      <c r="AA93" s="20"/>
      <c r="AB93" s="20"/>
      <c r="AC93" s="8"/>
      <c r="AD93" s="8"/>
      <c r="AE93" s="8"/>
      <c r="AF93" s="8"/>
      <c r="AG93" s="531"/>
      <c r="AH93" s="262"/>
      <c r="AI93" s="789"/>
      <c r="AJ93" s="1012"/>
    </row>
    <row r="94" spans="1:36" x14ac:dyDescent="0.2">
      <c r="A94" s="34" t="s">
        <v>883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35" t="s">
        <v>4</v>
      </c>
      <c r="I94" s="35" t="s">
        <v>4</v>
      </c>
      <c r="J94" s="35" t="s">
        <v>4</v>
      </c>
      <c r="K94" s="35" t="s">
        <v>4</v>
      </c>
      <c r="L94" s="35" t="s">
        <v>4</v>
      </c>
      <c r="M94" s="35" t="s">
        <v>4</v>
      </c>
      <c r="N94" s="35" t="s">
        <v>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29">
        <v>13547.299000000001</v>
      </c>
      <c r="V94" s="29">
        <v>16811.567999999999</v>
      </c>
      <c r="W94" s="29">
        <v>17627.425999999999</v>
      </c>
      <c r="X94" s="29">
        <v>18833.792000000001</v>
      </c>
      <c r="Y94" s="29">
        <v>112.453</v>
      </c>
      <c r="Z94" s="29">
        <v>139.66200000000001</v>
      </c>
      <c r="AA94" s="29">
        <v>95.661000000000001</v>
      </c>
      <c r="AB94" s="29">
        <v>87.1</v>
      </c>
      <c r="AC94" s="29">
        <v>986.90300000000002</v>
      </c>
      <c r="AD94" s="29">
        <v>3321.2890000000002</v>
      </c>
      <c r="AE94" s="29">
        <v>1797.16</v>
      </c>
      <c r="AF94" s="29">
        <v>3803.2359999999999</v>
      </c>
      <c r="AG94" s="674">
        <v>4482</v>
      </c>
      <c r="AH94" s="71">
        <v>6838</v>
      </c>
      <c r="AI94" s="1063">
        <v>5318</v>
      </c>
      <c r="AJ94" s="1063">
        <v>8029</v>
      </c>
    </row>
    <row r="95" spans="1:36" s="138" customFormat="1" ht="22.5" x14ac:dyDescent="0.2">
      <c r="A95" s="854" t="s">
        <v>234</v>
      </c>
      <c r="B95" s="35" t="s">
        <v>4</v>
      </c>
      <c r="C95" s="35" t="s">
        <v>4</v>
      </c>
      <c r="D95" s="35" t="s">
        <v>4</v>
      </c>
      <c r="E95" s="35" t="s">
        <v>4</v>
      </c>
      <c r="F95" s="35" t="s">
        <v>4</v>
      </c>
      <c r="G95" s="35" t="s">
        <v>4</v>
      </c>
      <c r="H95" s="35" t="s">
        <v>4</v>
      </c>
      <c r="I95" s="35" t="s">
        <v>4</v>
      </c>
      <c r="J95" s="35" t="s">
        <v>4</v>
      </c>
      <c r="K95" s="35" t="s">
        <v>4</v>
      </c>
      <c r="L95" s="35" t="s">
        <v>4</v>
      </c>
      <c r="M95" s="35" t="s">
        <v>4</v>
      </c>
      <c r="N95" s="35" t="s">
        <v>4</v>
      </c>
      <c r="O95" s="35" t="s">
        <v>4</v>
      </c>
      <c r="P95" s="35" t="s">
        <v>4</v>
      </c>
      <c r="Q95" s="35" t="s">
        <v>4</v>
      </c>
      <c r="R95" s="35" t="s">
        <v>4</v>
      </c>
      <c r="S95" s="35" t="s">
        <v>4</v>
      </c>
      <c r="T95" s="35" t="s">
        <v>4</v>
      </c>
      <c r="U95" s="80" t="s">
        <v>4</v>
      </c>
      <c r="V95" s="80" t="s">
        <v>4</v>
      </c>
      <c r="W95" s="80" t="s">
        <v>4</v>
      </c>
      <c r="X95" s="80" t="s">
        <v>4</v>
      </c>
      <c r="Y95" s="80" t="s">
        <v>4</v>
      </c>
      <c r="Z95" s="80" t="s">
        <v>4</v>
      </c>
      <c r="AA95" s="80" t="s">
        <v>4</v>
      </c>
      <c r="AB95" s="80" t="s">
        <v>4</v>
      </c>
      <c r="AC95" s="80" t="s">
        <v>4</v>
      </c>
      <c r="AD95" s="80" t="s">
        <v>4</v>
      </c>
      <c r="AE95" s="80" t="s">
        <v>4</v>
      </c>
      <c r="AF95" s="80" t="s">
        <v>4</v>
      </c>
      <c r="AG95" s="74" t="s">
        <v>4</v>
      </c>
      <c r="AH95" s="74" t="s">
        <v>4</v>
      </c>
      <c r="AI95" s="985" t="s">
        <v>4</v>
      </c>
      <c r="AJ95" s="985" t="s">
        <v>4</v>
      </c>
    </row>
    <row r="96" spans="1:36" s="138" customFormat="1" x14ac:dyDescent="0.2">
      <c r="A96" s="448" t="s">
        <v>116</v>
      </c>
      <c r="B96" s="20"/>
      <c r="C96" s="72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20"/>
      <c r="X96" s="20"/>
      <c r="Y96" s="20"/>
      <c r="Z96" s="20"/>
      <c r="AA96" s="20"/>
      <c r="AB96" s="20"/>
      <c r="AC96" s="8"/>
      <c r="AD96" s="8"/>
      <c r="AE96" s="8"/>
      <c r="AF96" s="8"/>
      <c r="AG96" s="531"/>
      <c r="AH96" s="262"/>
      <c r="AI96" s="1259"/>
      <c r="AJ96" s="1012"/>
    </row>
    <row r="97" spans="1:36" x14ac:dyDescent="0.2">
      <c r="A97" s="34" t="s">
        <v>883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35" t="s">
        <v>4</v>
      </c>
      <c r="I97" s="35" t="s">
        <v>4</v>
      </c>
      <c r="J97" s="35" t="s">
        <v>4</v>
      </c>
      <c r="K97" s="35" t="s">
        <v>4</v>
      </c>
      <c r="L97" s="35" t="s">
        <v>4</v>
      </c>
      <c r="M97" s="35" t="s">
        <v>4</v>
      </c>
      <c r="N97" s="35" t="s">
        <v>4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29">
        <v>212785.43100000001</v>
      </c>
      <c r="V97" s="29">
        <v>209933.783</v>
      </c>
      <c r="W97" s="29">
        <v>201293.557</v>
      </c>
      <c r="X97" s="29">
        <v>190464.546</v>
      </c>
      <c r="Y97" s="29">
        <v>229126.462</v>
      </c>
      <c r="Z97" s="29">
        <v>220235.92800000001</v>
      </c>
      <c r="AA97" s="29">
        <v>311962.14500000002</v>
      </c>
      <c r="AB97" s="29">
        <v>433389.82900000003</v>
      </c>
      <c r="AC97" s="29">
        <v>444272.54399999999</v>
      </c>
      <c r="AD97" s="29">
        <v>425602.32199999999</v>
      </c>
      <c r="AE97" s="29">
        <v>382112.06599999999</v>
      </c>
      <c r="AF97" s="29">
        <v>556332.17599999998</v>
      </c>
      <c r="AG97" s="517">
        <v>709475</v>
      </c>
      <c r="AH97" s="71">
        <v>577135</v>
      </c>
      <c r="AI97" s="1063">
        <v>638540</v>
      </c>
      <c r="AJ97" s="1063">
        <v>537194</v>
      </c>
    </row>
    <row r="98" spans="1:36" s="138" customFormat="1" ht="22.5" x14ac:dyDescent="0.2">
      <c r="A98" s="854" t="s">
        <v>234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35" t="s">
        <v>4</v>
      </c>
      <c r="I98" s="35" t="s">
        <v>4</v>
      </c>
      <c r="J98" s="35" t="s">
        <v>4</v>
      </c>
      <c r="K98" s="35" t="s">
        <v>4</v>
      </c>
      <c r="L98" s="35" t="s">
        <v>4</v>
      </c>
      <c r="M98" s="35" t="s">
        <v>4</v>
      </c>
      <c r="N98" s="35" t="s">
        <v>4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80" t="s">
        <v>4</v>
      </c>
      <c r="V98" s="80" t="s">
        <v>4</v>
      </c>
      <c r="W98" s="80" t="s">
        <v>4</v>
      </c>
      <c r="X98" s="80" t="s">
        <v>4</v>
      </c>
      <c r="Y98" s="80" t="s">
        <v>4</v>
      </c>
      <c r="Z98" s="80" t="s">
        <v>4</v>
      </c>
      <c r="AA98" s="80" t="s">
        <v>4</v>
      </c>
      <c r="AB98" s="80" t="s">
        <v>4</v>
      </c>
      <c r="AC98" s="80" t="s">
        <v>4</v>
      </c>
      <c r="AD98" s="80" t="s">
        <v>4</v>
      </c>
      <c r="AE98" s="80" t="s">
        <v>4</v>
      </c>
      <c r="AF98" s="80" t="s">
        <v>4</v>
      </c>
      <c r="AG98" s="74" t="s">
        <v>4</v>
      </c>
      <c r="AH98" s="74" t="s">
        <v>4</v>
      </c>
      <c r="AI98" s="985" t="s">
        <v>4</v>
      </c>
      <c r="AJ98" s="985" t="s">
        <v>4</v>
      </c>
    </row>
    <row r="99" spans="1:36" ht="22.5" x14ac:dyDescent="0.2">
      <c r="A99" s="518" t="s">
        <v>885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35" t="s">
        <v>4</v>
      </c>
      <c r="I99" s="35" t="s">
        <v>4</v>
      </c>
      <c r="J99" s="35" t="s">
        <v>4</v>
      </c>
      <c r="K99" s="35" t="s">
        <v>4</v>
      </c>
      <c r="L99" s="35" t="s">
        <v>4</v>
      </c>
      <c r="M99" s="35" t="s">
        <v>4</v>
      </c>
      <c r="N99" s="35" t="s">
        <v>4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>
        <v>66.534000000000006</v>
      </c>
      <c r="V99" s="29">
        <v>77.849999999999994</v>
      </c>
      <c r="W99" s="29">
        <v>95.537999999999997</v>
      </c>
      <c r="X99" s="29">
        <v>125.018</v>
      </c>
      <c r="Y99" s="29">
        <v>125.489</v>
      </c>
      <c r="Z99" s="29">
        <v>157.16499999999999</v>
      </c>
      <c r="AA99" s="29">
        <v>164.364</v>
      </c>
      <c r="AB99" s="29">
        <v>162.815</v>
      </c>
      <c r="AC99" s="29">
        <v>159.797</v>
      </c>
      <c r="AD99" s="29">
        <v>159.34899999999999</v>
      </c>
      <c r="AE99" s="29">
        <v>267.96199999999999</v>
      </c>
      <c r="AF99" s="29">
        <v>87.272999999999996</v>
      </c>
      <c r="AG99" s="71" t="s">
        <v>8</v>
      </c>
      <c r="AH99" s="71" t="s">
        <v>8</v>
      </c>
      <c r="AI99" s="973" t="s">
        <v>8</v>
      </c>
      <c r="AJ99" s="973" t="s">
        <v>8</v>
      </c>
    </row>
    <row r="100" spans="1:36" x14ac:dyDescent="0.2">
      <c r="A100" s="518" t="s">
        <v>886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35" t="s">
        <v>4</v>
      </c>
      <c r="I100" s="35" t="s">
        <v>4</v>
      </c>
      <c r="J100" s="35" t="s">
        <v>4</v>
      </c>
      <c r="K100" s="35" t="s">
        <v>4</v>
      </c>
      <c r="L100" s="35" t="s">
        <v>4</v>
      </c>
      <c r="M100" s="35" t="s">
        <v>4</v>
      </c>
      <c r="N100" s="35" t="s">
        <v>4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857" t="s">
        <v>8</v>
      </c>
      <c r="V100" s="857" t="s">
        <v>8</v>
      </c>
      <c r="W100" s="857" t="s">
        <v>8</v>
      </c>
      <c r="X100" s="857" t="s">
        <v>8</v>
      </c>
      <c r="Y100" s="857" t="s">
        <v>8</v>
      </c>
      <c r="Z100" s="857" t="s">
        <v>8</v>
      </c>
      <c r="AA100" s="857" t="s">
        <v>8</v>
      </c>
      <c r="AB100" s="857" t="s">
        <v>8</v>
      </c>
      <c r="AC100" s="857" t="s">
        <v>8</v>
      </c>
      <c r="AD100" s="857" t="s">
        <v>8</v>
      </c>
      <c r="AE100" s="857" t="s">
        <v>8</v>
      </c>
      <c r="AF100" s="857" t="s">
        <v>8</v>
      </c>
      <c r="AG100" s="71" t="s">
        <v>8</v>
      </c>
      <c r="AH100" s="71" t="s">
        <v>8</v>
      </c>
      <c r="AI100" s="973" t="s">
        <v>8</v>
      </c>
      <c r="AJ100" s="973" t="s">
        <v>8</v>
      </c>
    </row>
    <row r="101" spans="1:36" x14ac:dyDescent="0.2">
      <c r="A101" s="518" t="s">
        <v>887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35" t="s">
        <v>4</v>
      </c>
      <c r="I101" s="35" t="s">
        <v>4</v>
      </c>
      <c r="J101" s="35" t="s">
        <v>4</v>
      </c>
      <c r="K101" s="35" t="s">
        <v>4</v>
      </c>
      <c r="L101" s="35" t="s">
        <v>4</v>
      </c>
      <c r="M101" s="35" t="s">
        <v>4</v>
      </c>
      <c r="N101" s="35" t="s">
        <v>4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22" t="s">
        <v>8</v>
      </c>
      <c r="AD101" s="22" t="s">
        <v>8</v>
      </c>
      <c r="AE101" s="22" t="s">
        <v>8</v>
      </c>
      <c r="AF101" s="22" t="s">
        <v>100</v>
      </c>
      <c r="AG101" s="143">
        <v>0</v>
      </c>
      <c r="AH101" s="71" t="s">
        <v>8</v>
      </c>
      <c r="AI101" s="973" t="s">
        <v>8</v>
      </c>
      <c r="AJ101" s="973" t="s">
        <v>8</v>
      </c>
    </row>
    <row r="102" spans="1:36" ht="45" x14ac:dyDescent="0.2">
      <c r="A102" s="518" t="s">
        <v>888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35" t="s">
        <v>4</v>
      </c>
      <c r="I102" s="35" t="s">
        <v>4</v>
      </c>
      <c r="J102" s="35" t="s">
        <v>4</v>
      </c>
      <c r="K102" s="35" t="s">
        <v>4</v>
      </c>
      <c r="L102" s="35" t="s">
        <v>4</v>
      </c>
      <c r="M102" s="35" t="s">
        <v>4</v>
      </c>
      <c r="N102" s="35" t="s">
        <v>4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 t="s">
        <v>8</v>
      </c>
      <c r="V102" s="29">
        <v>0.58799999999999997</v>
      </c>
      <c r="W102" s="29" t="s">
        <v>8</v>
      </c>
      <c r="X102" s="10">
        <v>0</v>
      </c>
      <c r="Y102" s="10">
        <v>0</v>
      </c>
      <c r="Z102" s="10">
        <v>0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71" t="s">
        <v>8</v>
      </c>
      <c r="AH102" s="71" t="s">
        <v>8</v>
      </c>
      <c r="AI102" s="973" t="s">
        <v>8</v>
      </c>
      <c r="AJ102" s="973" t="s">
        <v>8</v>
      </c>
    </row>
    <row r="103" spans="1:36" ht="22.5" x14ac:dyDescent="0.2">
      <c r="A103" s="518" t="s">
        <v>889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35" t="s">
        <v>4</v>
      </c>
      <c r="I103" s="35" t="s">
        <v>4</v>
      </c>
      <c r="J103" s="35" t="s">
        <v>4</v>
      </c>
      <c r="K103" s="35" t="s">
        <v>4</v>
      </c>
      <c r="L103" s="35" t="s">
        <v>4</v>
      </c>
      <c r="M103" s="35" t="s">
        <v>4</v>
      </c>
      <c r="N103" s="35" t="s">
        <v>4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19.779</v>
      </c>
      <c r="V103" s="29">
        <v>27.638999999999999</v>
      </c>
      <c r="W103" s="29">
        <v>385.54199999999997</v>
      </c>
      <c r="X103" s="29">
        <v>20.132000000000001</v>
      </c>
      <c r="Y103" s="29">
        <v>17.038</v>
      </c>
      <c r="Z103" s="29">
        <v>29.363</v>
      </c>
      <c r="AA103" s="29">
        <v>54.572000000000003</v>
      </c>
      <c r="AB103" s="29">
        <v>49.58</v>
      </c>
      <c r="AC103" s="29">
        <v>49.795999999999999</v>
      </c>
      <c r="AD103" s="29">
        <v>56.517000000000003</v>
      </c>
      <c r="AE103" s="29">
        <v>46.780999999999999</v>
      </c>
      <c r="AF103" s="29">
        <v>50.662999999999997</v>
      </c>
      <c r="AG103" s="71">
        <v>38</v>
      </c>
      <c r="AH103" s="101">
        <v>29</v>
      </c>
      <c r="AI103" s="789">
        <v>43</v>
      </c>
      <c r="AJ103" s="1063">
        <v>53</v>
      </c>
    </row>
    <row r="104" spans="1:36" ht="22.5" x14ac:dyDescent="0.2">
      <c r="A104" s="518" t="s">
        <v>890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35" t="s">
        <v>4</v>
      </c>
      <c r="I104" s="35" t="s">
        <v>4</v>
      </c>
      <c r="J104" s="35" t="s">
        <v>4</v>
      </c>
      <c r="K104" s="35" t="s">
        <v>4</v>
      </c>
      <c r="L104" s="35" t="s">
        <v>4</v>
      </c>
      <c r="M104" s="35" t="s">
        <v>4</v>
      </c>
      <c r="N104" s="35" t="s">
        <v>4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38.445999999999998</v>
      </c>
      <c r="V104" s="29">
        <v>30.937000000000001</v>
      </c>
      <c r="W104" s="29">
        <v>36.53</v>
      </c>
      <c r="X104" s="29">
        <v>29.951000000000001</v>
      </c>
      <c r="Y104" s="29">
        <v>118.258</v>
      </c>
      <c r="Z104" s="29">
        <v>109.938</v>
      </c>
      <c r="AA104" s="29" t="s">
        <v>8</v>
      </c>
      <c r="AB104" s="29">
        <v>37.698999999999998</v>
      </c>
      <c r="AC104" s="29" t="s">
        <v>114</v>
      </c>
      <c r="AD104" s="29">
        <v>257.44499999999999</v>
      </c>
      <c r="AE104" s="29">
        <v>253.65299999999999</v>
      </c>
      <c r="AF104" s="29">
        <v>135.15700000000001</v>
      </c>
      <c r="AG104" s="314">
        <v>140</v>
      </c>
      <c r="AH104" s="71">
        <v>103</v>
      </c>
      <c r="AI104" s="973">
        <v>107</v>
      </c>
      <c r="AJ104" s="790">
        <v>215</v>
      </c>
    </row>
    <row r="105" spans="1:36" ht="22.5" x14ac:dyDescent="0.2">
      <c r="A105" s="518" t="s">
        <v>891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35" t="s">
        <v>4</v>
      </c>
      <c r="I105" s="35" t="s">
        <v>4</v>
      </c>
      <c r="J105" s="35" t="s">
        <v>4</v>
      </c>
      <c r="K105" s="35" t="s">
        <v>4</v>
      </c>
      <c r="L105" s="35" t="s">
        <v>4</v>
      </c>
      <c r="M105" s="35" t="s">
        <v>4</v>
      </c>
      <c r="N105" s="35" t="s">
        <v>4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>
        <v>211998.59599999999</v>
      </c>
      <c r="V105" s="29">
        <v>207927.42800000001</v>
      </c>
      <c r="W105" s="29">
        <v>196718.95300000001</v>
      </c>
      <c r="X105" s="29">
        <v>189655.04500000001</v>
      </c>
      <c r="Y105" s="29">
        <v>228096.527</v>
      </c>
      <c r="Z105" s="29">
        <v>218170.66200000001</v>
      </c>
      <c r="AA105" s="29">
        <v>310477.054</v>
      </c>
      <c r="AB105" s="29">
        <v>430284.22100000002</v>
      </c>
      <c r="AC105" s="29" t="s">
        <v>114</v>
      </c>
      <c r="AD105" s="29" t="s">
        <v>114</v>
      </c>
      <c r="AE105" s="29" t="s">
        <v>114</v>
      </c>
      <c r="AF105" s="29" t="s">
        <v>114</v>
      </c>
      <c r="AG105" s="71" t="s">
        <v>100</v>
      </c>
      <c r="AH105" s="71" t="s">
        <v>100</v>
      </c>
      <c r="AI105" s="1063">
        <v>637621</v>
      </c>
      <c r="AJ105" s="973" t="s">
        <v>100</v>
      </c>
    </row>
    <row r="106" spans="1:36" ht="33.75" x14ac:dyDescent="0.2">
      <c r="A106" s="518" t="s">
        <v>892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35" t="s">
        <v>4</v>
      </c>
      <c r="I106" s="35" t="s">
        <v>4</v>
      </c>
      <c r="J106" s="35" t="s">
        <v>4</v>
      </c>
      <c r="K106" s="35" t="s">
        <v>4</v>
      </c>
      <c r="L106" s="35" t="s">
        <v>4</v>
      </c>
      <c r="M106" s="35" t="s">
        <v>4</v>
      </c>
      <c r="N106" s="35" t="s">
        <v>4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 t="s">
        <v>8</v>
      </c>
      <c r="V106" s="29">
        <v>116.482</v>
      </c>
      <c r="W106" s="29">
        <v>77.106999999999999</v>
      </c>
      <c r="X106" s="29">
        <v>0.67100000000000004</v>
      </c>
      <c r="Y106" s="10">
        <v>0</v>
      </c>
      <c r="Z106" s="29" t="s">
        <v>8</v>
      </c>
      <c r="AA106" s="29" t="s">
        <v>8</v>
      </c>
      <c r="AB106" s="29" t="s">
        <v>8</v>
      </c>
      <c r="AC106" s="29" t="s">
        <v>8</v>
      </c>
      <c r="AD106" s="29" t="s">
        <v>8</v>
      </c>
      <c r="AE106" s="29" t="s">
        <v>114</v>
      </c>
      <c r="AF106" s="29" t="s">
        <v>8</v>
      </c>
      <c r="AG106" s="71" t="s">
        <v>8</v>
      </c>
      <c r="AH106" s="71">
        <v>29</v>
      </c>
      <c r="AI106" s="973" t="s">
        <v>8</v>
      </c>
      <c r="AJ106" s="973">
        <v>88</v>
      </c>
    </row>
    <row r="107" spans="1:36" ht="33.75" x14ac:dyDescent="0.2">
      <c r="A107" s="518" t="s">
        <v>893</v>
      </c>
      <c r="B107" s="35" t="s">
        <v>4</v>
      </c>
      <c r="C107" s="35" t="s">
        <v>4</v>
      </c>
      <c r="D107" s="35" t="s">
        <v>4</v>
      </c>
      <c r="E107" s="35" t="s">
        <v>4</v>
      </c>
      <c r="F107" s="35" t="s">
        <v>4</v>
      </c>
      <c r="G107" s="35" t="s">
        <v>4</v>
      </c>
      <c r="H107" s="35" t="s">
        <v>4</v>
      </c>
      <c r="I107" s="35" t="s">
        <v>4</v>
      </c>
      <c r="J107" s="35" t="s">
        <v>4</v>
      </c>
      <c r="K107" s="35" t="s">
        <v>4</v>
      </c>
      <c r="L107" s="35" t="s">
        <v>4</v>
      </c>
      <c r="M107" s="35" t="s">
        <v>4</v>
      </c>
      <c r="N107" s="35" t="s">
        <v>4</v>
      </c>
      <c r="O107" s="35" t="s">
        <v>4</v>
      </c>
      <c r="P107" s="35" t="s">
        <v>4</v>
      </c>
      <c r="Q107" s="35" t="s">
        <v>4</v>
      </c>
      <c r="R107" s="35" t="s">
        <v>4</v>
      </c>
      <c r="S107" s="35" t="s">
        <v>4</v>
      </c>
      <c r="T107" s="35" t="s">
        <v>4</v>
      </c>
      <c r="U107" s="29" t="s">
        <v>8</v>
      </c>
      <c r="V107" s="29" t="s">
        <v>8</v>
      </c>
      <c r="W107" s="29" t="s">
        <v>8</v>
      </c>
      <c r="X107" s="29" t="s">
        <v>8</v>
      </c>
      <c r="Y107" s="29" t="s">
        <v>8</v>
      </c>
      <c r="Z107" s="29" t="s">
        <v>8</v>
      </c>
      <c r="AA107" s="29" t="s">
        <v>8</v>
      </c>
      <c r="AB107" s="29" t="s">
        <v>8</v>
      </c>
      <c r="AC107" s="29" t="s">
        <v>8</v>
      </c>
      <c r="AD107" s="29" t="s">
        <v>8</v>
      </c>
      <c r="AE107" s="29" t="s">
        <v>8</v>
      </c>
      <c r="AF107" s="29" t="s">
        <v>8</v>
      </c>
      <c r="AG107" s="71" t="s">
        <v>8</v>
      </c>
      <c r="AH107" s="71" t="s">
        <v>8</v>
      </c>
      <c r="AI107" s="973" t="s">
        <v>8</v>
      </c>
      <c r="AJ107" s="973">
        <v>13</v>
      </c>
    </row>
    <row r="108" spans="1:36" ht="22.5" x14ac:dyDescent="0.2">
      <c r="A108" s="1362" t="s">
        <v>894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35" t="s">
        <v>4</v>
      </c>
      <c r="I108" s="35" t="s">
        <v>4</v>
      </c>
      <c r="J108" s="35" t="s">
        <v>4</v>
      </c>
      <c r="K108" s="35" t="s">
        <v>4</v>
      </c>
      <c r="L108" s="35" t="s">
        <v>4</v>
      </c>
      <c r="M108" s="35" t="s">
        <v>4</v>
      </c>
      <c r="N108" s="35" t="s">
        <v>4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326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35" t="s">
        <v>8</v>
      </c>
      <c r="AI108" s="973" t="s">
        <v>8</v>
      </c>
      <c r="AJ108" s="973" t="s">
        <v>8</v>
      </c>
    </row>
    <row r="109" spans="1:36" s="94" customFormat="1" ht="33.75" x14ac:dyDescent="0.2">
      <c r="A109" s="1362" t="s">
        <v>895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35" t="s">
        <v>4</v>
      </c>
      <c r="I109" s="35" t="s">
        <v>4</v>
      </c>
      <c r="J109" s="35" t="s">
        <v>4</v>
      </c>
      <c r="K109" s="35" t="s">
        <v>4</v>
      </c>
      <c r="L109" s="35" t="s">
        <v>4</v>
      </c>
      <c r="M109" s="35" t="s">
        <v>4</v>
      </c>
      <c r="N109" s="35" t="s">
        <v>4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 t="s">
        <v>8</v>
      </c>
      <c r="V109" s="29" t="s">
        <v>8</v>
      </c>
      <c r="W109" s="29" t="s">
        <v>8</v>
      </c>
      <c r="X109" s="29" t="s">
        <v>8</v>
      </c>
      <c r="Y109" s="29" t="s">
        <v>8</v>
      </c>
      <c r="Z109" s="29" t="s">
        <v>8</v>
      </c>
      <c r="AA109" s="29" t="s">
        <v>8</v>
      </c>
      <c r="AB109" s="326" t="s">
        <v>8</v>
      </c>
      <c r="AC109" s="29" t="s">
        <v>8</v>
      </c>
      <c r="AD109" s="29" t="s">
        <v>8</v>
      </c>
      <c r="AE109" s="29" t="s">
        <v>8</v>
      </c>
      <c r="AF109" s="29" t="s">
        <v>8</v>
      </c>
      <c r="AG109" s="35" t="s">
        <v>8</v>
      </c>
      <c r="AH109" s="35" t="s">
        <v>8</v>
      </c>
      <c r="AI109" s="973" t="s">
        <v>8</v>
      </c>
      <c r="AJ109" s="973" t="s">
        <v>8</v>
      </c>
    </row>
    <row r="110" spans="1:36" x14ac:dyDescent="0.2">
      <c r="A110" s="518" t="s">
        <v>896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35" t="s">
        <v>4</v>
      </c>
      <c r="I110" s="35" t="s">
        <v>4</v>
      </c>
      <c r="J110" s="35" t="s">
        <v>4</v>
      </c>
      <c r="K110" s="35" t="s">
        <v>4</v>
      </c>
      <c r="L110" s="35" t="s">
        <v>4</v>
      </c>
      <c r="M110" s="35" t="s">
        <v>4</v>
      </c>
      <c r="N110" s="35" t="s">
        <v>4</v>
      </c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29" t="s">
        <v>8</v>
      </c>
      <c r="V110" s="29">
        <v>5.2389999999999999</v>
      </c>
      <c r="W110" s="29">
        <v>8.4589999999999996</v>
      </c>
      <c r="X110" s="29">
        <v>8.9450000000000003</v>
      </c>
      <c r="Y110" s="29">
        <v>5.4269999999999996</v>
      </c>
      <c r="Z110" s="29">
        <v>4.4749999999999996</v>
      </c>
      <c r="AA110" s="29">
        <v>3.226</v>
      </c>
      <c r="AB110" s="29">
        <v>5.0410000000000004</v>
      </c>
      <c r="AC110" s="29">
        <v>4.2430000000000003</v>
      </c>
      <c r="AD110" s="29">
        <v>3.863</v>
      </c>
      <c r="AE110" s="29">
        <v>11.214</v>
      </c>
      <c r="AF110" s="29">
        <v>11.494</v>
      </c>
      <c r="AG110" s="314">
        <v>2</v>
      </c>
      <c r="AH110" s="35" t="s">
        <v>8</v>
      </c>
      <c r="AI110" s="973" t="s">
        <v>8</v>
      </c>
      <c r="AJ110" s="791">
        <v>0.1</v>
      </c>
    </row>
    <row r="111" spans="1:36" s="138" customFormat="1" ht="33.75" x14ac:dyDescent="0.2">
      <c r="A111" s="519" t="s">
        <v>475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0"/>
      <c r="Z111" s="20"/>
      <c r="AA111" s="20"/>
      <c r="AB111" s="72"/>
      <c r="AC111" s="8"/>
      <c r="AD111" s="8"/>
      <c r="AE111" s="8"/>
      <c r="AF111" s="8"/>
      <c r="AG111" s="531"/>
      <c r="AH111" s="262"/>
      <c r="AI111" s="789"/>
      <c r="AJ111" s="1012"/>
    </row>
    <row r="112" spans="1:36" x14ac:dyDescent="0.2">
      <c r="A112" s="34" t="s">
        <v>883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35" t="s">
        <v>4</v>
      </c>
      <c r="I112" s="35" t="s">
        <v>4</v>
      </c>
      <c r="J112" s="35" t="s">
        <v>4</v>
      </c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29">
        <v>57852.737000000001</v>
      </c>
      <c r="V112" s="29">
        <v>64656.962</v>
      </c>
      <c r="W112" s="29">
        <v>66177.91</v>
      </c>
      <c r="X112" s="29">
        <v>44303.972999999998</v>
      </c>
      <c r="Y112" s="29">
        <v>51197.987999999998</v>
      </c>
      <c r="Z112" s="29">
        <v>60619.915999999997</v>
      </c>
      <c r="AA112" s="29">
        <v>70507.8</v>
      </c>
      <c r="AB112" s="29">
        <v>82415.130999999994</v>
      </c>
      <c r="AC112" s="29">
        <v>81130.342000000004</v>
      </c>
      <c r="AD112" s="29">
        <v>45934.974999999999</v>
      </c>
      <c r="AE112" s="29">
        <v>44851.372000000003</v>
      </c>
      <c r="AF112" s="29">
        <v>77062.444000000003</v>
      </c>
      <c r="AG112" s="676">
        <v>71617</v>
      </c>
      <c r="AH112" s="71">
        <v>90503</v>
      </c>
      <c r="AI112" s="1063">
        <v>80491</v>
      </c>
      <c r="AJ112" s="1063">
        <v>101588</v>
      </c>
    </row>
    <row r="113" spans="1:36" s="138" customFormat="1" ht="22.5" x14ac:dyDescent="0.2">
      <c r="A113" s="854" t="s">
        <v>234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35" t="s">
        <v>4</v>
      </c>
      <c r="I113" s="35" t="s">
        <v>4</v>
      </c>
      <c r="J113" s="35" t="s">
        <v>4</v>
      </c>
      <c r="K113" s="35" t="s">
        <v>4</v>
      </c>
      <c r="L113" s="35" t="s">
        <v>4</v>
      </c>
      <c r="M113" s="35" t="s">
        <v>4</v>
      </c>
      <c r="N113" s="35" t="s">
        <v>4</v>
      </c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80" t="s">
        <v>4</v>
      </c>
      <c r="V113" s="80" t="s">
        <v>4</v>
      </c>
      <c r="W113" s="80" t="s">
        <v>4</v>
      </c>
      <c r="X113" s="80" t="s">
        <v>4</v>
      </c>
      <c r="Y113" s="80" t="s">
        <v>4</v>
      </c>
      <c r="Z113" s="80" t="s">
        <v>4</v>
      </c>
      <c r="AA113" s="80" t="s">
        <v>4</v>
      </c>
      <c r="AB113" s="80" t="s">
        <v>4</v>
      </c>
      <c r="AC113" s="80" t="s">
        <v>4</v>
      </c>
      <c r="AD113" s="80" t="s">
        <v>4</v>
      </c>
      <c r="AE113" s="80" t="s">
        <v>4</v>
      </c>
      <c r="AF113" s="80" t="s">
        <v>4</v>
      </c>
      <c r="AG113" s="74" t="s">
        <v>4</v>
      </c>
      <c r="AH113" s="74" t="s">
        <v>4</v>
      </c>
      <c r="AI113" s="985" t="s">
        <v>4</v>
      </c>
      <c r="AJ113" s="985" t="s">
        <v>4</v>
      </c>
    </row>
    <row r="114" spans="1:36" s="138" customFormat="1" ht="33.75" x14ac:dyDescent="0.2">
      <c r="A114" s="519" t="s">
        <v>131</v>
      </c>
      <c r="B114" s="41"/>
      <c r="C114" s="7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20"/>
      <c r="X114" s="20"/>
      <c r="Y114" s="20"/>
      <c r="Z114" s="20"/>
      <c r="AA114" s="20"/>
      <c r="AB114" s="20"/>
      <c r="AC114" s="8"/>
      <c r="AD114" s="8"/>
      <c r="AE114" s="8"/>
      <c r="AF114" s="8"/>
      <c r="AG114" s="531"/>
      <c r="AH114" s="262"/>
      <c r="AI114" s="789"/>
      <c r="AJ114" s="1012"/>
    </row>
    <row r="115" spans="1:36" x14ac:dyDescent="0.2">
      <c r="A115" s="34" t="s">
        <v>883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35" t="s">
        <v>4</v>
      </c>
      <c r="I115" s="35" t="s">
        <v>4</v>
      </c>
      <c r="J115" s="35" t="s">
        <v>4</v>
      </c>
      <c r="K115" s="35" t="s">
        <v>4</v>
      </c>
      <c r="L115" s="35" t="s">
        <v>4</v>
      </c>
      <c r="M115" s="35" t="s">
        <v>4</v>
      </c>
      <c r="N115" s="35" t="s">
        <v>4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29">
        <v>319.31</v>
      </c>
      <c r="V115" s="29">
        <v>369.09399999999999</v>
      </c>
      <c r="W115" s="29">
        <v>425.67599999999999</v>
      </c>
      <c r="X115" s="29">
        <v>502.15</v>
      </c>
      <c r="Y115" s="29">
        <v>815.18899999999996</v>
      </c>
      <c r="Z115" s="29">
        <v>979.14099999999996</v>
      </c>
      <c r="AA115" s="29">
        <v>1284.3679999999999</v>
      </c>
      <c r="AB115" s="29">
        <v>1036.5909999999999</v>
      </c>
      <c r="AC115" s="29">
        <v>1464.5719999999999</v>
      </c>
      <c r="AD115" s="29">
        <v>1509.529</v>
      </c>
      <c r="AE115" s="29">
        <v>1510.462</v>
      </c>
      <c r="AF115" s="29">
        <v>1757.9090000000001</v>
      </c>
      <c r="AG115" s="314">
        <v>1280</v>
      </c>
      <c r="AH115" s="71">
        <v>1457</v>
      </c>
      <c r="AI115" s="1063">
        <v>1378</v>
      </c>
      <c r="AJ115" s="1063">
        <v>1648</v>
      </c>
    </row>
    <row r="116" spans="1:36" s="138" customFormat="1" ht="22.5" x14ac:dyDescent="0.2">
      <c r="A116" s="854" t="s">
        <v>234</v>
      </c>
      <c r="B116" s="35" t="s">
        <v>4</v>
      </c>
      <c r="C116" s="35" t="s">
        <v>4</v>
      </c>
      <c r="D116" s="35" t="s">
        <v>4</v>
      </c>
      <c r="E116" s="35" t="s">
        <v>4</v>
      </c>
      <c r="F116" s="35" t="s">
        <v>4</v>
      </c>
      <c r="G116" s="35" t="s">
        <v>4</v>
      </c>
      <c r="H116" s="35" t="s">
        <v>4</v>
      </c>
      <c r="I116" s="35" t="s">
        <v>4</v>
      </c>
      <c r="J116" s="35" t="s">
        <v>4</v>
      </c>
      <c r="K116" s="35" t="s">
        <v>4</v>
      </c>
      <c r="L116" s="35" t="s">
        <v>4</v>
      </c>
      <c r="M116" s="35" t="s">
        <v>4</v>
      </c>
      <c r="N116" s="35" t="s">
        <v>4</v>
      </c>
      <c r="O116" s="35" t="s">
        <v>4</v>
      </c>
      <c r="P116" s="35" t="s">
        <v>4</v>
      </c>
      <c r="Q116" s="35" t="s">
        <v>4</v>
      </c>
      <c r="R116" s="35" t="s">
        <v>4</v>
      </c>
      <c r="S116" s="35" t="s">
        <v>4</v>
      </c>
      <c r="T116" s="35" t="s">
        <v>4</v>
      </c>
      <c r="U116" s="112" t="s">
        <v>4</v>
      </c>
      <c r="V116" s="112" t="s">
        <v>4</v>
      </c>
      <c r="W116" s="112" t="s">
        <v>4</v>
      </c>
      <c r="X116" s="112" t="s">
        <v>4</v>
      </c>
      <c r="Y116" s="112" t="s">
        <v>4</v>
      </c>
      <c r="Z116" s="112" t="s">
        <v>4</v>
      </c>
      <c r="AA116" s="112" t="s">
        <v>4</v>
      </c>
      <c r="AB116" s="112" t="s">
        <v>4</v>
      </c>
      <c r="AC116" s="112" t="s">
        <v>4</v>
      </c>
      <c r="AD116" s="112" t="s">
        <v>4</v>
      </c>
      <c r="AE116" s="112" t="s">
        <v>4</v>
      </c>
      <c r="AF116" s="112" t="s">
        <v>4</v>
      </c>
      <c r="AG116" s="74" t="s">
        <v>4</v>
      </c>
      <c r="AH116" s="831" t="s">
        <v>4</v>
      </c>
      <c r="AI116" s="985" t="s">
        <v>4</v>
      </c>
      <c r="AJ116" s="985" t="s">
        <v>4</v>
      </c>
    </row>
    <row r="117" spans="1:36" ht="22.5" x14ac:dyDescent="0.2">
      <c r="A117" s="520" t="s">
        <v>132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22"/>
      <c r="V117" s="48"/>
      <c r="W117" s="48"/>
      <c r="X117" s="48"/>
      <c r="Y117" s="48"/>
      <c r="Z117" s="48"/>
      <c r="AA117" s="48"/>
      <c r="AB117" s="22"/>
      <c r="AC117" s="67"/>
      <c r="AD117" s="67"/>
      <c r="AE117" s="67"/>
      <c r="AF117" s="67"/>
      <c r="AG117" s="314"/>
      <c r="AH117" s="1363"/>
      <c r="AI117" s="788"/>
      <c r="AJ117" s="788"/>
    </row>
    <row r="118" spans="1:36" x14ac:dyDescent="0.2">
      <c r="A118" s="34" t="s">
        <v>897</v>
      </c>
      <c r="B118" s="35" t="s">
        <v>8</v>
      </c>
      <c r="C118" s="35" t="s">
        <v>8</v>
      </c>
      <c r="D118" s="35" t="s">
        <v>8</v>
      </c>
      <c r="E118" s="35" t="s">
        <v>8</v>
      </c>
      <c r="F118" s="35" t="s">
        <v>8</v>
      </c>
      <c r="G118" s="35" t="s">
        <v>8</v>
      </c>
      <c r="H118" s="35" t="s">
        <v>8</v>
      </c>
      <c r="I118" s="35" t="s">
        <v>8</v>
      </c>
      <c r="J118" s="35" t="s">
        <v>8</v>
      </c>
      <c r="K118" s="35" t="s">
        <v>8</v>
      </c>
      <c r="L118" s="35" t="s">
        <v>8</v>
      </c>
      <c r="M118" s="35" t="s">
        <v>8</v>
      </c>
      <c r="N118" s="35" t="s">
        <v>8</v>
      </c>
      <c r="O118" s="35" t="s">
        <v>8</v>
      </c>
      <c r="P118" s="35" t="s">
        <v>8</v>
      </c>
      <c r="Q118" s="35" t="s">
        <v>8</v>
      </c>
      <c r="R118" s="35" t="s">
        <v>8</v>
      </c>
      <c r="S118" s="35" t="s">
        <v>8</v>
      </c>
      <c r="T118" s="35" t="s">
        <v>8</v>
      </c>
      <c r="U118" s="48" t="s">
        <v>456</v>
      </c>
      <c r="V118" s="48" t="s">
        <v>370</v>
      </c>
      <c r="W118" s="48" t="s">
        <v>370</v>
      </c>
      <c r="X118" s="48" t="s">
        <v>370</v>
      </c>
      <c r="Y118" s="48" t="s">
        <v>370</v>
      </c>
      <c r="Z118" s="48" t="s">
        <v>370</v>
      </c>
      <c r="AA118" s="48" t="s">
        <v>370</v>
      </c>
      <c r="AB118" s="45" t="s">
        <v>370</v>
      </c>
      <c r="AC118" s="45" t="s">
        <v>370</v>
      </c>
      <c r="AD118" s="45" t="s">
        <v>456</v>
      </c>
      <c r="AE118" s="45" t="s">
        <v>370</v>
      </c>
      <c r="AF118" s="45" t="s">
        <v>370</v>
      </c>
      <c r="AG118" s="73" t="s">
        <v>370</v>
      </c>
      <c r="AH118" s="823" t="s">
        <v>370</v>
      </c>
      <c r="AI118" s="791" t="s">
        <v>370</v>
      </c>
      <c r="AJ118" s="791" t="s">
        <v>370</v>
      </c>
    </row>
    <row r="119" spans="1:36" ht="22.5" x14ac:dyDescent="0.2">
      <c r="A119" s="34" t="s">
        <v>134</v>
      </c>
      <c r="B119" s="35" t="s">
        <v>8</v>
      </c>
      <c r="C119" s="35" t="s">
        <v>8</v>
      </c>
      <c r="D119" s="35" t="s">
        <v>8</v>
      </c>
      <c r="E119" s="35" t="s">
        <v>8</v>
      </c>
      <c r="F119" s="35" t="s">
        <v>8</v>
      </c>
      <c r="G119" s="35" t="s">
        <v>8</v>
      </c>
      <c r="H119" s="35" t="s">
        <v>8</v>
      </c>
      <c r="I119" s="35" t="s">
        <v>8</v>
      </c>
      <c r="J119" s="35" t="s">
        <v>8</v>
      </c>
      <c r="K119" s="35" t="s">
        <v>8</v>
      </c>
      <c r="L119" s="35" t="s">
        <v>8</v>
      </c>
      <c r="M119" s="35" t="s">
        <v>8</v>
      </c>
      <c r="N119" s="35" t="s">
        <v>8</v>
      </c>
      <c r="O119" s="35" t="s">
        <v>8</v>
      </c>
      <c r="P119" s="35" t="s">
        <v>8</v>
      </c>
      <c r="Q119" s="35" t="s">
        <v>8</v>
      </c>
      <c r="R119" s="35" t="s">
        <v>8</v>
      </c>
      <c r="S119" s="35" t="s">
        <v>8</v>
      </c>
      <c r="T119" s="35" t="s">
        <v>8</v>
      </c>
      <c r="U119" s="48" t="s">
        <v>370</v>
      </c>
      <c r="V119" s="48" t="s">
        <v>370</v>
      </c>
      <c r="W119" s="48" t="s">
        <v>370</v>
      </c>
      <c r="X119" s="48" t="s">
        <v>370</v>
      </c>
      <c r="Y119" s="48" t="s">
        <v>370</v>
      </c>
      <c r="Z119" s="48" t="s">
        <v>370</v>
      </c>
      <c r="AA119" s="48" t="s">
        <v>370</v>
      </c>
      <c r="AB119" s="36" t="s">
        <v>370</v>
      </c>
      <c r="AC119" s="45" t="s">
        <v>370</v>
      </c>
      <c r="AD119" s="45" t="s">
        <v>456</v>
      </c>
      <c r="AE119" s="45" t="s">
        <v>370</v>
      </c>
      <c r="AF119" s="45" t="s">
        <v>370</v>
      </c>
      <c r="AG119" s="73" t="s">
        <v>370</v>
      </c>
      <c r="AH119" s="823" t="s">
        <v>370</v>
      </c>
      <c r="AI119" s="791" t="s">
        <v>370</v>
      </c>
      <c r="AJ119" s="791" t="s">
        <v>370</v>
      </c>
    </row>
    <row r="120" spans="1:36" x14ac:dyDescent="0.2">
      <c r="A120" s="34" t="s">
        <v>135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22"/>
      <c r="AC120" s="860"/>
      <c r="AD120" s="860"/>
      <c r="AE120" s="860"/>
      <c r="AF120" s="860"/>
      <c r="AG120" s="143"/>
      <c r="AH120" s="1363"/>
      <c r="AI120" s="788"/>
      <c r="AJ120" s="788"/>
    </row>
    <row r="121" spans="1:36" x14ac:dyDescent="0.2">
      <c r="A121" s="34" t="s">
        <v>136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48"/>
      <c r="V121" s="48"/>
      <c r="W121" s="48"/>
      <c r="X121" s="48"/>
      <c r="Y121" s="48"/>
      <c r="Z121" s="48"/>
      <c r="AA121" s="48"/>
      <c r="AB121" s="22"/>
      <c r="AC121" s="860"/>
      <c r="AD121" s="860"/>
      <c r="AE121" s="860"/>
      <c r="AF121" s="860"/>
      <c r="AG121" s="143"/>
      <c r="AH121" s="1363"/>
      <c r="AI121" s="788"/>
      <c r="AJ121" s="788"/>
    </row>
    <row r="122" spans="1:36" x14ac:dyDescent="0.2">
      <c r="A122" s="34" t="s">
        <v>883</v>
      </c>
      <c r="B122" s="35" t="s">
        <v>8</v>
      </c>
      <c r="C122" s="35" t="s">
        <v>8</v>
      </c>
      <c r="D122" s="35" t="s">
        <v>8</v>
      </c>
      <c r="E122" s="35" t="s">
        <v>8</v>
      </c>
      <c r="F122" s="35" t="s">
        <v>8</v>
      </c>
      <c r="G122" s="35" t="s">
        <v>8</v>
      </c>
      <c r="H122" s="35" t="s">
        <v>8</v>
      </c>
      <c r="I122" s="35" t="s">
        <v>8</v>
      </c>
      <c r="J122" s="35" t="s">
        <v>8</v>
      </c>
      <c r="K122" s="35" t="s">
        <v>8</v>
      </c>
      <c r="L122" s="35" t="s">
        <v>8</v>
      </c>
      <c r="M122" s="35" t="s">
        <v>8</v>
      </c>
      <c r="N122" s="35" t="s">
        <v>8</v>
      </c>
      <c r="O122" s="35" t="s">
        <v>8</v>
      </c>
      <c r="P122" s="35" t="s">
        <v>8</v>
      </c>
      <c r="Q122" s="35" t="s">
        <v>8</v>
      </c>
      <c r="R122" s="35" t="s">
        <v>8</v>
      </c>
      <c r="S122" s="35" t="s">
        <v>8</v>
      </c>
      <c r="T122" s="35" t="s">
        <v>8</v>
      </c>
      <c r="U122" s="48" t="s">
        <v>370</v>
      </c>
      <c r="V122" s="48" t="s">
        <v>456</v>
      </c>
      <c r="W122" s="48" t="s">
        <v>370</v>
      </c>
      <c r="X122" s="48" t="s">
        <v>370</v>
      </c>
      <c r="Y122" s="48" t="s">
        <v>370</v>
      </c>
      <c r="Z122" s="48" t="s">
        <v>370</v>
      </c>
      <c r="AA122" s="48" t="s">
        <v>370</v>
      </c>
      <c r="AB122" s="22" t="s">
        <v>370</v>
      </c>
      <c r="AC122" s="45" t="s">
        <v>370</v>
      </c>
      <c r="AD122" s="45" t="s">
        <v>456</v>
      </c>
      <c r="AE122" s="45" t="s">
        <v>370</v>
      </c>
      <c r="AF122" s="45" t="s">
        <v>370</v>
      </c>
      <c r="AG122" s="73" t="s">
        <v>370</v>
      </c>
      <c r="AH122" s="823" t="s">
        <v>370</v>
      </c>
      <c r="AI122" s="791" t="s">
        <v>370</v>
      </c>
      <c r="AJ122" s="791" t="s">
        <v>370</v>
      </c>
    </row>
    <row r="123" spans="1:36" ht="22.5" x14ac:dyDescent="0.2">
      <c r="A123" s="34" t="s">
        <v>137</v>
      </c>
      <c r="B123" s="35" t="s">
        <v>8</v>
      </c>
      <c r="C123" s="35" t="s">
        <v>8</v>
      </c>
      <c r="D123" s="35" t="s">
        <v>8</v>
      </c>
      <c r="E123" s="35" t="s">
        <v>8</v>
      </c>
      <c r="F123" s="35" t="s">
        <v>8</v>
      </c>
      <c r="G123" s="35" t="s">
        <v>8</v>
      </c>
      <c r="H123" s="35" t="s">
        <v>8</v>
      </c>
      <c r="I123" s="35" t="s">
        <v>8</v>
      </c>
      <c r="J123" s="35" t="s">
        <v>8</v>
      </c>
      <c r="K123" s="35" t="s">
        <v>8</v>
      </c>
      <c r="L123" s="35" t="s">
        <v>8</v>
      </c>
      <c r="M123" s="35" t="s">
        <v>8</v>
      </c>
      <c r="N123" s="35" t="s">
        <v>8</v>
      </c>
      <c r="O123" s="35" t="s">
        <v>8</v>
      </c>
      <c r="P123" s="35" t="s">
        <v>8</v>
      </c>
      <c r="Q123" s="35" t="s">
        <v>8</v>
      </c>
      <c r="R123" s="35" t="s">
        <v>8</v>
      </c>
      <c r="S123" s="35" t="s">
        <v>8</v>
      </c>
      <c r="T123" s="35" t="s">
        <v>8</v>
      </c>
      <c r="U123" s="48" t="s">
        <v>370</v>
      </c>
      <c r="V123" s="48" t="s">
        <v>370</v>
      </c>
      <c r="W123" s="48" t="s">
        <v>370</v>
      </c>
      <c r="X123" s="48" t="s">
        <v>370</v>
      </c>
      <c r="Y123" s="48" t="s">
        <v>370</v>
      </c>
      <c r="Z123" s="48" t="s">
        <v>370</v>
      </c>
      <c r="AA123" s="48" t="s">
        <v>370</v>
      </c>
      <c r="AB123" s="22" t="s">
        <v>370</v>
      </c>
      <c r="AC123" s="45" t="s">
        <v>370</v>
      </c>
      <c r="AD123" s="45" t="s">
        <v>456</v>
      </c>
      <c r="AE123" s="45" t="s">
        <v>370</v>
      </c>
      <c r="AF123" s="45" t="s">
        <v>370</v>
      </c>
      <c r="AG123" s="73" t="s">
        <v>370</v>
      </c>
      <c r="AH123" s="823" t="s">
        <v>370</v>
      </c>
      <c r="AI123" s="791" t="s">
        <v>370</v>
      </c>
      <c r="AJ123" s="791" t="s">
        <v>370</v>
      </c>
    </row>
    <row r="124" spans="1:36" x14ac:dyDescent="0.2">
      <c r="A124" s="34" t="s">
        <v>138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48"/>
      <c r="V124" s="48"/>
      <c r="W124" s="48"/>
      <c r="X124" s="48"/>
      <c r="Y124" s="48"/>
      <c r="Z124" s="48"/>
      <c r="AA124" s="48"/>
      <c r="AB124" s="22"/>
      <c r="AC124" s="860"/>
      <c r="AD124" s="860"/>
      <c r="AE124" s="860"/>
      <c r="AF124" s="860"/>
      <c r="AG124" s="143"/>
      <c r="AH124" s="1363"/>
      <c r="AI124" s="788"/>
      <c r="AJ124" s="788"/>
    </row>
    <row r="125" spans="1:36" x14ac:dyDescent="0.2">
      <c r="A125" s="34" t="s">
        <v>883</v>
      </c>
      <c r="B125" s="35" t="s">
        <v>8</v>
      </c>
      <c r="C125" s="35" t="s">
        <v>8</v>
      </c>
      <c r="D125" s="35" t="s">
        <v>8</v>
      </c>
      <c r="E125" s="35" t="s">
        <v>8</v>
      </c>
      <c r="F125" s="35" t="s">
        <v>8</v>
      </c>
      <c r="G125" s="35" t="s">
        <v>8</v>
      </c>
      <c r="H125" s="35" t="s">
        <v>8</v>
      </c>
      <c r="I125" s="35" t="s">
        <v>8</v>
      </c>
      <c r="J125" s="35" t="s">
        <v>8</v>
      </c>
      <c r="K125" s="35" t="s">
        <v>8</v>
      </c>
      <c r="L125" s="35" t="s">
        <v>8</v>
      </c>
      <c r="M125" s="35" t="s">
        <v>8</v>
      </c>
      <c r="N125" s="35" t="s">
        <v>8</v>
      </c>
      <c r="O125" s="35" t="s">
        <v>8</v>
      </c>
      <c r="P125" s="35" t="s">
        <v>8</v>
      </c>
      <c r="Q125" s="35" t="s">
        <v>8</v>
      </c>
      <c r="R125" s="35" t="s">
        <v>8</v>
      </c>
      <c r="S125" s="35" t="s">
        <v>8</v>
      </c>
      <c r="T125" s="35" t="s">
        <v>8</v>
      </c>
      <c r="U125" s="48" t="s">
        <v>370</v>
      </c>
      <c r="V125" s="48" t="s">
        <v>456</v>
      </c>
      <c r="W125" s="48" t="s">
        <v>370</v>
      </c>
      <c r="X125" s="48" t="s">
        <v>370</v>
      </c>
      <c r="Y125" s="48" t="s">
        <v>370</v>
      </c>
      <c r="Z125" s="48" t="s">
        <v>370</v>
      </c>
      <c r="AA125" s="48" t="s">
        <v>370</v>
      </c>
      <c r="AB125" s="45" t="s">
        <v>370</v>
      </c>
      <c r="AC125" s="45" t="s">
        <v>370</v>
      </c>
      <c r="AD125" s="45" t="s">
        <v>456</v>
      </c>
      <c r="AE125" s="45" t="s">
        <v>370</v>
      </c>
      <c r="AF125" s="45" t="s">
        <v>370</v>
      </c>
      <c r="AG125" s="73" t="s">
        <v>370</v>
      </c>
      <c r="AH125" s="823" t="s">
        <v>370</v>
      </c>
      <c r="AI125" s="791" t="s">
        <v>370</v>
      </c>
      <c r="AJ125" s="791" t="s">
        <v>370</v>
      </c>
    </row>
    <row r="126" spans="1:36" ht="22.5" x14ac:dyDescent="0.2">
      <c r="A126" s="34" t="s">
        <v>139</v>
      </c>
      <c r="B126" s="35" t="s">
        <v>8</v>
      </c>
      <c r="C126" s="35" t="s">
        <v>8</v>
      </c>
      <c r="D126" s="35" t="s">
        <v>8</v>
      </c>
      <c r="E126" s="35" t="s">
        <v>8</v>
      </c>
      <c r="F126" s="35" t="s">
        <v>8</v>
      </c>
      <c r="G126" s="35" t="s">
        <v>8</v>
      </c>
      <c r="H126" s="35" t="s">
        <v>8</v>
      </c>
      <c r="I126" s="35" t="s">
        <v>8</v>
      </c>
      <c r="J126" s="35" t="s">
        <v>8</v>
      </c>
      <c r="K126" s="35" t="s">
        <v>8</v>
      </c>
      <c r="L126" s="35" t="s">
        <v>8</v>
      </c>
      <c r="M126" s="35" t="s">
        <v>8</v>
      </c>
      <c r="N126" s="35" t="s">
        <v>8</v>
      </c>
      <c r="O126" s="35" t="s">
        <v>8</v>
      </c>
      <c r="P126" s="35" t="s">
        <v>8</v>
      </c>
      <c r="Q126" s="35" t="s">
        <v>8</v>
      </c>
      <c r="R126" s="35" t="s">
        <v>8</v>
      </c>
      <c r="S126" s="35" t="s">
        <v>8</v>
      </c>
      <c r="T126" s="35" t="s">
        <v>8</v>
      </c>
      <c r="U126" s="48" t="s">
        <v>370</v>
      </c>
      <c r="V126" s="48" t="s">
        <v>370</v>
      </c>
      <c r="W126" s="48" t="s">
        <v>370</v>
      </c>
      <c r="X126" s="48" t="s">
        <v>370</v>
      </c>
      <c r="Y126" s="48" t="s">
        <v>370</v>
      </c>
      <c r="Z126" s="48" t="s">
        <v>370</v>
      </c>
      <c r="AA126" s="48" t="s">
        <v>370</v>
      </c>
      <c r="AB126" s="22" t="s">
        <v>370</v>
      </c>
      <c r="AC126" s="45" t="s">
        <v>370</v>
      </c>
      <c r="AD126" s="45" t="s">
        <v>456</v>
      </c>
      <c r="AE126" s="45" t="s">
        <v>370</v>
      </c>
      <c r="AF126" s="45" t="s">
        <v>370</v>
      </c>
      <c r="AG126" s="73" t="s">
        <v>370</v>
      </c>
      <c r="AH126" s="823" t="s">
        <v>370</v>
      </c>
      <c r="AI126" s="791" t="s">
        <v>370</v>
      </c>
      <c r="AJ126" s="791" t="s">
        <v>370</v>
      </c>
    </row>
    <row r="127" spans="1:36" ht="22.5" x14ac:dyDescent="0.2">
      <c r="A127" s="34" t="s">
        <v>140</v>
      </c>
      <c r="B127" s="48" t="s">
        <v>370</v>
      </c>
      <c r="C127" s="48" t="s">
        <v>370</v>
      </c>
      <c r="D127" s="48" t="s">
        <v>370</v>
      </c>
      <c r="E127" s="48" t="s">
        <v>370</v>
      </c>
      <c r="F127" s="48" t="s">
        <v>370</v>
      </c>
      <c r="G127" s="48" t="s">
        <v>370</v>
      </c>
      <c r="H127" s="48" t="s">
        <v>370</v>
      </c>
      <c r="I127" s="48" t="s">
        <v>370</v>
      </c>
      <c r="J127" s="48" t="s">
        <v>370</v>
      </c>
      <c r="K127" s="48" t="s">
        <v>456</v>
      </c>
      <c r="L127" s="48" t="s">
        <v>370</v>
      </c>
      <c r="M127" s="48" t="s">
        <v>370</v>
      </c>
      <c r="N127" s="48" t="s">
        <v>370</v>
      </c>
      <c r="O127" s="48" t="s">
        <v>370</v>
      </c>
      <c r="P127" s="48" t="s">
        <v>370</v>
      </c>
      <c r="Q127" s="48" t="s">
        <v>370</v>
      </c>
      <c r="R127" s="48" t="s">
        <v>370</v>
      </c>
      <c r="S127" s="48" t="s">
        <v>370</v>
      </c>
      <c r="T127" s="48" t="s">
        <v>370</v>
      </c>
      <c r="U127" s="521" t="s">
        <v>370</v>
      </c>
      <c r="V127" s="521" t="s">
        <v>370</v>
      </c>
      <c r="W127" s="521" t="s">
        <v>370</v>
      </c>
      <c r="X127" s="521" t="s">
        <v>370</v>
      </c>
      <c r="Y127" s="522" t="s">
        <v>370</v>
      </c>
      <c r="Z127" s="522" t="s">
        <v>370</v>
      </c>
      <c r="AA127" s="522" t="s">
        <v>370</v>
      </c>
      <c r="AB127" s="304" t="s">
        <v>370</v>
      </c>
      <c r="AC127" s="45" t="s">
        <v>370</v>
      </c>
      <c r="AD127" s="45" t="s">
        <v>456</v>
      </c>
      <c r="AE127" s="45" t="s">
        <v>370</v>
      </c>
      <c r="AF127" s="45" t="s">
        <v>370</v>
      </c>
      <c r="AG127" s="73" t="s">
        <v>370</v>
      </c>
      <c r="AH127" s="823" t="s">
        <v>370</v>
      </c>
      <c r="AI127" s="791" t="s">
        <v>370</v>
      </c>
      <c r="AJ127" s="791" t="s">
        <v>370</v>
      </c>
    </row>
    <row r="128" spans="1:36" x14ac:dyDescent="0.2">
      <c r="A128" s="34" t="s">
        <v>240</v>
      </c>
      <c r="B128" s="48" t="s">
        <v>370</v>
      </c>
      <c r="C128" s="48" t="s">
        <v>370</v>
      </c>
      <c r="D128" s="48" t="s">
        <v>370</v>
      </c>
      <c r="E128" s="48" t="s">
        <v>370</v>
      </c>
      <c r="F128" s="48" t="s">
        <v>370</v>
      </c>
      <c r="G128" s="48" t="s">
        <v>370</v>
      </c>
      <c r="H128" s="48" t="s">
        <v>370</v>
      </c>
      <c r="I128" s="48" t="s">
        <v>370</v>
      </c>
      <c r="J128" s="48" t="s">
        <v>370</v>
      </c>
      <c r="K128" s="48" t="s">
        <v>456</v>
      </c>
      <c r="L128" s="48" t="s">
        <v>370</v>
      </c>
      <c r="M128" s="48" t="s">
        <v>370</v>
      </c>
      <c r="N128" s="48" t="s">
        <v>370</v>
      </c>
      <c r="O128" s="48" t="s">
        <v>370</v>
      </c>
      <c r="P128" s="48" t="s">
        <v>370</v>
      </c>
      <c r="Q128" s="48" t="s">
        <v>370</v>
      </c>
      <c r="R128" s="48" t="s">
        <v>370</v>
      </c>
      <c r="S128" s="48" t="s">
        <v>370</v>
      </c>
      <c r="T128" s="48" t="s">
        <v>370</v>
      </c>
      <c r="U128" s="48" t="s">
        <v>370</v>
      </c>
      <c r="V128" s="48" t="s">
        <v>370</v>
      </c>
      <c r="W128" s="48" t="s">
        <v>370</v>
      </c>
      <c r="X128" s="48" t="s">
        <v>370</v>
      </c>
      <c r="Y128" s="48" t="s">
        <v>370</v>
      </c>
      <c r="Z128" s="48" t="s">
        <v>370</v>
      </c>
      <c r="AA128" s="48" t="s">
        <v>370</v>
      </c>
      <c r="AB128" s="45" t="s">
        <v>370</v>
      </c>
      <c r="AC128" s="45" t="s">
        <v>370</v>
      </c>
      <c r="AD128" s="45" t="s">
        <v>456</v>
      </c>
      <c r="AE128" s="45" t="s">
        <v>370</v>
      </c>
      <c r="AF128" s="45" t="s">
        <v>370</v>
      </c>
      <c r="AG128" s="73" t="s">
        <v>370</v>
      </c>
      <c r="AH128" s="823" t="s">
        <v>370</v>
      </c>
      <c r="AI128" s="791" t="s">
        <v>370</v>
      </c>
      <c r="AJ128" s="791" t="s">
        <v>370</v>
      </c>
    </row>
    <row r="129" spans="1:36" x14ac:dyDescent="0.2">
      <c r="A129" s="34" t="s">
        <v>241</v>
      </c>
      <c r="B129" s="45" t="s">
        <v>370</v>
      </c>
      <c r="C129" s="45" t="s">
        <v>370</v>
      </c>
      <c r="D129" s="45" t="s">
        <v>370</v>
      </c>
      <c r="E129" s="45" t="s">
        <v>370</v>
      </c>
      <c r="F129" s="45" t="s">
        <v>370</v>
      </c>
      <c r="G129" s="45" t="s">
        <v>370</v>
      </c>
      <c r="H129" s="45" t="s">
        <v>370</v>
      </c>
      <c r="I129" s="45" t="s">
        <v>370</v>
      </c>
      <c r="J129" s="45" t="s">
        <v>370</v>
      </c>
      <c r="K129" s="45" t="s">
        <v>456</v>
      </c>
      <c r="L129" s="45" t="s">
        <v>370</v>
      </c>
      <c r="M129" s="45" t="s">
        <v>370</v>
      </c>
      <c r="N129" s="45" t="s">
        <v>370</v>
      </c>
      <c r="O129" s="45" t="s">
        <v>370</v>
      </c>
      <c r="P129" s="45" t="s">
        <v>370</v>
      </c>
      <c r="Q129" s="45" t="s">
        <v>370</v>
      </c>
      <c r="R129" s="45" t="s">
        <v>370</v>
      </c>
      <c r="S129" s="45" t="s">
        <v>370</v>
      </c>
      <c r="T129" s="45" t="s">
        <v>370</v>
      </c>
      <c r="U129" s="48" t="s">
        <v>370</v>
      </c>
      <c r="V129" s="48" t="s">
        <v>370</v>
      </c>
      <c r="W129" s="48" t="s">
        <v>370</v>
      </c>
      <c r="X129" s="48" t="s">
        <v>370</v>
      </c>
      <c r="Y129" s="48" t="s">
        <v>370</v>
      </c>
      <c r="Z129" s="48" t="s">
        <v>370</v>
      </c>
      <c r="AA129" s="48" t="s">
        <v>370</v>
      </c>
      <c r="AB129" s="48" t="s">
        <v>370</v>
      </c>
      <c r="AC129" s="45" t="s">
        <v>370</v>
      </c>
      <c r="AD129" s="45" t="s">
        <v>456</v>
      </c>
      <c r="AE129" s="45" t="s">
        <v>370</v>
      </c>
      <c r="AF129" s="45" t="s">
        <v>370</v>
      </c>
      <c r="AG129" s="73" t="s">
        <v>370</v>
      </c>
      <c r="AH129" s="823" t="s">
        <v>370</v>
      </c>
      <c r="AI129" s="791" t="s">
        <v>370</v>
      </c>
      <c r="AJ129" s="791" t="s">
        <v>370</v>
      </c>
    </row>
    <row r="130" spans="1:36" x14ac:dyDescent="0.2">
      <c r="A130" s="34" t="s">
        <v>142</v>
      </c>
      <c r="B130" s="48" t="s">
        <v>370</v>
      </c>
      <c r="C130" s="48" t="s">
        <v>370</v>
      </c>
      <c r="D130" s="48" t="s">
        <v>370</v>
      </c>
      <c r="E130" s="48" t="s">
        <v>370</v>
      </c>
      <c r="F130" s="48" t="s">
        <v>370</v>
      </c>
      <c r="G130" s="48" t="s">
        <v>370</v>
      </c>
      <c r="H130" s="48" t="s">
        <v>370</v>
      </c>
      <c r="I130" s="48" t="s">
        <v>370</v>
      </c>
      <c r="J130" s="48" t="s">
        <v>370</v>
      </c>
      <c r="K130" s="48" t="s">
        <v>456</v>
      </c>
      <c r="L130" s="48" t="s">
        <v>370</v>
      </c>
      <c r="M130" s="48" t="s">
        <v>370</v>
      </c>
      <c r="N130" s="48" t="s">
        <v>370</v>
      </c>
      <c r="O130" s="48" t="s">
        <v>370</v>
      </c>
      <c r="P130" s="48" t="s">
        <v>370</v>
      </c>
      <c r="Q130" s="48" t="s">
        <v>370</v>
      </c>
      <c r="R130" s="48" t="s">
        <v>370</v>
      </c>
      <c r="S130" s="48" t="s">
        <v>370</v>
      </c>
      <c r="T130" s="48" t="s">
        <v>370</v>
      </c>
      <c r="U130" s="48" t="s">
        <v>370</v>
      </c>
      <c r="V130" s="48" t="s">
        <v>370</v>
      </c>
      <c r="W130" s="48" t="s">
        <v>370</v>
      </c>
      <c r="X130" s="48" t="s">
        <v>370</v>
      </c>
      <c r="Y130" s="48" t="s">
        <v>370</v>
      </c>
      <c r="Z130" s="48" t="s">
        <v>370</v>
      </c>
      <c r="AA130" s="48" t="s">
        <v>370</v>
      </c>
      <c r="AB130" s="45" t="s">
        <v>370</v>
      </c>
      <c r="AC130" s="45" t="s">
        <v>370</v>
      </c>
      <c r="AD130" s="45" t="s">
        <v>456</v>
      </c>
      <c r="AE130" s="45" t="s">
        <v>370</v>
      </c>
      <c r="AF130" s="45" t="s">
        <v>370</v>
      </c>
      <c r="AG130" s="73" t="s">
        <v>370</v>
      </c>
      <c r="AH130" s="823" t="s">
        <v>370</v>
      </c>
      <c r="AI130" s="791" t="s">
        <v>370</v>
      </c>
      <c r="AJ130" s="791" t="s">
        <v>370</v>
      </c>
    </row>
    <row r="131" spans="1:36" x14ac:dyDescent="0.2">
      <c r="A131" s="34" t="s">
        <v>143</v>
      </c>
      <c r="B131" s="48" t="s">
        <v>370</v>
      </c>
      <c r="C131" s="48" t="s">
        <v>370</v>
      </c>
      <c r="D131" s="48" t="s">
        <v>370</v>
      </c>
      <c r="E131" s="48" t="s">
        <v>370</v>
      </c>
      <c r="F131" s="48" t="s">
        <v>370</v>
      </c>
      <c r="G131" s="48" t="s">
        <v>370</v>
      </c>
      <c r="H131" s="48" t="s">
        <v>370</v>
      </c>
      <c r="I131" s="48" t="s">
        <v>370</v>
      </c>
      <c r="J131" s="48" t="s">
        <v>370</v>
      </c>
      <c r="K131" s="48" t="s">
        <v>456</v>
      </c>
      <c r="L131" s="48" t="s">
        <v>370</v>
      </c>
      <c r="M131" s="48" t="s">
        <v>370</v>
      </c>
      <c r="N131" s="48" t="s">
        <v>370</v>
      </c>
      <c r="O131" s="48" t="s">
        <v>370</v>
      </c>
      <c r="P131" s="48" t="s">
        <v>370</v>
      </c>
      <c r="Q131" s="48" t="s">
        <v>370</v>
      </c>
      <c r="R131" s="48" t="s">
        <v>370</v>
      </c>
      <c r="S131" s="48" t="s">
        <v>370</v>
      </c>
      <c r="T131" s="48" t="s">
        <v>370</v>
      </c>
      <c r="U131" s="48" t="s">
        <v>370</v>
      </c>
      <c r="V131" s="48" t="s">
        <v>370</v>
      </c>
      <c r="W131" s="48" t="s">
        <v>370</v>
      </c>
      <c r="X131" s="48" t="s">
        <v>370</v>
      </c>
      <c r="Y131" s="48" t="s">
        <v>370</v>
      </c>
      <c r="Z131" s="48" t="s">
        <v>370</v>
      </c>
      <c r="AA131" s="48" t="s">
        <v>370</v>
      </c>
      <c r="AB131" s="45" t="s">
        <v>370</v>
      </c>
      <c r="AC131" s="45" t="s">
        <v>370</v>
      </c>
      <c r="AD131" s="45" t="s">
        <v>456</v>
      </c>
      <c r="AE131" s="45" t="s">
        <v>370</v>
      </c>
      <c r="AF131" s="45" t="s">
        <v>370</v>
      </c>
      <c r="AG131" s="73" t="s">
        <v>370</v>
      </c>
      <c r="AH131" s="823" t="s">
        <v>370</v>
      </c>
      <c r="AI131" s="791" t="s">
        <v>370</v>
      </c>
      <c r="AJ131" s="791" t="s">
        <v>370</v>
      </c>
    </row>
    <row r="132" spans="1:36" ht="22.5" x14ac:dyDescent="0.2">
      <c r="A132" s="34" t="s">
        <v>145</v>
      </c>
      <c r="B132" s="48" t="s">
        <v>370</v>
      </c>
      <c r="C132" s="48" t="s">
        <v>370</v>
      </c>
      <c r="D132" s="48" t="s">
        <v>370</v>
      </c>
      <c r="E132" s="48" t="s">
        <v>370</v>
      </c>
      <c r="F132" s="48" t="s">
        <v>370</v>
      </c>
      <c r="G132" s="48" t="s">
        <v>370</v>
      </c>
      <c r="H132" s="48" t="s">
        <v>370</v>
      </c>
      <c r="I132" s="48" t="s">
        <v>370</v>
      </c>
      <c r="J132" s="48" t="s">
        <v>370</v>
      </c>
      <c r="K132" s="48" t="s">
        <v>456</v>
      </c>
      <c r="L132" s="48" t="s">
        <v>370</v>
      </c>
      <c r="M132" s="48" t="s">
        <v>370</v>
      </c>
      <c r="N132" s="48" t="s">
        <v>370</v>
      </c>
      <c r="O132" s="48" t="s">
        <v>370</v>
      </c>
      <c r="P132" s="48" t="s">
        <v>370</v>
      </c>
      <c r="Q132" s="48" t="s">
        <v>370</v>
      </c>
      <c r="R132" s="48" t="s">
        <v>370</v>
      </c>
      <c r="S132" s="48" t="s">
        <v>370</v>
      </c>
      <c r="T132" s="48" t="s">
        <v>370</v>
      </c>
      <c r="U132" s="48" t="s">
        <v>370</v>
      </c>
      <c r="V132" s="48" t="s">
        <v>370</v>
      </c>
      <c r="W132" s="48" t="s">
        <v>370</v>
      </c>
      <c r="X132" s="45" t="s">
        <v>370</v>
      </c>
      <c r="Y132" s="45" t="s">
        <v>370</v>
      </c>
      <c r="Z132" s="45" t="s">
        <v>370</v>
      </c>
      <c r="AA132" s="45" t="s">
        <v>370</v>
      </c>
      <c r="AB132" s="304" t="s">
        <v>370</v>
      </c>
      <c r="AC132" s="45" t="s">
        <v>370</v>
      </c>
      <c r="AD132" s="45" t="s">
        <v>456</v>
      </c>
      <c r="AE132" s="45" t="s">
        <v>370</v>
      </c>
      <c r="AF132" s="45" t="s">
        <v>370</v>
      </c>
      <c r="AG132" s="73" t="s">
        <v>370</v>
      </c>
      <c r="AH132" s="823" t="s">
        <v>370</v>
      </c>
      <c r="AI132" s="791" t="s">
        <v>370</v>
      </c>
      <c r="AJ132" s="791" t="s">
        <v>370</v>
      </c>
    </row>
    <row r="133" spans="1:36" x14ac:dyDescent="0.2">
      <c r="A133" s="34" t="s">
        <v>335</v>
      </c>
      <c r="B133" s="22" t="s">
        <v>370</v>
      </c>
      <c r="C133" s="36" t="s">
        <v>370</v>
      </c>
      <c r="D133" s="36" t="s">
        <v>370</v>
      </c>
      <c r="E133" s="36" t="s">
        <v>370</v>
      </c>
      <c r="F133" s="36" t="s">
        <v>370</v>
      </c>
      <c r="G133" s="36" t="s">
        <v>370</v>
      </c>
      <c r="H133" s="36" t="s">
        <v>370</v>
      </c>
      <c r="I133" s="36" t="s">
        <v>370</v>
      </c>
      <c r="J133" s="36" t="s">
        <v>370</v>
      </c>
      <c r="K133" s="36" t="s">
        <v>456</v>
      </c>
      <c r="L133" s="22" t="s">
        <v>370</v>
      </c>
      <c r="M133" s="22" t="s">
        <v>370</v>
      </c>
      <c r="N133" s="36" t="s">
        <v>370</v>
      </c>
      <c r="O133" s="36" t="s">
        <v>370</v>
      </c>
      <c r="P133" s="36" t="s">
        <v>370</v>
      </c>
      <c r="Q133" s="22" t="s">
        <v>370</v>
      </c>
      <c r="R133" s="36" t="s">
        <v>370</v>
      </c>
      <c r="S133" s="36" t="s">
        <v>370</v>
      </c>
      <c r="T133" s="36" t="s">
        <v>370</v>
      </c>
      <c r="U133" s="36" t="s">
        <v>370</v>
      </c>
      <c r="V133" s="36" t="s">
        <v>370</v>
      </c>
      <c r="W133" s="36" t="s">
        <v>370</v>
      </c>
      <c r="X133" s="22" t="s">
        <v>370</v>
      </c>
      <c r="Y133" s="36" t="s">
        <v>370</v>
      </c>
      <c r="Z133" s="36" t="s">
        <v>370</v>
      </c>
      <c r="AA133" s="36" t="s">
        <v>370</v>
      </c>
      <c r="AB133" s="36" t="s">
        <v>370</v>
      </c>
      <c r="AC133" s="45" t="s">
        <v>370</v>
      </c>
      <c r="AD133" s="45" t="s">
        <v>456</v>
      </c>
      <c r="AE133" s="45" t="s">
        <v>370</v>
      </c>
      <c r="AF133" s="45" t="s">
        <v>370</v>
      </c>
      <c r="AG133" s="73" t="s">
        <v>370</v>
      </c>
      <c r="AH133" s="823" t="s">
        <v>370</v>
      </c>
      <c r="AI133" s="791" t="s">
        <v>370</v>
      </c>
      <c r="AJ133" s="791" t="s">
        <v>370</v>
      </c>
    </row>
    <row r="134" spans="1:36" x14ac:dyDescent="0.2">
      <c r="A134" s="34" t="s">
        <v>241</v>
      </c>
      <c r="B134" s="22" t="s">
        <v>370</v>
      </c>
      <c r="C134" s="22" t="s">
        <v>370</v>
      </c>
      <c r="D134" s="36" t="s">
        <v>370</v>
      </c>
      <c r="E134" s="22" t="s">
        <v>370</v>
      </c>
      <c r="F134" s="22" t="s">
        <v>370</v>
      </c>
      <c r="G134" s="36" t="s">
        <v>370</v>
      </c>
      <c r="H134" s="36" t="s">
        <v>370</v>
      </c>
      <c r="I134" s="36" t="s">
        <v>370</v>
      </c>
      <c r="J134" s="36" t="s">
        <v>370</v>
      </c>
      <c r="K134" s="22" t="s">
        <v>456</v>
      </c>
      <c r="L134" s="36" t="s">
        <v>370</v>
      </c>
      <c r="M134" s="22" t="s">
        <v>370</v>
      </c>
      <c r="N134" s="36" t="s">
        <v>370</v>
      </c>
      <c r="O134" s="36" t="s">
        <v>370</v>
      </c>
      <c r="P134" s="36" t="s">
        <v>370</v>
      </c>
      <c r="Q134" s="36" t="s">
        <v>370</v>
      </c>
      <c r="R134" s="36" t="s">
        <v>370</v>
      </c>
      <c r="S134" s="36" t="s">
        <v>370</v>
      </c>
      <c r="T134" s="36" t="s">
        <v>370</v>
      </c>
      <c r="U134" s="22" t="s">
        <v>370</v>
      </c>
      <c r="V134" s="36" t="s">
        <v>370</v>
      </c>
      <c r="W134" s="36" t="s">
        <v>370</v>
      </c>
      <c r="X134" s="36" t="s">
        <v>370</v>
      </c>
      <c r="Y134" s="36" t="s">
        <v>370</v>
      </c>
      <c r="Z134" s="36" t="s">
        <v>370</v>
      </c>
      <c r="AA134" s="36" t="s">
        <v>370</v>
      </c>
      <c r="AB134" s="36" t="s">
        <v>370</v>
      </c>
      <c r="AC134" s="45" t="s">
        <v>370</v>
      </c>
      <c r="AD134" s="45" t="s">
        <v>456</v>
      </c>
      <c r="AE134" s="45" t="s">
        <v>370</v>
      </c>
      <c r="AF134" s="45" t="s">
        <v>370</v>
      </c>
      <c r="AG134" s="73" t="s">
        <v>370</v>
      </c>
      <c r="AH134" s="823" t="s">
        <v>370</v>
      </c>
      <c r="AI134" s="791" t="s">
        <v>370</v>
      </c>
      <c r="AJ134" s="791" t="s">
        <v>370</v>
      </c>
    </row>
    <row r="135" spans="1:36" x14ac:dyDescent="0.2">
      <c r="A135" s="34" t="s">
        <v>142</v>
      </c>
      <c r="B135" s="36" t="s">
        <v>370</v>
      </c>
      <c r="C135" s="36" t="s">
        <v>370</v>
      </c>
      <c r="D135" s="36" t="s">
        <v>370</v>
      </c>
      <c r="E135" s="36" t="s">
        <v>370</v>
      </c>
      <c r="F135" s="36" t="s">
        <v>370</v>
      </c>
      <c r="G135" s="36" t="s">
        <v>370</v>
      </c>
      <c r="H135" s="36" t="s">
        <v>370</v>
      </c>
      <c r="I135" s="36" t="s">
        <v>370</v>
      </c>
      <c r="J135" s="36" t="s">
        <v>370</v>
      </c>
      <c r="K135" s="22" t="s">
        <v>456</v>
      </c>
      <c r="L135" s="36" t="s">
        <v>370</v>
      </c>
      <c r="M135" s="36" t="s">
        <v>370</v>
      </c>
      <c r="N135" s="36" t="s">
        <v>370</v>
      </c>
      <c r="O135" s="36" t="s">
        <v>370</v>
      </c>
      <c r="P135" s="36" t="s">
        <v>370</v>
      </c>
      <c r="Q135" s="36" t="s">
        <v>370</v>
      </c>
      <c r="R135" s="36" t="s">
        <v>370</v>
      </c>
      <c r="S135" s="36" t="s">
        <v>370</v>
      </c>
      <c r="T135" s="36" t="s">
        <v>370</v>
      </c>
      <c r="U135" s="36" t="s">
        <v>370</v>
      </c>
      <c r="V135" s="36" t="s">
        <v>370</v>
      </c>
      <c r="W135" s="36" t="s">
        <v>370</v>
      </c>
      <c r="X135" s="36" t="s">
        <v>370</v>
      </c>
      <c r="Y135" s="36" t="s">
        <v>370</v>
      </c>
      <c r="Z135" s="36" t="s">
        <v>370</v>
      </c>
      <c r="AA135" s="36" t="s">
        <v>370</v>
      </c>
      <c r="AB135" s="36" t="s">
        <v>370</v>
      </c>
      <c r="AC135" s="45" t="s">
        <v>370</v>
      </c>
      <c r="AD135" s="45" t="s">
        <v>456</v>
      </c>
      <c r="AE135" s="45" t="s">
        <v>370</v>
      </c>
      <c r="AF135" s="45" t="s">
        <v>370</v>
      </c>
      <c r="AG135" s="73" t="s">
        <v>370</v>
      </c>
      <c r="AH135" s="823" t="s">
        <v>370</v>
      </c>
      <c r="AI135" s="791" t="s">
        <v>370</v>
      </c>
      <c r="AJ135" s="791" t="s">
        <v>370</v>
      </c>
    </row>
    <row r="136" spans="1:36" x14ac:dyDescent="0.2">
      <c r="A136" s="34" t="s">
        <v>146</v>
      </c>
      <c r="B136" s="36" t="s">
        <v>370</v>
      </c>
      <c r="C136" s="36" t="s">
        <v>370</v>
      </c>
      <c r="D136" s="36" t="s">
        <v>370</v>
      </c>
      <c r="E136" s="36" t="s">
        <v>370</v>
      </c>
      <c r="F136" s="36" t="s">
        <v>370</v>
      </c>
      <c r="G136" s="36" t="s">
        <v>370</v>
      </c>
      <c r="H136" s="36" t="s">
        <v>370</v>
      </c>
      <c r="I136" s="36" t="s">
        <v>370</v>
      </c>
      <c r="J136" s="36" t="s">
        <v>370</v>
      </c>
      <c r="K136" s="22" t="s">
        <v>456</v>
      </c>
      <c r="L136" s="36" t="s">
        <v>370</v>
      </c>
      <c r="M136" s="36" t="s">
        <v>370</v>
      </c>
      <c r="N136" s="36" t="s">
        <v>370</v>
      </c>
      <c r="O136" s="36" t="s">
        <v>370</v>
      </c>
      <c r="P136" s="36" t="s">
        <v>370</v>
      </c>
      <c r="Q136" s="36" t="s">
        <v>370</v>
      </c>
      <c r="R136" s="22" t="s">
        <v>370</v>
      </c>
      <c r="S136" s="36" t="s">
        <v>370</v>
      </c>
      <c r="T136" s="36" t="s">
        <v>370</v>
      </c>
      <c r="U136" s="36" t="s">
        <v>370</v>
      </c>
      <c r="V136" s="36" t="s">
        <v>370</v>
      </c>
      <c r="W136" s="36" t="s">
        <v>370</v>
      </c>
      <c r="X136" s="36" t="s">
        <v>370</v>
      </c>
      <c r="Y136" s="36" t="s">
        <v>370</v>
      </c>
      <c r="Z136" s="36" t="s">
        <v>370</v>
      </c>
      <c r="AA136" s="36" t="s">
        <v>370</v>
      </c>
      <c r="AB136" s="22" t="s">
        <v>370</v>
      </c>
      <c r="AC136" s="45" t="s">
        <v>370</v>
      </c>
      <c r="AD136" s="45" t="s">
        <v>456</v>
      </c>
      <c r="AE136" s="45" t="s">
        <v>370</v>
      </c>
      <c r="AF136" s="45" t="s">
        <v>370</v>
      </c>
      <c r="AG136" s="73" t="s">
        <v>370</v>
      </c>
      <c r="AH136" s="823" t="s">
        <v>370</v>
      </c>
      <c r="AI136" s="791" t="s">
        <v>370</v>
      </c>
      <c r="AJ136" s="791" t="s">
        <v>370</v>
      </c>
    </row>
    <row r="137" spans="1:36" ht="22.5" x14ac:dyDescent="0.2">
      <c r="A137" s="34" t="s">
        <v>152</v>
      </c>
      <c r="B137" s="48" t="s">
        <v>370</v>
      </c>
      <c r="C137" s="48" t="s">
        <v>370</v>
      </c>
      <c r="D137" s="48" t="s">
        <v>370</v>
      </c>
      <c r="E137" s="48" t="s">
        <v>370</v>
      </c>
      <c r="F137" s="48" t="s">
        <v>370</v>
      </c>
      <c r="G137" s="48" t="s">
        <v>370</v>
      </c>
      <c r="H137" s="48" t="s">
        <v>370</v>
      </c>
      <c r="I137" s="48" t="s">
        <v>370</v>
      </c>
      <c r="J137" s="48" t="s">
        <v>370</v>
      </c>
      <c r="K137" s="48" t="s">
        <v>456</v>
      </c>
      <c r="L137" s="48" t="s">
        <v>370</v>
      </c>
      <c r="M137" s="48" t="s">
        <v>370</v>
      </c>
      <c r="N137" s="48" t="s">
        <v>370</v>
      </c>
      <c r="O137" s="48" t="s">
        <v>370</v>
      </c>
      <c r="P137" s="48" t="s">
        <v>370</v>
      </c>
      <c r="Q137" s="48" t="s">
        <v>370</v>
      </c>
      <c r="R137" s="48" t="s">
        <v>370</v>
      </c>
      <c r="S137" s="48" t="s">
        <v>370</v>
      </c>
      <c r="T137" s="48" t="s">
        <v>370</v>
      </c>
      <c r="U137" s="48" t="s">
        <v>370</v>
      </c>
      <c r="V137" s="48" t="s">
        <v>370</v>
      </c>
      <c r="W137" s="48" t="s">
        <v>370</v>
      </c>
      <c r="X137" s="45" t="s">
        <v>370</v>
      </c>
      <c r="Y137" s="45" t="s">
        <v>370</v>
      </c>
      <c r="Z137" s="45" t="s">
        <v>370</v>
      </c>
      <c r="AA137" s="45" t="s">
        <v>370</v>
      </c>
      <c r="AB137" s="22" t="s">
        <v>370</v>
      </c>
      <c r="AC137" s="45" t="s">
        <v>370</v>
      </c>
      <c r="AD137" s="45" t="s">
        <v>456</v>
      </c>
      <c r="AE137" s="45" t="s">
        <v>370</v>
      </c>
      <c r="AF137" s="45" t="s">
        <v>370</v>
      </c>
      <c r="AG137" s="71" t="s">
        <v>370</v>
      </c>
      <c r="AH137" s="823" t="s">
        <v>370</v>
      </c>
      <c r="AI137" s="791" t="s">
        <v>370</v>
      </c>
      <c r="AJ137" s="791" t="s">
        <v>370</v>
      </c>
    </row>
    <row r="138" spans="1:36" x14ac:dyDescent="0.2">
      <c r="A138" s="34" t="s">
        <v>153</v>
      </c>
      <c r="B138" s="22" t="s">
        <v>370</v>
      </c>
      <c r="C138" s="22" t="s">
        <v>370</v>
      </c>
      <c r="D138" s="22" t="s">
        <v>370</v>
      </c>
      <c r="E138" s="36" t="s">
        <v>370</v>
      </c>
      <c r="F138" s="22" t="s">
        <v>370</v>
      </c>
      <c r="G138" s="48" t="s">
        <v>370</v>
      </c>
      <c r="H138" s="48" t="s">
        <v>370</v>
      </c>
      <c r="I138" s="48" t="s">
        <v>370</v>
      </c>
      <c r="J138" s="48" t="s">
        <v>370</v>
      </c>
      <c r="K138" s="48" t="s">
        <v>456</v>
      </c>
      <c r="L138" s="48" t="s">
        <v>370</v>
      </c>
      <c r="M138" s="48" t="s">
        <v>370</v>
      </c>
      <c r="N138" s="48" t="s">
        <v>370</v>
      </c>
      <c r="O138" s="48" t="s">
        <v>370</v>
      </c>
      <c r="P138" s="48" t="s">
        <v>370</v>
      </c>
      <c r="Q138" s="48" t="s">
        <v>370</v>
      </c>
      <c r="R138" s="48" t="s">
        <v>370</v>
      </c>
      <c r="S138" s="48" t="s">
        <v>370</v>
      </c>
      <c r="T138" s="48" t="s">
        <v>370</v>
      </c>
      <c r="U138" s="48" t="s">
        <v>370</v>
      </c>
      <c r="V138" s="48" t="s">
        <v>370</v>
      </c>
      <c r="W138" s="48" t="s">
        <v>370</v>
      </c>
      <c r="X138" s="48" t="s">
        <v>370</v>
      </c>
      <c r="Y138" s="48" t="s">
        <v>370</v>
      </c>
      <c r="Z138" s="48" t="s">
        <v>370</v>
      </c>
      <c r="AA138" s="48" t="s">
        <v>370</v>
      </c>
      <c r="AB138" s="48" t="s">
        <v>370</v>
      </c>
      <c r="AC138" s="45" t="s">
        <v>370</v>
      </c>
      <c r="AD138" s="45" t="s">
        <v>456</v>
      </c>
      <c r="AE138" s="45" t="s">
        <v>370</v>
      </c>
      <c r="AF138" s="45" t="s">
        <v>370</v>
      </c>
      <c r="AG138" s="73" t="s">
        <v>370</v>
      </c>
      <c r="AH138" s="823" t="s">
        <v>370</v>
      </c>
      <c r="AI138" s="791" t="s">
        <v>370</v>
      </c>
      <c r="AJ138" s="791" t="s">
        <v>370</v>
      </c>
    </row>
    <row r="139" spans="1:36" x14ac:dyDescent="0.2">
      <c r="A139" s="34" t="s">
        <v>155</v>
      </c>
      <c r="B139" s="80" t="s">
        <v>370</v>
      </c>
      <c r="C139" s="80" t="s">
        <v>370</v>
      </c>
      <c r="D139" s="80" t="s">
        <v>370</v>
      </c>
      <c r="E139" s="80" t="s">
        <v>370</v>
      </c>
      <c r="F139" s="80" t="s">
        <v>370</v>
      </c>
      <c r="G139" s="48" t="s">
        <v>370</v>
      </c>
      <c r="H139" s="48" t="s">
        <v>370</v>
      </c>
      <c r="I139" s="48" t="s">
        <v>370</v>
      </c>
      <c r="J139" s="48" t="s">
        <v>370</v>
      </c>
      <c r="K139" s="48" t="s">
        <v>456</v>
      </c>
      <c r="L139" s="48" t="s">
        <v>370</v>
      </c>
      <c r="M139" s="48" t="s">
        <v>370</v>
      </c>
      <c r="N139" s="48" t="s">
        <v>370</v>
      </c>
      <c r="O139" s="48" t="s">
        <v>370</v>
      </c>
      <c r="P139" s="48" t="s">
        <v>370</v>
      </c>
      <c r="Q139" s="48" t="s">
        <v>370</v>
      </c>
      <c r="R139" s="48" t="s">
        <v>370</v>
      </c>
      <c r="S139" s="48" t="s">
        <v>370</v>
      </c>
      <c r="T139" s="48" t="s">
        <v>370</v>
      </c>
      <c r="U139" s="48" t="s">
        <v>370</v>
      </c>
      <c r="V139" s="48" t="s">
        <v>370</v>
      </c>
      <c r="W139" s="48" t="s">
        <v>370</v>
      </c>
      <c r="X139" s="48" t="s">
        <v>370</v>
      </c>
      <c r="Y139" s="48" t="s">
        <v>370</v>
      </c>
      <c r="Z139" s="48" t="s">
        <v>370</v>
      </c>
      <c r="AA139" s="48" t="s">
        <v>370</v>
      </c>
      <c r="AB139" s="48" t="s">
        <v>370</v>
      </c>
      <c r="AC139" s="45" t="s">
        <v>370</v>
      </c>
      <c r="AD139" s="45" t="s">
        <v>456</v>
      </c>
      <c r="AE139" s="45" t="s">
        <v>370</v>
      </c>
      <c r="AF139" s="45" t="s">
        <v>370</v>
      </c>
      <c r="AG139" s="73" t="s">
        <v>370</v>
      </c>
      <c r="AH139" s="823" t="s">
        <v>370</v>
      </c>
      <c r="AI139" s="791" t="s">
        <v>370</v>
      </c>
      <c r="AJ139" s="791" t="s">
        <v>370</v>
      </c>
    </row>
    <row r="140" spans="1:36" x14ac:dyDescent="0.2">
      <c r="A140" s="34" t="s">
        <v>156</v>
      </c>
      <c r="B140" s="80" t="s">
        <v>370</v>
      </c>
      <c r="C140" s="80" t="s">
        <v>370</v>
      </c>
      <c r="D140" s="80" t="s">
        <v>370</v>
      </c>
      <c r="E140" s="80" t="s">
        <v>370</v>
      </c>
      <c r="F140" s="80" t="s">
        <v>370</v>
      </c>
      <c r="G140" s="48" t="s">
        <v>370</v>
      </c>
      <c r="H140" s="48" t="s">
        <v>370</v>
      </c>
      <c r="I140" s="48" t="s">
        <v>370</v>
      </c>
      <c r="J140" s="48" t="s">
        <v>370</v>
      </c>
      <c r="K140" s="48" t="s">
        <v>456</v>
      </c>
      <c r="L140" s="48" t="s">
        <v>370</v>
      </c>
      <c r="M140" s="48" t="s">
        <v>370</v>
      </c>
      <c r="N140" s="48" t="s">
        <v>370</v>
      </c>
      <c r="O140" s="48" t="s">
        <v>370</v>
      </c>
      <c r="P140" s="48" t="s">
        <v>370</v>
      </c>
      <c r="Q140" s="48" t="s">
        <v>370</v>
      </c>
      <c r="R140" s="48" t="s">
        <v>370</v>
      </c>
      <c r="S140" s="48" t="s">
        <v>370</v>
      </c>
      <c r="T140" s="48" t="s">
        <v>370</v>
      </c>
      <c r="U140" s="48" t="s">
        <v>370</v>
      </c>
      <c r="V140" s="48" t="s">
        <v>370</v>
      </c>
      <c r="W140" s="48" t="s">
        <v>370</v>
      </c>
      <c r="X140" s="48" t="s">
        <v>370</v>
      </c>
      <c r="Y140" s="48" t="s">
        <v>370</v>
      </c>
      <c r="Z140" s="48" t="s">
        <v>370</v>
      </c>
      <c r="AA140" s="48" t="s">
        <v>370</v>
      </c>
      <c r="AB140" s="48" t="s">
        <v>370</v>
      </c>
      <c r="AC140" s="45" t="s">
        <v>370</v>
      </c>
      <c r="AD140" s="45" t="s">
        <v>456</v>
      </c>
      <c r="AE140" s="45" t="s">
        <v>370</v>
      </c>
      <c r="AF140" s="45" t="s">
        <v>370</v>
      </c>
      <c r="AG140" s="73" t="s">
        <v>370</v>
      </c>
      <c r="AH140" s="823" t="s">
        <v>370</v>
      </c>
      <c r="AI140" s="791" t="s">
        <v>370</v>
      </c>
      <c r="AJ140" s="791" t="s">
        <v>370</v>
      </c>
    </row>
    <row r="141" spans="1:36" x14ac:dyDescent="0.2">
      <c r="A141" s="34" t="s">
        <v>157</v>
      </c>
      <c r="B141" s="80" t="s">
        <v>370</v>
      </c>
      <c r="C141" s="112" t="s">
        <v>370</v>
      </c>
      <c r="D141" s="80" t="s">
        <v>370</v>
      </c>
      <c r="E141" s="80" t="s">
        <v>370</v>
      </c>
      <c r="F141" s="80" t="s">
        <v>370</v>
      </c>
      <c r="G141" s="48" t="s">
        <v>370</v>
      </c>
      <c r="H141" s="48" t="s">
        <v>370</v>
      </c>
      <c r="I141" s="48" t="s">
        <v>370</v>
      </c>
      <c r="J141" s="48" t="s">
        <v>370</v>
      </c>
      <c r="K141" s="48" t="s">
        <v>456</v>
      </c>
      <c r="L141" s="48" t="s">
        <v>370</v>
      </c>
      <c r="M141" s="48" t="s">
        <v>370</v>
      </c>
      <c r="N141" s="48" t="s">
        <v>370</v>
      </c>
      <c r="O141" s="48" t="s">
        <v>370</v>
      </c>
      <c r="P141" s="48" t="s">
        <v>370</v>
      </c>
      <c r="Q141" s="48" t="s">
        <v>370</v>
      </c>
      <c r="R141" s="48" t="s">
        <v>370</v>
      </c>
      <c r="S141" s="48" t="s">
        <v>370</v>
      </c>
      <c r="T141" s="48" t="s">
        <v>370</v>
      </c>
      <c r="U141" s="48" t="s">
        <v>370</v>
      </c>
      <c r="V141" s="48" t="s">
        <v>370</v>
      </c>
      <c r="W141" s="48" t="s">
        <v>370</v>
      </c>
      <c r="X141" s="48" t="s">
        <v>370</v>
      </c>
      <c r="Y141" s="48" t="s">
        <v>370</v>
      </c>
      <c r="Z141" s="48" t="s">
        <v>370</v>
      </c>
      <c r="AA141" s="48" t="s">
        <v>370</v>
      </c>
      <c r="AB141" s="48" t="s">
        <v>370</v>
      </c>
      <c r="AC141" s="45" t="s">
        <v>370</v>
      </c>
      <c r="AD141" s="45" t="s">
        <v>456</v>
      </c>
      <c r="AE141" s="45" t="s">
        <v>370</v>
      </c>
      <c r="AF141" s="45" t="s">
        <v>370</v>
      </c>
      <c r="AG141" s="73" t="s">
        <v>370</v>
      </c>
      <c r="AH141" s="823" t="s">
        <v>370</v>
      </c>
      <c r="AI141" s="791" t="s">
        <v>370</v>
      </c>
      <c r="AJ141" s="791" t="s">
        <v>370</v>
      </c>
    </row>
    <row r="142" spans="1:36" x14ac:dyDescent="0.2">
      <c r="A142" s="34" t="s">
        <v>336</v>
      </c>
      <c r="B142" s="45" t="s">
        <v>370</v>
      </c>
      <c r="C142" s="45" t="s">
        <v>370</v>
      </c>
      <c r="D142" s="48" t="s">
        <v>370</v>
      </c>
      <c r="E142" s="48" t="s">
        <v>370</v>
      </c>
      <c r="F142" s="80" t="s">
        <v>370</v>
      </c>
      <c r="G142" s="48" t="s">
        <v>370</v>
      </c>
      <c r="H142" s="48" t="s">
        <v>370</v>
      </c>
      <c r="I142" s="48" t="s">
        <v>370</v>
      </c>
      <c r="J142" s="48" t="s">
        <v>370</v>
      </c>
      <c r="K142" s="48" t="s">
        <v>456</v>
      </c>
      <c r="L142" s="48" t="s">
        <v>370</v>
      </c>
      <c r="M142" s="48" t="s">
        <v>370</v>
      </c>
      <c r="N142" s="48" t="s">
        <v>370</v>
      </c>
      <c r="O142" s="48" t="s">
        <v>370</v>
      </c>
      <c r="P142" s="48" t="s">
        <v>370</v>
      </c>
      <c r="Q142" s="48" t="s">
        <v>370</v>
      </c>
      <c r="R142" s="48" t="s">
        <v>370</v>
      </c>
      <c r="S142" s="48" t="s">
        <v>370</v>
      </c>
      <c r="T142" s="48" t="s">
        <v>370</v>
      </c>
      <c r="U142" s="48" t="s">
        <v>370</v>
      </c>
      <c r="V142" s="48" t="s">
        <v>370</v>
      </c>
      <c r="W142" s="48" t="s">
        <v>370</v>
      </c>
      <c r="X142" s="48" t="s">
        <v>370</v>
      </c>
      <c r="Y142" s="48" t="s">
        <v>370</v>
      </c>
      <c r="Z142" s="48" t="s">
        <v>370</v>
      </c>
      <c r="AA142" s="48" t="s">
        <v>370</v>
      </c>
      <c r="AB142" s="48" t="s">
        <v>370</v>
      </c>
      <c r="AC142" s="45" t="s">
        <v>370</v>
      </c>
      <c r="AD142" s="45" t="s">
        <v>456</v>
      </c>
      <c r="AE142" s="45" t="s">
        <v>370</v>
      </c>
      <c r="AF142" s="45" t="s">
        <v>370</v>
      </c>
      <c r="AG142" s="73" t="s">
        <v>370</v>
      </c>
      <c r="AH142" s="823" t="s">
        <v>370</v>
      </c>
      <c r="AI142" s="791" t="s">
        <v>370</v>
      </c>
      <c r="AJ142" s="791" t="s">
        <v>370</v>
      </c>
    </row>
    <row r="143" spans="1:36" ht="22.5" x14ac:dyDescent="0.2">
      <c r="A143" s="34" t="s">
        <v>159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303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22"/>
      <c r="AC143" s="45"/>
      <c r="AD143" s="45"/>
      <c r="AE143" s="22"/>
      <c r="AF143" s="22"/>
      <c r="AG143" s="101"/>
      <c r="AH143" s="1363"/>
      <c r="AI143" s="1012"/>
      <c r="AJ143" s="788"/>
    </row>
    <row r="144" spans="1:36" x14ac:dyDescent="0.2">
      <c r="A144" s="34" t="s">
        <v>883</v>
      </c>
      <c r="B144" s="45" t="s">
        <v>370</v>
      </c>
      <c r="C144" s="45" t="s">
        <v>370</v>
      </c>
      <c r="D144" s="523" t="s">
        <v>370</v>
      </c>
      <c r="E144" s="523" t="s">
        <v>370</v>
      </c>
      <c r="F144" s="523" t="s">
        <v>370</v>
      </c>
      <c r="G144" s="523" t="s">
        <v>370</v>
      </c>
      <c r="H144" s="523" t="s">
        <v>370</v>
      </c>
      <c r="I144" s="523" t="s">
        <v>370</v>
      </c>
      <c r="J144" s="523" t="s">
        <v>370</v>
      </c>
      <c r="K144" s="35" t="s">
        <v>456</v>
      </c>
      <c r="L144" s="35" t="s">
        <v>370</v>
      </c>
      <c r="M144" s="35" t="s">
        <v>370</v>
      </c>
      <c r="N144" s="35" t="s">
        <v>370</v>
      </c>
      <c r="O144" s="35" t="s">
        <v>370</v>
      </c>
      <c r="P144" s="35" t="s">
        <v>370</v>
      </c>
      <c r="Q144" s="35" t="s">
        <v>370</v>
      </c>
      <c r="R144" s="35" t="s">
        <v>370</v>
      </c>
      <c r="S144" s="35" t="s">
        <v>370</v>
      </c>
      <c r="T144" s="35" t="s">
        <v>370</v>
      </c>
      <c r="U144" s="35" t="s">
        <v>370</v>
      </c>
      <c r="V144" s="35">
        <v>5091</v>
      </c>
      <c r="W144" s="35">
        <v>6738</v>
      </c>
      <c r="X144" s="35">
        <v>5976</v>
      </c>
      <c r="Y144" s="35">
        <v>7980</v>
      </c>
      <c r="Z144" s="35">
        <v>4349</v>
      </c>
      <c r="AA144" s="35">
        <v>3746</v>
      </c>
      <c r="AB144" s="35">
        <v>8793</v>
      </c>
      <c r="AC144" s="861">
        <v>18230</v>
      </c>
      <c r="AD144" s="861">
        <v>19250</v>
      </c>
      <c r="AE144" s="861">
        <v>15773</v>
      </c>
      <c r="AF144" s="861">
        <v>16714</v>
      </c>
      <c r="AG144" s="71">
        <v>28376</v>
      </c>
      <c r="AH144" s="671">
        <v>28576</v>
      </c>
      <c r="AI144" s="1070">
        <v>20723</v>
      </c>
      <c r="AJ144" s="1070">
        <v>38193</v>
      </c>
    </row>
    <row r="145" spans="1:36" ht="22.5" x14ac:dyDescent="0.2">
      <c r="A145" s="34" t="s">
        <v>160</v>
      </c>
      <c r="B145" s="45" t="s">
        <v>370</v>
      </c>
      <c r="C145" s="45" t="s">
        <v>370</v>
      </c>
      <c r="D145" s="45" t="s">
        <v>370</v>
      </c>
      <c r="E145" s="45" t="s">
        <v>370</v>
      </c>
      <c r="F145" s="45" t="s">
        <v>370</v>
      </c>
      <c r="G145" s="45" t="s">
        <v>370</v>
      </c>
      <c r="H145" s="45" t="s">
        <v>370</v>
      </c>
      <c r="I145" s="45" t="s">
        <v>370</v>
      </c>
      <c r="J145" s="45" t="s">
        <v>370</v>
      </c>
      <c r="K145" s="45" t="s">
        <v>456</v>
      </c>
      <c r="L145" s="45" t="s">
        <v>370</v>
      </c>
      <c r="M145" s="45"/>
      <c r="N145" s="45"/>
      <c r="O145" s="45"/>
      <c r="P145" s="45"/>
      <c r="Q145" s="45"/>
      <c r="R145" s="45"/>
      <c r="S145" s="45"/>
      <c r="T145" s="45"/>
      <c r="U145" s="45" t="s">
        <v>370</v>
      </c>
      <c r="V145" s="45" t="s">
        <v>370</v>
      </c>
      <c r="W145" s="45" t="s">
        <v>370</v>
      </c>
      <c r="X145" s="45" t="s">
        <v>370</v>
      </c>
      <c r="Y145" s="45" t="s">
        <v>370</v>
      </c>
      <c r="Z145" s="45" t="s">
        <v>370</v>
      </c>
      <c r="AA145" s="45" t="s">
        <v>370</v>
      </c>
      <c r="AB145" s="36"/>
      <c r="AC145" s="67">
        <v>196.5</v>
      </c>
      <c r="AD145" s="67">
        <v>104.1</v>
      </c>
      <c r="AE145" s="15">
        <v>82</v>
      </c>
      <c r="AF145" s="524">
        <v>101.9</v>
      </c>
      <c r="AG145" s="101">
        <v>169.8</v>
      </c>
      <c r="AH145" s="677">
        <v>96.6</v>
      </c>
      <c r="AI145" s="1014">
        <v>69.3</v>
      </c>
      <c r="AJ145" s="1014">
        <v>179.1</v>
      </c>
    </row>
    <row r="146" spans="1:36" ht="22.5" x14ac:dyDescent="0.2">
      <c r="A146" s="34" t="s">
        <v>162</v>
      </c>
      <c r="B146" s="22" t="s">
        <v>370</v>
      </c>
      <c r="C146" s="22" t="s">
        <v>370</v>
      </c>
      <c r="D146" s="22" t="s">
        <v>370</v>
      </c>
      <c r="E146" s="22" t="s">
        <v>370</v>
      </c>
      <c r="F146" s="22" t="s">
        <v>370</v>
      </c>
      <c r="G146" s="22" t="s">
        <v>370</v>
      </c>
      <c r="H146" s="22" t="s">
        <v>370</v>
      </c>
      <c r="I146" s="22" t="s">
        <v>370</v>
      </c>
      <c r="J146" s="22" t="s">
        <v>370</v>
      </c>
      <c r="K146" s="45" t="s">
        <v>456</v>
      </c>
      <c r="L146" s="45" t="s">
        <v>370</v>
      </c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 t="s">
        <v>370</v>
      </c>
      <c r="Y146" s="45" t="s">
        <v>370</v>
      </c>
      <c r="Z146" s="45" t="s">
        <v>370</v>
      </c>
      <c r="AA146" s="45" t="s">
        <v>370</v>
      </c>
      <c r="AB146" s="22" t="s">
        <v>456</v>
      </c>
      <c r="AC146" s="22" t="s">
        <v>370</v>
      </c>
      <c r="AD146" s="22" t="s">
        <v>370</v>
      </c>
      <c r="AE146" s="22" t="s">
        <v>370</v>
      </c>
      <c r="AF146" s="22" t="s">
        <v>370</v>
      </c>
      <c r="AG146" s="101" t="s">
        <v>456</v>
      </c>
      <c r="AH146" s="677" t="s">
        <v>456</v>
      </c>
      <c r="AI146" s="1260" t="s">
        <v>456</v>
      </c>
      <c r="AJ146" s="1260"/>
    </row>
    <row r="147" spans="1:36" x14ac:dyDescent="0.2">
      <c r="A147" s="34" t="s">
        <v>163</v>
      </c>
      <c r="B147" s="35" t="s">
        <v>370</v>
      </c>
      <c r="C147" s="35" t="s">
        <v>370</v>
      </c>
      <c r="D147" s="35" t="s">
        <v>370</v>
      </c>
      <c r="E147" s="35" t="s">
        <v>370</v>
      </c>
      <c r="F147" s="35" t="s">
        <v>370</v>
      </c>
      <c r="G147" s="35" t="s">
        <v>370</v>
      </c>
      <c r="H147" s="22" t="s">
        <v>370</v>
      </c>
      <c r="I147" s="22" t="s">
        <v>370</v>
      </c>
      <c r="J147" s="80" t="s">
        <v>370</v>
      </c>
      <c r="K147" s="45" t="s">
        <v>456</v>
      </c>
      <c r="L147" s="45" t="s">
        <v>370</v>
      </c>
      <c r="M147" s="45"/>
      <c r="N147" s="45"/>
      <c r="O147" s="45"/>
      <c r="P147" s="45"/>
      <c r="Q147" s="45"/>
      <c r="R147" s="45"/>
      <c r="S147" s="45"/>
      <c r="T147" s="45"/>
      <c r="U147" s="45">
        <v>7.3</v>
      </c>
      <c r="V147" s="45">
        <v>10.3</v>
      </c>
      <c r="W147" s="45">
        <v>8</v>
      </c>
      <c r="X147" s="45">
        <v>1.5</v>
      </c>
      <c r="Y147" s="45">
        <v>12.1</v>
      </c>
      <c r="Z147" s="45">
        <v>2.1</v>
      </c>
      <c r="AA147" s="45">
        <v>3.4</v>
      </c>
      <c r="AB147" s="45">
        <v>9.8000000000000007</v>
      </c>
      <c r="AC147" s="860">
        <v>32</v>
      </c>
      <c r="AD147" s="860">
        <v>35</v>
      </c>
      <c r="AE147" s="860">
        <v>44.6</v>
      </c>
      <c r="AF147" s="860">
        <v>50.5</v>
      </c>
      <c r="AG147" s="73">
        <v>59.4</v>
      </c>
      <c r="AH147" s="677">
        <v>47.5</v>
      </c>
      <c r="AI147" s="1014">
        <v>59.2</v>
      </c>
      <c r="AJ147" s="1201">
        <v>26</v>
      </c>
    </row>
    <row r="148" spans="1:36" ht="22.5" x14ac:dyDescent="0.2">
      <c r="A148" s="34" t="s">
        <v>164</v>
      </c>
      <c r="B148" s="45" t="s">
        <v>370</v>
      </c>
      <c r="C148" s="45" t="s">
        <v>370</v>
      </c>
      <c r="D148" s="45" t="s">
        <v>370</v>
      </c>
      <c r="E148" s="45" t="s">
        <v>370</v>
      </c>
      <c r="F148" s="45" t="s">
        <v>370</v>
      </c>
      <c r="G148" s="45" t="s">
        <v>370</v>
      </c>
      <c r="H148" s="36" t="s">
        <v>370</v>
      </c>
      <c r="I148" s="22" t="s">
        <v>370</v>
      </c>
      <c r="J148" s="80" t="s">
        <v>370</v>
      </c>
      <c r="K148" s="45" t="s">
        <v>456</v>
      </c>
      <c r="L148" s="45" t="s">
        <v>370</v>
      </c>
      <c r="M148" s="45" t="s">
        <v>370</v>
      </c>
      <c r="N148" s="45" t="s">
        <v>370</v>
      </c>
      <c r="O148" s="45" t="s">
        <v>370</v>
      </c>
      <c r="P148" s="45" t="s">
        <v>370</v>
      </c>
      <c r="Q148" s="45" t="s">
        <v>370</v>
      </c>
      <c r="R148" s="45" t="s">
        <v>370</v>
      </c>
      <c r="S148" s="45" t="s">
        <v>370</v>
      </c>
      <c r="T148" s="45" t="s">
        <v>370</v>
      </c>
      <c r="U148" s="45" t="s">
        <v>370</v>
      </c>
      <c r="V148" s="45">
        <v>141.1</v>
      </c>
      <c r="W148" s="45">
        <v>77.7</v>
      </c>
      <c r="X148" s="45">
        <v>18.8</v>
      </c>
      <c r="Y148" s="45">
        <v>806.7</v>
      </c>
      <c r="Z148" s="45">
        <v>17.399999999999999</v>
      </c>
      <c r="AA148" s="45">
        <v>161.9</v>
      </c>
      <c r="AB148" s="36">
        <v>288</v>
      </c>
      <c r="AC148" s="860">
        <v>327</v>
      </c>
      <c r="AD148" s="67">
        <v>109.2</v>
      </c>
      <c r="AE148" s="67">
        <v>127.4</v>
      </c>
      <c r="AF148" s="75">
        <v>113.4</v>
      </c>
      <c r="AG148" s="268">
        <v>117.6</v>
      </c>
      <c r="AH148" s="672">
        <v>80</v>
      </c>
      <c r="AI148" s="1062">
        <v>124.5</v>
      </c>
      <c r="AJ148" s="1062">
        <v>43.9</v>
      </c>
    </row>
    <row r="149" spans="1:36" ht="22.5" x14ac:dyDescent="0.2">
      <c r="A149" s="34" t="s">
        <v>165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22"/>
      <c r="AC149" s="22"/>
      <c r="AD149" s="22"/>
      <c r="AE149" s="22"/>
      <c r="AF149" s="22"/>
      <c r="AG149" s="101"/>
      <c r="AH149" s="1364"/>
      <c r="AI149" s="1260"/>
      <c r="AJ149" s="1260"/>
    </row>
    <row r="150" spans="1:36" ht="22.5" x14ac:dyDescent="0.2">
      <c r="A150" s="34" t="s">
        <v>166</v>
      </c>
      <c r="B150" s="22" t="s">
        <v>370</v>
      </c>
      <c r="C150" s="22" t="s">
        <v>370</v>
      </c>
      <c r="D150" s="22" t="s">
        <v>370</v>
      </c>
      <c r="E150" s="22" t="s">
        <v>370</v>
      </c>
      <c r="F150" s="22" t="s">
        <v>370</v>
      </c>
      <c r="G150" s="22" t="s">
        <v>370</v>
      </c>
      <c r="H150" s="22" t="s">
        <v>370</v>
      </c>
      <c r="I150" s="22" t="s">
        <v>370</v>
      </c>
      <c r="J150" s="22" t="s">
        <v>370</v>
      </c>
      <c r="K150" s="22" t="s">
        <v>456</v>
      </c>
      <c r="L150" s="22" t="s">
        <v>370</v>
      </c>
      <c r="M150" s="22" t="s">
        <v>370</v>
      </c>
      <c r="N150" s="22" t="s">
        <v>370</v>
      </c>
      <c r="O150" s="22" t="s">
        <v>370</v>
      </c>
      <c r="P150" s="22" t="s">
        <v>370</v>
      </c>
      <c r="Q150" s="22" t="s">
        <v>370</v>
      </c>
      <c r="R150" s="22" t="s">
        <v>370</v>
      </c>
      <c r="S150" s="22" t="s">
        <v>370</v>
      </c>
      <c r="T150" s="35" t="s">
        <v>370</v>
      </c>
      <c r="U150" s="22" t="s">
        <v>370</v>
      </c>
      <c r="V150" s="22" t="s">
        <v>370</v>
      </c>
      <c r="W150" s="22" t="s">
        <v>370</v>
      </c>
      <c r="X150" s="22" t="s">
        <v>370</v>
      </c>
      <c r="Y150" s="22" t="s">
        <v>370</v>
      </c>
      <c r="Z150" s="22" t="s">
        <v>370</v>
      </c>
      <c r="AA150" s="22" t="s">
        <v>370</v>
      </c>
      <c r="AB150" s="22" t="s">
        <v>370</v>
      </c>
      <c r="AC150" s="22" t="s">
        <v>370</v>
      </c>
      <c r="AD150" s="22" t="s">
        <v>456</v>
      </c>
      <c r="AE150" s="22" t="s">
        <v>370</v>
      </c>
      <c r="AF150" s="22" t="s">
        <v>370</v>
      </c>
      <c r="AG150" s="101" t="s">
        <v>370</v>
      </c>
      <c r="AH150" s="1364" t="s">
        <v>370</v>
      </c>
      <c r="AI150" s="1260" t="s">
        <v>8</v>
      </c>
      <c r="AJ150" s="1260" t="s">
        <v>8</v>
      </c>
    </row>
    <row r="151" spans="1:36" ht="22.5" x14ac:dyDescent="0.2">
      <c r="A151" s="34" t="s">
        <v>167</v>
      </c>
      <c r="B151" s="22" t="s">
        <v>370</v>
      </c>
      <c r="C151" s="22" t="s">
        <v>370</v>
      </c>
      <c r="D151" s="22" t="s">
        <v>370</v>
      </c>
      <c r="E151" s="22" t="s">
        <v>370</v>
      </c>
      <c r="F151" s="22" t="s">
        <v>370</v>
      </c>
      <c r="G151" s="22" t="s">
        <v>370</v>
      </c>
      <c r="H151" s="22" t="s">
        <v>370</v>
      </c>
      <c r="I151" s="22" t="s">
        <v>370</v>
      </c>
      <c r="J151" s="22" t="s">
        <v>370</v>
      </c>
      <c r="K151" s="22" t="s">
        <v>456</v>
      </c>
      <c r="L151" s="22" t="s">
        <v>370</v>
      </c>
      <c r="M151" s="22" t="s">
        <v>370</v>
      </c>
      <c r="N151" s="22" t="s">
        <v>370</v>
      </c>
      <c r="O151" s="22" t="s">
        <v>370</v>
      </c>
      <c r="P151" s="22" t="s">
        <v>370</v>
      </c>
      <c r="Q151" s="22" t="s">
        <v>370</v>
      </c>
      <c r="R151" s="22" t="s">
        <v>370</v>
      </c>
      <c r="S151" s="22" t="s">
        <v>370</v>
      </c>
      <c r="T151" s="22" t="s">
        <v>370</v>
      </c>
      <c r="U151" s="22" t="s">
        <v>370</v>
      </c>
      <c r="V151" s="22" t="s">
        <v>370</v>
      </c>
      <c r="W151" s="22" t="s">
        <v>370</v>
      </c>
      <c r="X151" s="22" t="s">
        <v>370</v>
      </c>
      <c r="Y151" s="22" t="s">
        <v>370</v>
      </c>
      <c r="Z151" s="22" t="s">
        <v>370</v>
      </c>
      <c r="AA151" s="22" t="s">
        <v>370</v>
      </c>
      <c r="AB151" s="22" t="s">
        <v>370</v>
      </c>
      <c r="AC151" s="22" t="s">
        <v>370</v>
      </c>
      <c r="AD151" s="22" t="s">
        <v>456</v>
      </c>
      <c r="AE151" s="22" t="s">
        <v>370</v>
      </c>
      <c r="AF151" s="22" t="s">
        <v>370</v>
      </c>
      <c r="AG151" s="101" t="s">
        <v>370</v>
      </c>
      <c r="AH151" s="1364" t="s">
        <v>370</v>
      </c>
      <c r="AI151" s="1260" t="s">
        <v>370</v>
      </c>
      <c r="AJ151" s="1260" t="s">
        <v>8</v>
      </c>
    </row>
    <row r="152" spans="1:36" ht="22.5" x14ac:dyDescent="0.2">
      <c r="A152" s="34" t="s">
        <v>246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101"/>
      <c r="AH152" s="1364"/>
      <c r="AI152" s="1260"/>
      <c r="AJ152" s="1260"/>
    </row>
    <row r="153" spans="1:36" s="5" customFormat="1" ht="22.5" x14ac:dyDescent="0.2">
      <c r="A153" s="136" t="s">
        <v>247</v>
      </c>
      <c r="B153" s="72"/>
      <c r="C153" s="22" t="s">
        <v>370</v>
      </c>
      <c r="D153" s="22" t="s">
        <v>370</v>
      </c>
      <c r="E153" s="22" t="s">
        <v>370</v>
      </c>
      <c r="F153" s="22" t="s">
        <v>370</v>
      </c>
      <c r="G153" s="22" t="s">
        <v>370</v>
      </c>
      <c r="H153" s="22" t="s">
        <v>370</v>
      </c>
      <c r="I153" s="22" t="s">
        <v>370</v>
      </c>
      <c r="J153" s="22" t="s">
        <v>370</v>
      </c>
      <c r="K153" s="22" t="s">
        <v>370</v>
      </c>
      <c r="L153" s="22" t="s">
        <v>370</v>
      </c>
      <c r="M153" s="22" t="s">
        <v>370</v>
      </c>
      <c r="N153" s="22" t="s">
        <v>370</v>
      </c>
      <c r="O153" s="22" t="s">
        <v>370</v>
      </c>
      <c r="P153" s="22" t="s">
        <v>370</v>
      </c>
      <c r="Q153" s="22" t="s">
        <v>370</v>
      </c>
      <c r="R153" s="22" t="s">
        <v>370</v>
      </c>
      <c r="S153" s="22" t="s">
        <v>370</v>
      </c>
      <c r="T153" s="22" t="s">
        <v>370</v>
      </c>
      <c r="U153" s="22" t="s">
        <v>370</v>
      </c>
      <c r="V153" s="22" t="s">
        <v>370</v>
      </c>
      <c r="W153" s="22" t="s">
        <v>370</v>
      </c>
      <c r="X153" s="22" t="s">
        <v>370</v>
      </c>
      <c r="Y153" s="22" t="s">
        <v>370</v>
      </c>
      <c r="Z153" s="22" t="s">
        <v>370</v>
      </c>
      <c r="AA153" s="22" t="s">
        <v>370</v>
      </c>
      <c r="AB153" s="22" t="s">
        <v>370</v>
      </c>
      <c r="AC153" s="22" t="s">
        <v>370</v>
      </c>
      <c r="AD153" s="22" t="s">
        <v>370</v>
      </c>
      <c r="AE153" s="22" t="s">
        <v>370</v>
      </c>
      <c r="AF153" s="22" t="s">
        <v>370</v>
      </c>
      <c r="AG153" s="22" t="s">
        <v>370</v>
      </c>
      <c r="AH153" s="790" t="s">
        <v>370</v>
      </c>
      <c r="AI153" s="790" t="s">
        <v>370</v>
      </c>
      <c r="AJ153" s="790" t="s">
        <v>8</v>
      </c>
    </row>
    <row r="154" spans="1:36" ht="33.75" x14ac:dyDescent="0.2">
      <c r="A154" s="34" t="s">
        <v>248</v>
      </c>
      <c r="B154" s="22" t="s">
        <v>370</v>
      </c>
      <c r="C154" s="22" t="s">
        <v>370</v>
      </c>
      <c r="D154" s="22" t="s">
        <v>370</v>
      </c>
      <c r="E154" s="22" t="s">
        <v>370</v>
      </c>
      <c r="F154" s="22" t="s">
        <v>370</v>
      </c>
      <c r="G154" s="22" t="s">
        <v>370</v>
      </c>
      <c r="H154" s="22" t="s">
        <v>370</v>
      </c>
      <c r="I154" s="22" t="s">
        <v>370</v>
      </c>
      <c r="J154" s="22" t="s">
        <v>370</v>
      </c>
      <c r="K154" s="22" t="s">
        <v>456</v>
      </c>
      <c r="L154" s="22" t="s">
        <v>370</v>
      </c>
      <c r="M154" s="22" t="s">
        <v>370</v>
      </c>
      <c r="N154" s="22" t="s">
        <v>370</v>
      </c>
      <c r="O154" s="22" t="s">
        <v>370</v>
      </c>
      <c r="P154" s="22" t="s">
        <v>370</v>
      </c>
      <c r="Q154" s="22" t="s">
        <v>370</v>
      </c>
      <c r="R154" s="22" t="s">
        <v>370</v>
      </c>
      <c r="S154" s="22" t="s">
        <v>370</v>
      </c>
      <c r="T154" s="22" t="s">
        <v>370</v>
      </c>
      <c r="U154" s="22" t="s">
        <v>370</v>
      </c>
      <c r="V154" s="22" t="s">
        <v>370</v>
      </c>
      <c r="W154" s="22" t="s">
        <v>370</v>
      </c>
      <c r="X154" s="22" t="s">
        <v>370</v>
      </c>
      <c r="Y154" s="22" t="s">
        <v>370</v>
      </c>
      <c r="Z154" s="22" t="s">
        <v>370</v>
      </c>
      <c r="AA154" s="22" t="s">
        <v>370</v>
      </c>
      <c r="AB154" s="22" t="s">
        <v>370</v>
      </c>
      <c r="AC154" s="22" t="s">
        <v>370</v>
      </c>
      <c r="AD154" s="22" t="s">
        <v>456</v>
      </c>
      <c r="AE154" s="22" t="s">
        <v>370</v>
      </c>
      <c r="AF154" s="22" t="s">
        <v>370</v>
      </c>
      <c r="AG154" s="101" t="s">
        <v>370</v>
      </c>
      <c r="AH154" s="1364" t="s">
        <v>370</v>
      </c>
      <c r="AI154" s="1260" t="s">
        <v>8</v>
      </c>
      <c r="AJ154" s="1260" t="s">
        <v>8</v>
      </c>
    </row>
    <row r="155" spans="1:36" s="800" customFormat="1" ht="33.75" x14ac:dyDescent="0.2">
      <c r="A155" s="1006" t="s">
        <v>176</v>
      </c>
      <c r="B155" s="790" t="s">
        <v>8</v>
      </c>
      <c r="C155" s="790" t="s">
        <v>8</v>
      </c>
      <c r="D155" s="790" t="s">
        <v>8</v>
      </c>
      <c r="E155" s="790" t="s">
        <v>8</v>
      </c>
      <c r="F155" s="790" t="s">
        <v>8</v>
      </c>
      <c r="G155" s="790" t="s">
        <v>8</v>
      </c>
      <c r="H155" s="790" t="s">
        <v>8</v>
      </c>
      <c r="I155" s="790" t="s">
        <v>8</v>
      </c>
      <c r="J155" s="790" t="s">
        <v>8</v>
      </c>
      <c r="K155" s="790" t="s">
        <v>8</v>
      </c>
      <c r="L155" s="790" t="s">
        <v>8</v>
      </c>
      <c r="M155" s="790" t="s">
        <v>8</v>
      </c>
      <c r="N155" s="790" t="s">
        <v>8</v>
      </c>
      <c r="O155" s="790" t="s">
        <v>8</v>
      </c>
      <c r="P155" s="790" t="s">
        <v>8</v>
      </c>
      <c r="Q155" s="790" t="s">
        <v>8</v>
      </c>
      <c r="R155" s="790" t="s">
        <v>8</v>
      </c>
      <c r="S155" s="790" t="s">
        <v>8</v>
      </c>
      <c r="T155" s="790" t="s">
        <v>8</v>
      </c>
      <c r="U155" s="973">
        <v>2031</v>
      </c>
      <c r="V155" s="973">
        <v>2123</v>
      </c>
      <c r="W155" s="973">
        <v>2224</v>
      </c>
      <c r="X155" s="973">
        <v>2366</v>
      </c>
      <c r="Y155" s="973">
        <v>2533</v>
      </c>
      <c r="Z155" s="973">
        <v>2494</v>
      </c>
      <c r="AA155" s="973">
        <v>2530</v>
      </c>
      <c r="AB155" s="973">
        <v>2425</v>
      </c>
      <c r="AC155" s="973">
        <v>2382</v>
      </c>
      <c r="AD155" s="973">
        <v>2374</v>
      </c>
      <c r="AE155" s="973">
        <v>2328</v>
      </c>
      <c r="AF155" s="973">
        <v>2426</v>
      </c>
      <c r="AG155" s="1053">
        <v>3026</v>
      </c>
      <c r="AH155" s="988">
        <v>3328</v>
      </c>
      <c r="AI155" s="1258">
        <v>3419</v>
      </c>
      <c r="AJ155" s="789">
        <v>3326</v>
      </c>
    </row>
    <row r="156" spans="1:36" s="800" customFormat="1" ht="35.25" x14ac:dyDescent="0.2">
      <c r="A156" s="1006" t="s">
        <v>476</v>
      </c>
      <c r="B156" s="790" t="s">
        <v>8</v>
      </c>
      <c r="C156" s="790" t="s">
        <v>8</v>
      </c>
      <c r="D156" s="790" t="s">
        <v>8</v>
      </c>
      <c r="E156" s="790" t="s">
        <v>8</v>
      </c>
      <c r="F156" s="790" t="s">
        <v>8</v>
      </c>
      <c r="G156" s="790" t="s">
        <v>8</v>
      </c>
      <c r="H156" s="790" t="s">
        <v>8</v>
      </c>
      <c r="I156" s="790" t="s">
        <v>8</v>
      </c>
      <c r="J156" s="790" t="s">
        <v>8</v>
      </c>
      <c r="K156" s="790" t="s">
        <v>8</v>
      </c>
      <c r="L156" s="790" t="s">
        <v>8</v>
      </c>
      <c r="M156" s="790" t="s">
        <v>8</v>
      </c>
      <c r="N156" s="790" t="s">
        <v>8</v>
      </c>
      <c r="O156" s="790" t="s">
        <v>8</v>
      </c>
      <c r="P156" s="790" t="s">
        <v>8</v>
      </c>
      <c r="Q156" s="790" t="s">
        <v>8</v>
      </c>
      <c r="R156" s="790" t="s">
        <v>8</v>
      </c>
      <c r="S156" s="790" t="s">
        <v>8</v>
      </c>
      <c r="T156" s="790" t="s">
        <v>8</v>
      </c>
      <c r="U156" s="973">
        <v>1836</v>
      </c>
      <c r="V156" s="973">
        <v>1799</v>
      </c>
      <c r="W156" s="973">
        <v>1861</v>
      </c>
      <c r="X156" s="973">
        <v>1940</v>
      </c>
      <c r="Y156" s="973">
        <v>2161</v>
      </c>
      <c r="Z156" s="973">
        <v>2250</v>
      </c>
      <c r="AA156" s="973">
        <v>2216</v>
      </c>
      <c r="AB156" s="973">
        <v>1898</v>
      </c>
      <c r="AC156" s="973">
        <v>2208</v>
      </c>
      <c r="AD156" s="973">
        <v>2064</v>
      </c>
      <c r="AE156" s="973">
        <v>2004</v>
      </c>
      <c r="AF156" s="973">
        <v>2133</v>
      </c>
      <c r="AG156" s="1053">
        <v>2770</v>
      </c>
      <c r="AH156" s="988">
        <v>3119</v>
      </c>
      <c r="AI156" s="1258">
        <v>3180</v>
      </c>
      <c r="AJ156" s="789">
        <v>2969</v>
      </c>
    </row>
    <row r="157" spans="1:36" s="800" customFormat="1" ht="33.75" x14ac:dyDescent="0.2">
      <c r="A157" s="798" t="s">
        <v>178</v>
      </c>
      <c r="B157" s="790" t="s">
        <v>8</v>
      </c>
      <c r="C157" s="790" t="s">
        <v>8</v>
      </c>
      <c r="D157" s="790" t="s">
        <v>8</v>
      </c>
      <c r="E157" s="790" t="s">
        <v>8</v>
      </c>
      <c r="F157" s="790" t="s">
        <v>8</v>
      </c>
      <c r="G157" s="790" t="s">
        <v>8</v>
      </c>
      <c r="H157" s="790" t="s">
        <v>8</v>
      </c>
      <c r="I157" s="790" t="s">
        <v>8</v>
      </c>
      <c r="J157" s="790" t="s">
        <v>8</v>
      </c>
      <c r="K157" s="790" t="s">
        <v>8</v>
      </c>
      <c r="L157" s="790" t="s">
        <v>8</v>
      </c>
      <c r="M157" s="790" t="s">
        <v>8</v>
      </c>
      <c r="N157" s="790" t="s">
        <v>8</v>
      </c>
      <c r="O157" s="790" t="s">
        <v>8</v>
      </c>
      <c r="P157" s="790" t="s">
        <v>8</v>
      </c>
      <c r="Q157" s="790" t="s">
        <v>8</v>
      </c>
      <c r="R157" s="790" t="s">
        <v>8</v>
      </c>
      <c r="S157" s="790" t="s">
        <v>8</v>
      </c>
      <c r="T157" s="790" t="s">
        <v>8</v>
      </c>
      <c r="U157" s="790" t="s">
        <v>8</v>
      </c>
      <c r="V157" s="790" t="s">
        <v>8</v>
      </c>
      <c r="W157" s="790" t="s">
        <v>8</v>
      </c>
      <c r="X157" s="790" t="s">
        <v>8</v>
      </c>
      <c r="Y157" s="790" t="s">
        <v>8</v>
      </c>
      <c r="Z157" s="790" t="s">
        <v>8</v>
      </c>
      <c r="AA157" s="790" t="s">
        <v>8</v>
      </c>
      <c r="AB157" s="790" t="s">
        <v>8</v>
      </c>
      <c r="AC157" s="790" t="s">
        <v>8</v>
      </c>
      <c r="AD157" s="790" t="s">
        <v>8</v>
      </c>
      <c r="AE157" s="790" t="s">
        <v>8</v>
      </c>
      <c r="AF157" s="790" t="s">
        <v>8</v>
      </c>
      <c r="AG157" s="813" t="s">
        <v>8</v>
      </c>
      <c r="AH157" s="813" t="s">
        <v>8</v>
      </c>
      <c r="AI157" s="790" t="s">
        <v>8</v>
      </c>
      <c r="AJ157" s="790" t="s">
        <v>8</v>
      </c>
    </row>
    <row r="158" spans="1:36" s="800" customFormat="1" ht="22.5" x14ac:dyDescent="0.2">
      <c r="A158" s="798" t="s">
        <v>898</v>
      </c>
      <c r="B158" s="790" t="s">
        <v>8</v>
      </c>
      <c r="C158" s="790" t="s">
        <v>8</v>
      </c>
      <c r="D158" s="790" t="s">
        <v>8</v>
      </c>
      <c r="E158" s="790" t="s">
        <v>8</v>
      </c>
      <c r="F158" s="790" t="s">
        <v>8</v>
      </c>
      <c r="G158" s="790" t="s">
        <v>8</v>
      </c>
      <c r="H158" s="790" t="s">
        <v>8</v>
      </c>
      <c r="I158" s="790" t="s">
        <v>8</v>
      </c>
      <c r="J158" s="790" t="s">
        <v>8</v>
      </c>
      <c r="K158" s="790" t="s">
        <v>8</v>
      </c>
      <c r="L158" s="790" t="s">
        <v>8</v>
      </c>
      <c r="M158" s="790" t="s">
        <v>8</v>
      </c>
      <c r="N158" s="790" t="s">
        <v>8</v>
      </c>
      <c r="O158" s="790" t="s">
        <v>8</v>
      </c>
      <c r="P158" s="790" t="s">
        <v>8</v>
      </c>
      <c r="Q158" s="790" t="s">
        <v>8</v>
      </c>
      <c r="R158" s="790" t="s">
        <v>8</v>
      </c>
      <c r="S158" s="790" t="s">
        <v>8</v>
      </c>
      <c r="T158" s="790" t="s">
        <v>8</v>
      </c>
      <c r="U158" s="790" t="s">
        <v>8</v>
      </c>
      <c r="V158" s="790" t="s">
        <v>8</v>
      </c>
      <c r="W158" s="790" t="s">
        <v>8</v>
      </c>
      <c r="X158" s="790" t="s">
        <v>8</v>
      </c>
      <c r="Y158" s="790" t="s">
        <v>8</v>
      </c>
      <c r="Z158" s="790" t="s">
        <v>8</v>
      </c>
      <c r="AA158" s="790" t="s">
        <v>8</v>
      </c>
      <c r="AB158" s="790" t="s">
        <v>8</v>
      </c>
      <c r="AC158" s="790" t="s">
        <v>8</v>
      </c>
      <c r="AD158" s="790" t="s">
        <v>8</v>
      </c>
      <c r="AE158" s="790" t="s">
        <v>8</v>
      </c>
      <c r="AF158" s="790" t="s">
        <v>8</v>
      </c>
      <c r="AG158" s="813" t="s">
        <v>8</v>
      </c>
      <c r="AH158" s="813" t="s">
        <v>8</v>
      </c>
      <c r="AI158" s="790" t="s">
        <v>8</v>
      </c>
      <c r="AJ158" s="790" t="s">
        <v>8</v>
      </c>
    </row>
    <row r="159" spans="1:36" s="800" customFormat="1" ht="33.75" x14ac:dyDescent="0.2">
      <c r="A159" s="798" t="s">
        <v>899</v>
      </c>
      <c r="B159" s="790" t="s">
        <v>8</v>
      </c>
      <c r="C159" s="790" t="s">
        <v>8</v>
      </c>
      <c r="D159" s="790" t="s">
        <v>8</v>
      </c>
      <c r="E159" s="790" t="s">
        <v>8</v>
      </c>
      <c r="F159" s="790" t="s">
        <v>8</v>
      </c>
      <c r="G159" s="790" t="s">
        <v>8</v>
      </c>
      <c r="H159" s="790" t="s">
        <v>8</v>
      </c>
      <c r="I159" s="790" t="s">
        <v>8</v>
      </c>
      <c r="J159" s="790" t="s">
        <v>8</v>
      </c>
      <c r="K159" s="790" t="s">
        <v>8</v>
      </c>
      <c r="L159" s="790" t="s">
        <v>8</v>
      </c>
      <c r="M159" s="790" t="s">
        <v>8</v>
      </c>
      <c r="N159" s="790" t="s">
        <v>8</v>
      </c>
      <c r="O159" s="790" t="s">
        <v>8</v>
      </c>
      <c r="P159" s="790" t="s">
        <v>8</v>
      </c>
      <c r="Q159" s="790" t="s">
        <v>8</v>
      </c>
      <c r="R159" s="790" t="s">
        <v>8</v>
      </c>
      <c r="S159" s="790" t="s">
        <v>8</v>
      </c>
      <c r="T159" s="790" t="s">
        <v>8</v>
      </c>
      <c r="U159" s="791">
        <v>176242.1</v>
      </c>
      <c r="V159" s="791">
        <v>241023.8</v>
      </c>
      <c r="W159" s="791">
        <v>282165.90000000002</v>
      </c>
      <c r="X159" s="791">
        <v>345403.1</v>
      </c>
      <c r="Y159" s="791">
        <v>352170.2</v>
      </c>
      <c r="Z159" s="791">
        <v>342458.6</v>
      </c>
      <c r="AA159" s="791">
        <v>383790.1</v>
      </c>
      <c r="AB159" s="791">
        <v>405730.6</v>
      </c>
      <c r="AC159" s="791">
        <v>447796.8</v>
      </c>
      <c r="AD159" s="791">
        <v>471101.9</v>
      </c>
      <c r="AE159" s="791">
        <v>570571.1</v>
      </c>
      <c r="AF159" s="791">
        <v>624301.19999999995</v>
      </c>
      <c r="AG159" s="823">
        <v>708602.97699999996</v>
      </c>
      <c r="AH159" s="823">
        <v>773513.4</v>
      </c>
      <c r="AI159" s="830">
        <v>867932.5</v>
      </c>
      <c r="AJ159" s="1062" t="s">
        <v>4</v>
      </c>
    </row>
    <row r="160" spans="1:36" x14ac:dyDescent="0.2">
      <c r="A160" s="1211" t="s">
        <v>181</v>
      </c>
      <c r="B160" s="1052"/>
      <c r="C160" s="1052"/>
      <c r="D160" s="1052"/>
      <c r="E160" s="1052"/>
      <c r="F160" s="1052"/>
      <c r="G160" s="1052"/>
      <c r="H160" s="1052"/>
      <c r="I160" s="1052"/>
      <c r="J160" s="1052"/>
      <c r="K160" s="1052"/>
      <c r="L160" s="1052"/>
      <c r="M160" s="1052"/>
      <c r="N160" s="1052"/>
      <c r="O160" s="1052"/>
      <c r="P160" s="1052"/>
      <c r="Q160" s="1052"/>
      <c r="R160" s="1052"/>
      <c r="S160" s="1052"/>
      <c r="T160" s="1052"/>
      <c r="U160" s="1432"/>
      <c r="V160" s="1432"/>
      <c r="W160" s="1432"/>
      <c r="X160" s="1432"/>
      <c r="Y160" s="1432"/>
      <c r="Z160" s="1432"/>
      <c r="AA160" s="1432"/>
      <c r="AB160" s="1432"/>
      <c r="AC160" s="1432"/>
      <c r="AD160" s="1432"/>
      <c r="AE160" s="1432"/>
      <c r="AF160" s="1432"/>
      <c r="AG160" s="1268"/>
      <c r="AH160" s="1268"/>
      <c r="AI160" s="1028"/>
      <c r="AJ160" s="1028"/>
    </row>
    <row r="161" spans="1:36" ht="22.5" x14ac:dyDescent="0.2">
      <c r="A161" s="34" t="s">
        <v>900</v>
      </c>
      <c r="B161" s="80" t="s">
        <v>8</v>
      </c>
      <c r="C161" s="80" t="s">
        <v>8</v>
      </c>
      <c r="D161" s="80" t="s">
        <v>8</v>
      </c>
      <c r="E161" s="80" t="s">
        <v>8</v>
      </c>
      <c r="F161" s="80" t="s">
        <v>8</v>
      </c>
      <c r="G161" s="80" t="s">
        <v>8</v>
      </c>
      <c r="H161" s="80" t="s">
        <v>8</v>
      </c>
      <c r="I161" s="80" t="s">
        <v>8</v>
      </c>
      <c r="J161" s="80" t="s">
        <v>8</v>
      </c>
      <c r="K161" s="80" t="s">
        <v>8</v>
      </c>
      <c r="L161" s="80" t="s">
        <v>8</v>
      </c>
      <c r="M161" s="80" t="s">
        <v>8</v>
      </c>
      <c r="N161" s="80" t="s">
        <v>8</v>
      </c>
      <c r="O161" s="80" t="s">
        <v>8</v>
      </c>
      <c r="P161" s="80" t="s">
        <v>8</v>
      </c>
      <c r="Q161" s="80" t="s">
        <v>8</v>
      </c>
      <c r="R161" s="80" t="s">
        <v>8</v>
      </c>
      <c r="S161" s="80" t="s">
        <v>8</v>
      </c>
      <c r="T161" s="80" t="s">
        <v>8</v>
      </c>
      <c r="U161" s="80" t="s">
        <v>8</v>
      </c>
      <c r="V161" s="80" t="s">
        <v>8</v>
      </c>
      <c r="W161" s="22" t="s">
        <v>8</v>
      </c>
      <c r="X161" s="45">
        <v>16662.8</v>
      </c>
      <c r="Y161" s="45">
        <v>6939.7</v>
      </c>
      <c r="Z161" s="45">
        <v>14427.3</v>
      </c>
      <c r="AA161" s="45">
        <v>26611.200000000001</v>
      </c>
      <c r="AB161" s="45">
        <v>23257.599999999999</v>
      </c>
      <c r="AC161" s="860">
        <v>26884</v>
      </c>
      <c r="AD161" s="860">
        <v>26849.9</v>
      </c>
      <c r="AE161" s="860">
        <v>25516.2</v>
      </c>
      <c r="AF161" s="860">
        <v>29628.6</v>
      </c>
      <c r="AG161" s="143">
        <v>36827.300000000003</v>
      </c>
      <c r="AH161" s="62">
        <v>39717.699999999997</v>
      </c>
      <c r="AI161" s="830">
        <v>49788</v>
      </c>
      <c r="AJ161" s="830">
        <v>25517.5</v>
      </c>
    </row>
    <row r="162" spans="1:36" ht="22.5" x14ac:dyDescent="0.2">
      <c r="A162" s="34" t="s">
        <v>175</v>
      </c>
      <c r="B162" s="22" t="s">
        <v>8</v>
      </c>
      <c r="C162" s="22" t="s">
        <v>8</v>
      </c>
      <c r="D162" s="22" t="s">
        <v>8</v>
      </c>
      <c r="E162" s="22" t="s">
        <v>8</v>
      </c>
      <c r="F162" s="22" t="s">
        <v>8</v>
      </c>
      <c r="G162" s="22" t="s">
        <v>8</v>
      </c>
      <c r="H162" s="22" t="s">
        <v>8</v>
      </c>
      <c r="I162" s="22" t="s">
        <v>8</v>
      </c>
      <c r="J162" s="22" t="s">
        <v>8</v>
      </c>
      <c r="K162" s="22" t="s">
        <v>8</v>
      </c>
      <c r="L162" s="22" t="s">
        <v>8</v>
      </c>
      <c r="M162" s="22" t="s">
        <v>8</v>
      </c>
      <c r="N162" s="22" t="s">
        <v>8</v>
      </c>
      <c r="O162" s="22" t="s">
        <v>8</v>
      </c>
      <c r="P162" s="22" t="s">
        <v>8</v>
      </c>
      <c r="Q162" s="22" t="s">
        <v>8</v>
      </c>
      <c r="R162" s="22" t="s">
        <v>8</v>
      </c>
      <c r="S162" s="22" t="s">
        <v>8</v>
      </c>
      <c r="T162" s="22" t="s">
        <v>8</v>
      </c>
      <c r="U162" s="22" t="s">
        <v>8</v>
      </c>
      <c r="V162" s="22" t="s">
        <v>8</v>
      </c>
      <c r="W162" s="22" t="s">
        <v>8</v>
      </c>
      <c r="X162" s="22" t="s">
        <v>8</v>
      </c>
      <c r="Y162" s="62">
        <v>38.9</v>
      </c>
      <c r="Z162" s="62">
        <v>196.4</v>
      </c>
      <c r="AA162" s="62">
        <v>155.6</v>
      </c>
      <c r="AB162" s="62">
        <v>80.774407062456575</v>
      </c>
      <c r="AC162" s="525">
        <v>109.56625646834989</v>
      </c>
      <c r="AD162" s="525">
        <v>94.846085675258749</v>
      </c>
      <c r="AE162" s="525">
        <v>88.567561659354311</v>
      </c>
      <c r="AF162" s="525">
        <v>107.71510306201257</v>
      </c>
      <c r="AG162" s="74">
        <v>108.65064357310374</v>
      </c>
      <c r="AH162" s="74">
        <v>96.5</v>
      </c>
      <c r="AI162" s="808">
        <v>118.8</v>
      </c>
      <c r="AJ162" s="830">
        <v>47</v>
      </c>
    </row>
    <row r="163" spans="1:36" s="1414" customFormat="1" ht="12.75" x14ac:dyDescent="0.2">
      <c r="A163" s="1690" t="s">
        <v>253</v>
      </c>
      <c r="B163" s="1690"/>
      <c r="C163" s="1690"/>
      <c r="D163" s="1690"/>
      <c r="E163" s="1690"/>
      <c r="F163" s="1690"/>
      <c r="G163" s="1690"/>
      <c r="H163" s="1690"/>
      <c r="I163" s="1690"/>
      <c r="J163" s="1690"/>
      <c r="K163" s="1690"/>
      <c r="L163" s="1690"/>
      <c r="M163" s="1690"/>
      <c r="N163" s="1690"/>
      <c r="O163" s="1690"/>
      <c r="P163" s="1690"/>
      <c r="Q163" s="1690"/>
      <c r="R163" s="1690"/>
      <c r="S163" s="1690"/>
      <c r="T163" s="1690"/>
      <c r="U163" s="1690"/>
      <c r="V163" s="1690"/>
      <c r="W163" s="1690"/>
      <c r="X163" s="1690"/>
      <c r="Y163" s="1690"/>
      <c r="Z163" s="1690"/>
      <c r="AA163" s="1690"/>
      <c r="AB163" s="1690"/>
      <c r="AC163" s="1690"/>
      <c r="AD163" s="1690"/>
      <c r="AE163" s="1690"/>
      <c r="AF163" s="1690"/>
      <c r="AG163" s="1690"/>
      <c r="AH163" s="1690"/>
      <c r="AI163" s="1690"/>
    </row>
    <row r="164" spans="1:36" s="1414" customFormat="1" ht="12.75" x14ac:dyDescent="0.2">
      <c r="A164" s="1690" t="s">
        <v>254</v>
      </c>
      <c r="B164" s="1690"/>
      <c r="C164" s="1690"/>
      <c r="D164" s="1690"/>
      <c r="E164" s="1690"/>
      <c r="F164" s="1690"/>
      <c r="G164" s="1690"/>
      <c r="H164" s="1690"/>
      <c r="I164" s="1690"/>
      <c r="J164" s="1690"/>
      <c r="K164" s="1690"/>
      <c r="L164" s="1690"/>
      <c r="M164" s="1690"/>
      <c r="N164" s="1690"/>
      <c r="O164" s="1690"/>
      <c r="P164" s="1690"/>
      <c r="Q164" s="1690"/>
      <c r="R164" s="1690"/>
      <c r="S164" s="1690"/>
      <c r="T164" s="1690"/>
      <c r="U164" s="1690"/>
      <c r="V164" s="1690"/>
      <c r="W164" s="1690"/>
      <c r="X164" s="1690"/>
      <c r="Y164" s="1690"/>
      <c r="Z164" s="1690"/>
      <c r="AA164" s="1690"/>
      <c r="AB164" s="1690"/>
      <c r="AC164" s="1690"/>
      <c r="AD164" s="1690"/>
      <c r="AE164" s="1690"/>
      <c r="AF164" s="1690"/>
      <c r="AG164" s="1690"/>
      <c r="AH164" s="1690"/>
      <c r="AI164" s="1690"/>
    </row>
    <row r="165" spans="1:36" s="1414" customFormat="1" x14ac:dyDescent="0.2">
      <c r="A165" s="1691" t="s">
        <v>814</v>
      </c>
      <c r="B165" s="1691"/>
      <c r="C165" s="1691"/>
      <c r="D165" s="1691"/>
      <c r="E165" s="1691"/>
      <c r="F165" s="1691"/>
      <c r="G165" s="1691"/>
      <c r="H165" s="1691"/>
      <c r="I165" s="1691"/>
      <c r="J165" s="1691"/>
      <c r="K165" s="1691"/>
      <c r="L165" s="1691"/>
      <c r="M165" s="1691"/>
      <c r="N165" s="1691"/>
      <c r="O165" s="1691"/>
      <c r="P165" s="1691"/>
      <c r="Q165" s="1691"/>
      <c r="R165" s="1691"/>
      <c r="S165" s="1691"/>
      <c r="T165" s="1691"/>
      <c r="U165" s="1691"/>
      <c r="V165" s="1691"/>
      <c r="W165" s="1691"/>
      <c r="X165" s="1691"/>
      <c r="Y165" s="1691"/>
      <c r="Z165" s="1691"/>
      <c r="AA165" s="1691"/>
      <c r="AB165" s="1691"/>
      <c r="AC165" s="1691"/>
      <c r="AD165" s="1691"/>
      <c r="AE165" s="1691"/>
      <c r="AF165" s="1691"/>
      <c r="AG165" s="1691"/>
      <c r="AH165" s="1691"/>
      <c r="AI165" s="1691"/>
    </row>
    <row r="166" spans="1:36" s="1414" customFormat="1" ht="12.75" x14ac:dyDescent="0.2">
      <c r="A166" s="1690" t="s">
        <v>478</v>
      </c>
      <c r="B166" s="1690"/>
      <c r="C166" s="1690"/>
      <c r="D166" s="1690"/>
      <c r="E166" s="1690"/>
      <c r="F166" s="1690"/>
      <c r="G166" s="1690"/>
      <c r="H166" s="1690"/>
      <c r="I166" s="1690"/>
      <c r="J166" s="1690"/>
      <c r="K166" s="1690"/>
      <c r="L166" s="1690"/>
      <c r="M166" s="1690"/>
      <c r="N166" s="1690"/>
      <c r="O166" s="1690"/>
      <c r="P166" s="1690"/>
      <c r="Q166" s="1690"/>
      <c r="R166" s="1690"/>
      <c r="S166" s="1690"/>
      <c r="T166" s="1690"/>
      <c r="U166" s="1690"/>
      <c r="V166" s="1690"/>
      <c r="W166" s="1690"/>
      <c r="X166" s="1690"/>
      <c r="Y166" s="1690"/>
      <c r="Z166" s="1690"/>
      <c r="AA166" s="1690"/>
      <c r="AB166" s="1690"/>
      <c r="AC166" s="1690"/>
      <c r="AD166" s="1690"/>
      <c r="AE166" s="1690"/>
      <c r="AF166" s="1690"/>
      <c r="AG166" s="1690"/>
      <c r="AH166" s="1690"/>
      <c r="AI166" s="1690"/>
    </row>
    <row r="167" spans="1:36" s="1415" customFormat="1" ht="12.75" x14ac:dyDescent="0.25">
      <c r="A167" s="1690" t="s">
        <v>479</v>
      </c>
      <c r="B167" s="1690"/>
      <c r="C167" s="1690"/>
      <c r="D167" s="1690"/>
      <c r="E167" s="1690"/>
      <c r="F167" s="1690"/>
      <c r="G167" s="1690"/>
      <c r="H167" s="1690"/>
      <c r="I167" s="1690"/>
      <c r="J167" s="1690"/>
      <c r="K167" s="1690"/>
      <c r="L167" s="1690"/>
      <c r="M167" s="1690"/>
      <c r="N167" s="1690"/>
      <c r="O167" s="1690"/>
      <c r="P167" s="1690"/>
      <c r="Q167" s="1690"/>
      <c r="R167" s="1690"/>
      <c r="S167" s="1690"/>
      <c r="T167" s="1690"/>
      <c r="U167" s="1690"/>
      <c r="V167" s="1690"/>
      <c r="W167" s="1690"/>
      <c r="X167" s="1690"/>
      <c r="Y167" s="1690"/>
      <c r="Z167" s="1690"/>
      <c r="AA167" s="1690"/>
      <c r="AB167" s="1690"/>
      <c r="AC167" s="1690"/>
      <c r="AD167" s="1690"/>
      <c r="AE167" s="1690"/>
      <c r="AF167" s="1690"/>
      <c r="AG167" s="1690"/>
      <c r="AH167" s="1690"/>
      <c r="AI167" s="1690"/>
    </row>
    <row r="168" spans="1:36" s="800" customFormat="1" ht="12.75" x14ac:dyDescent="0.2">
      <c r="A168" s="1439" t="s">
        <v>309</v>
      </c>
      <c r="B168" s="1440"/>
      <c r="C168" s="1440"/>
      <c r="D168" s="1440"/>
      <c r="E168" s="1440"/>
      <c r="F168" s="1440"/>
      <c r="G168" s="1440"/>
      <c r="H168" s="1440"/>
      <c r="I168" s="1440"/>
      <c r="J168" s="1440"/>
      <c r="K168" s="1440"/>
      <c r="L168" s="1440"/>
      <c r="M168" s="1440"/>
      <c r="N168" s="1440"/>
      <c r="O168" s="1440"/>
      <c r="P168" s="1440"/>
      <c r="Q168" s="1440"/>
      <c r="R168" s="1440"/>
      <c r="S168" s="1440"/>
      <c r="T168" s="1440"/>
      <c r="U168" s="1440"/>
      <c r="V168" s="1440"/>
      <c r="W168" s="1440"/>
      <c r="X168" s="1440"/>
      <c r="Y168" s="1440"/>
      <c r="Z168" s="1440"/>
      <c r="AA168" s="1440"/>
      <c r="AB168" s="1440"/>
      <c r="AC168" s="1441"/>
      <c r="AD168" s="1441"/>
      <c r="AE168" s="1441"/>
      <c r="AF168" s="1441"/>
      <c r="AG168" s="1442"/>
      <c r="AH168" s="1441"/>
      <c r="AI168" s="1443"/>
      <c r="AJ168" s="1415"/>
    </row>
    <row r="169" spans="1:36" s="1416" customFormat="1" ht="12.75" x14ac:dyDescent="0.2">
      <c r="A169" s="1691" t="s">
        <v>310</v>
      </c>
      <c r="B169" s="1691"/>
      <c r="C169" s="1691"/>
      <c r="D169" s="1691"/>
      <c r="E169" s="1691"/>
      <c r="F169" s="1691"/>
      <c r="G169" s="1440"/>
      <c r="H169" s="1440"/>
      <c r="I169" s="1440"/>
      <c r="J169" s="1440"/>
      <c r="K169" s="1440"/>
      <c r="L169" s="1440"/>
      <c r="M169" s="1440"/>
      <c r="N169" s="1440"/>
      <c r="O169" s="1440"/>
      <c r="P169" s="1440"/>
      <c r="Q169" s="1440"/>
      <c r="R169" s="1440"/>
      <c r="S169" s="1440"/>
      <c r="T169" s="1440"/>
      <c r="U169" s="1440"/>
      <c r="V169" s="1440"/>
      <c r="W169" s="1440"/>
      <c r="X169" s="1440"/>
      <c r="Y169" s="1440"/>
      <c r="Z169" s="1440"/>
      <c r="AA169" s="1440"/>
      <c r="AB169" s="1440"/>
      <c r="AC169" s="1444"/>
      <c r="AD169" s="1444"/>
      <c r="AE169" s="1444"/>
      <c r="AF169" s="1444"/>
      <c r="AG169" s="1445"/>
      <c r="AH169" s="1444"/>
      <c r="AI169" s="1443"/>
      <c r="AJ169" s="800"/>
    </row>
    <row r="170" spans="1:36" s="1416" customFormat="1" ht="12.75" x14ac:dyDescent="0.2">
      <c r="A170" s="1440"/>
      <c r="B170" s="1440"/>
      <c r="C170" s="1440"/>
      <c r="D170" s="1440"/>
      <c r="E170" s="1440"/>
      <c r="F170" s="1440"/>
      <c r="G170" s="1440"/>
      <c r="H170" s="1440"/>
      <c r="I170" s="1440"/>
      <c r="J170" s="1440"/>
      <c r="K170" s="1440"/>
      <c r="L170" s="1440"/>
      <c r="M170" s="1440"/>
      <c r="N170" s="1440"/>
      <c r="O170" s="1440"/>
      <c r="P170" s="1440"/>
      <c r="Q170" s="1440"/>
      <c r="R170" s="1440"/>
      <c r="S170" s="1440"/>
      <c r="T170" s="1440"/>
      <c r="U170" s="1440"/>
      <c r="V170" s="1440"/>
      <c r="W170" s="1440"/>
      <c r="X170" s="1440"/>
      <c r="Y170" s="1440"/>
      <c r="Z170" s="1440"/>
      <c r="AA170" s="1440"/>
      <c r="AB170" s="1440"/>
      <c r="AG170" s="1446"/>
      <c r="AI170" s="800"/>
    </row>
    <row r="171" spans="1:36" s="526" customFormat="1" ht="15" x14ac:dyDescent="0.2">
      <c r="A171" s="528"/>
      <c r="B171" s="528"/>
      <c r="C171" s="528"/>
      <c r="D171" s="528"/>
      <c r="E171" s="528"/>
      <c r="F171" s="528"/>
      <c r="G171" s="528"/>
      <c r="H171" s="528"/>
      <c r="I171" s="528"/>
      <c r="J171" s="528"/>
      <c r="K171" s="528"/>
      <c r="L171" s="528"/>
      <c r="M171" s="528"/>
      <c r="N171" s="528"/>
      <c r="O171" s="528"/>
      <c r="P171" s="528"/>
      <c r="Q171" s="528"/>
      <c r="R171" s="528"/>
      <c r="S171" s="528"/>
      <c r="T171" s="528"/>
      <c r="U171" s="528"/>
      <c r="V171" s="528"/>
      <c r="W171" s="528"/>
      <c r="X171" s="528"/>
      <c r="Y171" s="528"/>
      <c r="Z171" s="528"/>
      <c r="AA171" s="528"/>
      <c r="AB171" s="528"/>
      <c r="AG171" s="529"/>
      <c r="AI171" s="23"/>
      <c r="AJ171" s="1416"/>
    </row>
    <row r="172" spans="1:36" ht="15" x14ac:dyDescent="0.2">
      <c r="A172" s="530"/>
      <c r="B172" s="530"/>
      <c r="C172" s="530"/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0"/>
      <c r="O172" s="530"/>
      <c r="P172" s="530"/>
      <c r="Q172" s="530"/>
      <c r="R172" s="530"/>
      <c r="S172" s="530"/>
      <c r="T172" s="530"/>
      <c r="U172" s="526"/>
      <c r="V172" s="526"/>
      <c r="W172" s="526"/>
      <c r="X172" s="526"/>
      <c r="Y172" s="526"/>
      <c r="Z172" s="526"/>
      <c r="AA172" s="526"/>
      <c r="AB172" s="526"/>
      <c r="AG172" s="527"/>
      <c r="AJ172" s="1416"/>
    </row>
    <row r="173" spans="1:36" x14ac:dyDescent="0.2">
      <c r="A173" s="1653"/>
      <c r="B173" s="1653"/>
      <c r="C173" s="1653"/>
      <c r="D173" s="1653"/>
      <c r="E173" s="1653"/>
      <c r="F173" s="1653"/>
      <c r="G173" s="1653"/>
      <c r="H173" s="1653"/>
      <c r="I173" s="1653"/>
      <c r="J173" s="1653"/>
      <c r="K173" s="1653"/>
      <c r="L173" s="1653"/>
      <c r="M173" s="1653"/>
      <c r="N173" s="1653"/>
      <c r="O173" s="1653"/>
      <c r="P173" s="1653"/>
      <c r="Q173" s="1653"/>
      <c r="R173" s="1653"/>
      <c r="S173" s="1653"/>
      <c r="T173" s="1653"/>
      <c r="U173" s="1653"/>
      <c r="V173" s="1653"/>
      <c r="W173" s="1653"/>
      <c r="X173" s="1653"/>
      <c r="Y173" s="1653"/>
      <c r="Z173" s="1653"/>
      <c r="AA173" s="1653"/>
      <c r="AB173" s="1653"/>
      <c r="AG173" s="527"/>
    </row>
    <row r="174" spans="1:36" x14ac:dyDescent="0.2">
      <c r="X174" s="23"/>
      <c r="Y174" s="23"/>
      <c r="AG174" s="527"/>
    </row>
    <row r="175" spans="1:36" x14ac:dyDescent="0.2">
      <c r="AG175" s="527"/>
    </row>
    <row r="176" spans="1:36" x14ac:dyDescent="0.2">
      <c r="AG176" s="527"/>
    </row>
    <row r="177" spans="1:33" s="23" customFormat="1" x14ac:dyDescent="0.2">
      <c r="A177" s="354"/>
      <c r="B177" s="354"/>
      <c r="C177" s="354"/>
      <c r="D177" s="354"/>
      <c r="E177" s="354"/>
      <c r="F177" s="354"/>
      <c r="G177" s="354"/>
      <c r="H177" s="354"/>
      <c r="I177" s="354"/>
      <c r="J177" s="354"/>
      <c r="K177" s="354"/>
      <c r="L177" s="354"/>
      <c r="M177" s="354"/>
      <c r="N177" s="354"/>
      <c r="O177" s="354"/>
      <c r="P177" s="354"/>
      <c r="Q177" s="354"/>
      <c r="R177" s="354"/>
      <c r="S177" s="354"/>
      <c r="T177" s="354"/>
      <c r="X177" s="40"/>
      <c r="Y177" s="40"/>
      <c r="AG177" s="527"/>
    </row>
    <row r="178" spans="1:33" s="23" customFormat="1" x14ac:dyDescent="0.2">
      <c r="AG178" s="527"/>
    </row>
    <row r="179" spans="1:33" s="23" customFormat="1" x14ac:dyDescent="0.2">
      <c r="AG179" s="527"/>
    </row>
    <row r="180" spans="1:33" s="23" customFormat="1" x14ac:dyDescent="0.2">
      <c r="AG180" s="527"/>
    </row>
    <row r="181" spans="1:33" s="23" customFormat="1" x14ac:dyDescent="0.2">
      <c r="AG181" s="527"/>
    </row>
    <row r="182" spans="1:33" s="23" customFormat="1" x14ac:dyDescent="0.2">
      <c r="AG182" s="527"/>
    </row>
    <row r="183" spans="1:33" s="23" customFormat="1" x14ac:dyDescent="0.2">
      <c r="AG183" s="527"/>
    </row>
    <row r="184" spans="1:33" s="23" customFormat="1" x14ac:dyDescent="0.2">
      <c r="AG184" s="527"/>
    </row>
    <row r="185" spans="1:33" s="23" customFormat="1" x14ac:dyDescent="0.2">
      <c r="AG185" s="527"/>
    </row>
    <row r="186" spans="1:33" s="23" customFormat="1" x14ac:dyDescent="0.2">
      <c r="AG186" s="527"/>
    </row>
    <row r="187" spans="1:33" s="23" customFormat="1" x14ac:dyDescent="0.2">
      <c r="AG187" s="527"/>
    </row>
    <row r="188" spans="1:33" s="23" customFormat="1" x14ac:dyDescent="0.2">
      <c r="AG188" s="527"/>
    </row>
    <row r="189" spans="1:33" s="23" customFormat="1" x14ac:dyDescent="0.2">
      <c r="AG189" s="527"/>
    </row>
    <row r="190" spans="1:33" s="23" customFormat="1" x14ac:dyDescent="0.2">
      <c r="AG190" s="527"/>
    </row>
    <row r="191" spans="1:33" s="23" customFormat="1" x14ac:dyDescent="0.2">
      <c r="AG191" s="527"/>
    </row>
    <row r="192" spans="1:33" s="23" customFormat="1" x14ac:dyDescent="0.2">
      <c r="AG192" s="527"/>
    </row>
    <row r="193" spans="33:33" s="23" customFormat="1" x14ac:dyDescent="0.2">
      <c r="AG193" s="527"/>
    </row>
    <row r="194" spans="33:33" s="23" customFormat="1" x14ac:dyDescent="0.2">
      <c r="AG194" s="527"/>
    </row>
    <row r="195" spans="33:33" s="23" customFormat="1" x14ac:dyDescent="0.2">
      <c r="AG195" s="527"/>
    </row>
    <row r="196" spans="33:33" s="23" customFormat="1" x14ac:dyDescent="0.2">
      <c r="AG196" s="527"/>
    </row>
    <row r="197" spans="33:33" s="23" customFormat="1" x14ac:dyDescent="0.2">
      <c r="AG197" s="527"/>
    </row>
    <row r="198" spans="33:33" s="23" customFormat="1" x14ac:dyDescent="0.2">
      <c r="AG198" s="527"/>
    </row>
    <row r="199" spans="33:33" s="23" customFormat="1" x14ac:dyDescent="0.2">
      <c r="AG199" s="527"/>
    </row>
    <row r="200" spans="33:33" s="23" customFormat="1" x14ac:dyDescent="0.2">
      <c r="AG200" s="527"/>
    </row>
    <row r="201" spans="33:33" s="23" customFormat="1" x14ac:dyDescent="0.2">
      <c r="AG201" s="527"/>
    </row>
    <row r="202" spans="33:33" s="23" customFormat="1" x14ac:dyDescent="0.2">
      <c r="AG202" s="527"/>
    </row>
    <row r="203" spans="33:33" s="23" customFormat="1" x14ac:dyDescent="0.2">
      <c r="AG203" s="527"/>
    </row>
    <row r="204" spans="33:33" s="23" customFormat="1" x14ac:dyDescent="0.2">
      <c r="AG204" s="527"/>
    </row>
    <row r="205" spans="33:33" s="23" customFormat="1" x14ac:dyDescent="0.2">
      <c r="AG205" s="527"/>
    </row>
    <row r="206" spans="33:33" s="23" customFormat="1" x14ac:dyDescent="0.2">
      <c r="AG206" s="527"/>
    </row>
    <row r="207" spans="33:33" s="23" customFormat="1" x14ac:dyDescent="0.2">
      <c r="AG207" s="527"/>
    </row>
    <row r="208" spans="33:33" s="23" customFormat="1" x14ac:dyDescent="0.2">
      <c r="AG208" s="527"/>
    </row>
    <row r="209" spans="33:33" s="23" customFormat="1" x14ac:dyDescent="0.2">
      <c r="AG209" s="527"/>
    </row>
    <row r="210" spans="33:33" s="23" customFormat="1" x14ac:dyDescent="0.2">
      <c r="AG210" s="527"/>
    </row>
    <row r="211" spans="33:33" s="23" customFormat="1" x14ac:dyDescent="0.2">
      <c r="AG211" s="527"/>
    </row>
    <row r="212" spans="33:33" s="23" customFormat="1" x14ac:dyDescent="0.2">
      <c r="AG212" s="527"/>
    </row>
    <row r="213" spans="33:33" s="23" customFormat="1" x14ac:dyDescent="0.2">
      <c r="AG213" s="527"/>
    </row>
    <row r="214" spans="33:33" s="23" customFormat="1" x14ac:dyDescent="0.2">
      <c r="AG214" s="527"/>
    </row>
    <row r="215" spans="33:33" s="23" customFormat="1" x14ac:dyDescent="0.2">
      <c r="AG215" s="527"/>
    </row>
    <row r="216" spans="33:33" s="23" customFormat="1" x14ac:dyDescent="0.2">
      <c r="AG216" s="527"/>
    </row>
    <row r="217" spans="33:33" s="23" customFormat="1" x14ac:dyDescent="0.2">
      <c r="AG217" s="527"/>
    </row>
    <row r="218" spans="33:33" s="23" customFormat="1" x14ac:dyDescent="0.2">
      <c r="AG218" s="527"/>
    </row>
    <row r="219" spans="33:33" s="23" customFormat="1" x14ac:dyDescent="0.2">
      <c r="AG219" s="527"/>
    </row>
    <row r="220" spans="33:33" s="23" customFormat="1" x14ac:dyDescent="0.2">
      <c r="AG220" s="527"/>
    </row>
    <row r="221" spans="33:33" s="23" customFormat="1" x14ac:dyDescent="0.2">
      <c r="AG221" s="527"/>
    </row>
    <row r="222" spans="33:33" s="23" customFormat="1" x14ac:dyDescent="0.2">
      <c r="AG222" s="527"/>
    </row>
    <row r="223" spans="33:33" s="23" customFormat="1" x14ac:dyDescent="0.2">
      <c r="AG223" s="527"/>
    </row>
    <row r="224" spans="33:33" s="23" customFormat="1" x14ac:dyDescent="0.2">
      <c r="AG224" s="527"/>
    </row>
    <row r="225" spans="33:33" s="23" customFormat="1" x14ac:dyDescent="0.2">
      <c r="AG225" s="527"/>
    </row>
    <row r="226" spans="33:33" s="23" customFormat="1" x14ac:dyDescent="0.2">
      <c r="AG226" s="527"/>
    </row>
    <row r="227" spans="33:33" s="23" customFormat="1" x14ac:dyDescent="0.2">
      <c r="AG227" s="527"/>
    </row>
    <row r="228" spans="33:33" s="23" customFormat="1" x14ac:dyDescent="0.2">
      <c r="AG228" s="527"/>
    </row>
    <row r="229" spans="33:33" s="23" customFormat="1" x14ac:dyDescent="0.2">
      <c r="AG229" s="527"/>
    </row>
    <row r="230" spans="33:33" s="23" customFormat="1" x14ac:dyDescent="0.2">
      <c r="AG230" s="527"/>
    </row>
    <row r="231" spans="33:33" s="23" customFormat="1" x14ac:dyDescent="0.2">
      <c r="AG231" s="527"/>
    </row>
    <row r="232" spans="33:33" s="23" customFormat="1" x14ac:dyDescent="0.2">
      <c r="AG232" s="527"/>
    </row>
    <row r="233" spans="33:33" s="23" customFormat="1" x14ac:dyDescent="0.2">
      <c r="AG233" s="527"/>
    </row>
    <row r="234" spans="33:33" s="23" customFormat="1" x14ac:dyDescent="0.2">
      <c r="AG234" s="527"/>
    </row>
    <row r="235" spans="33:33" s="23" customFormat="1" x14ac:dyDescent="0.2">
      <c r="AG235" s="527"/>
    </row>
    <row r="236" spans="33:33" s="23" customFormat="1" x14ac:dyDescent="0.2">
      <c r="AG236" s="527"/>
    </row>
    <row r="237" spans="33:33" s="23" customFormat="1" x14ac:dyDescent="0.2">
      <c r="AG237" s="527"/>
    </row>
    <row r="238" spans="33:33" s="23" customFormat="1" x14ac:dyDescent="0.2">
      <c r="AG238" s="527"/>
    </row>
    <row r="239" spans="33:33" s="23" customFormat="1" x14ac:dyDescent="0.2">
      <c r="AG239" s="527"/>
    </row>
    <row r="240" spans="33:33" s="23" customFormat="1" x14ac:dyDescent="0.2">
      <c r="AG240" s="527"/>
    </row>
    <row r="241" spans="33:33" s="23" customFormat="1" x14ac:dyDescent="0.2">
      <c r="AG241" s="527"/>
    </row>
    <row r="242" spans="33:33" s="23" customFormat="1" x14ac:dyDescent="0.2">
      <c r="AG242" s="527"/>
    </row>
    <row r="243" spans="33:33" s="23" customFormat="1" x14ac:dyDescent="0.2">
      <c r="AG243" s="527"/>
    </row>
    <row r="244" spans="33:33" s="23" customFormat="1" x14ac:dyDescent="0.2">
      <c r="AG244" s="527"/>
    </row>
    <row r="245" spans="33:33" s="23" customFormat="1" x14ac:dyDescent="0.2">
      <c r="AG245" s="527"/>
    </row>
    <row r="246" spans="33:33" s="23" customFormat="1" x14ac:dyDescent="0.2">
      <c r="AG246" s="527"/>
    </row>
    <row r="247" spans="33:33" s="23" customFormat="1" x14ac:dyDescent="0.2">
      <c r="AG247" s="527"/>
    </row>
    <row r="248" spans="33:33" s="23" customFormat="1" x14ac:dyDescent="0.2">
      <c r="AG248" s="527"/>
    </row>
    <row r="249" spans="33:33" s="23" customFormat="1" x14ac:dyDescent="0.2">
      <c r="AG249" s="527"/>
    </row>
    <row r="250" spans="33:33" s="23" customFormat="1" x14ac:dyDescent="0.2">
      <c r="AG250" s="527"/>
    </row>
    <row r="251" spans="33:33" s="23" customFormat="1" x14ac:dyDescent="0.2">
      <c r="AG251" s="527"/>
    </row>
    <row r="252" spans="33:33" s="23" customFormat="1" x14ac:dyDescent="0.2">
      <c r="AG252" s="527"/>
    </row>
    <row r="253" spans="33:33" s="23" customFormat="1" x14ac:dyDescent="0.2">
      <c r="AG253" s="527"/>
    </row>
    <row r="254" spans="33:33" s="23" customFormat="1" x14ac:dyDescent="0.2">
      <c r="AG254" s="527"/>
    </row>
    <row r="255" spans="33:33" s="23" customFormat="1" x14ac:dyDescent="0.2">
      <c r="AG255" s="527"/>
    </row>
    <row r="256" spans="33:33" s="23" customFormat="1" x14ac:dyDescent="0.2">
      <c r="AG256" s="527"/>
    </row>
    <row r="257" spans="33:33" s="23" customFormat="1" x14ac:dyDescent="0.2">
      <c r="AG257" s="527"/>
    </row>
    <row r="258" spans="33:33" s="23" customFormat="1" x14ac:dyDescent="0.2">
      <c r="AG258" s="527"/>
    </row>
    <row r="259" spans="33:33" s="23" customFormat="1" x14ac:dyDescent="0.2">
      <c r="AG259" s="527"/>
    </row>
    <row r="260" spans="33:33" s="23" customFormat="1" x14ac:dyDescent="0.2">
      <c r="AG260" s="527"/>
    </row>
    <row r="261" spans="33:33" s="23" customFormat="1" x14ac:dyDescent="0.2">
      <c r="AG261" s="527"/>
    </row>
    <row r="262" spans="33:33" s="23" customFormat="1" x14ac:dyDescent="0.2">
      <c r="AG262" s="527"/>
    </row>
    <row r="263" spans="33:33" s="23" customFormat="1" x14ac:dyDescent="0.2">
      <c r="AG263" s="527"/>
    </row>
    <row r="264" spans="33:33" s="23" customFormat="1" x14ac:dyDescent="0.2">
      <c r="AG264" s="527"/>
    </row>
    <row r="265" spans="33:33" s="23" customFormat="1" x14ac:dyDescent="0.2">
      <c r="AG265" s="527"/>
    </row>
    <row r="266" spans="33:33" s="23" customFormat="1" x14ac:dyDescent="0.2">
      <c r="AG266" s="527"/>
    </row>
    <row r="267" spans="33:33" s="23" customFormat="1" x14ac:dyDescent="0.2">
      <c r="AG267" s="527"/>
    </row>
    <row r="268" spans="33:33" s="23" customFormat="1" x14ac:dyDescent="0.2">
      <c r="AG268" s="527"/>
    </row>
    <row r="269" spans="33:33" s="23" customFormat="1" x14ac:dyDescent="0.2">
      <c r="AG269" s="527"/>
    </row>
    <row r="270" spans="33:33" s="23" customFormat="1" x14ac:dyDescent="0.2">
      <c r="AG270" s="527"/>
    </row>
    <row r="271" spans="33:33" s="23" customFormat="1" x14ac:dyDescent="0.2">
      <c r="AG271" s="527"/>
    </row>
    <row r="272" spans="33:33" s="23" customFormat="1" x14ac:dyDescent="0.2">
      <c r="AG272" s="527"/>
    </row>
    <row r="273" spans="33:33" s="23" customFormat="1" x14ac:dyDescent="0.2">
      <c r="AG273" s="527"/>
    </row>
    <row r="274" spans="33:33" s="23" customFormat="1" x14ac:dyDescent="0.2">
      <c r="AG274" s="527"/>
    </row>
    <row r="275" spans="33:33" s="23" customFormat="1" x14ac:dyDescent="0.2">
      <c r="AG275" s="527"/>
    </row>
    <row r="276" spans="33:33" s="23" customFormat="1" x14ac:dyDescent="0.2">
      <c r="AG276" s="527"/>
    </row>
    <row r="277" spans="33:33" s="23" customFormat="1" x14ac:dyDescent="0.2">
      <c r="AG277" s="527"/>
    </row>
    <row r="278" spans="33:33" s="23" customFormat="1" x14ac:dyDescent="0.2">
      <c r="AG278" s="527"/>
    </row>
    <row r="279" spans="33:33" s="23" customFormat="1" x14ac:dyDescent="0.2">
      <c r="AG279" s="527"/>
    </row>
    <row r="280" spans="33:33" s="23" customFormat="1" x14ac:dyDescent="0.2">
      <c r="AG280" s="527"/>
    </row>
    <row r="281" spans="33:33" s="23" customFormat="1" x14ac:dyDescent="0.2">
      <c r="AG281" s="527"/>
    </row>
    <row r="282" spans="33:33" s="23" customFormat="1" x14ac:dyDescent="0.2">
      <c r="AG282" s="527"/>
    </row>
    <row r="283" spans="33:33" s="23" customFormat="1" x14ac:dyDescent="0.2">
      <c r="AG283" s="527"/>
    </row>
    <row r="284" spans="33:33" s="23" customFormat="1" x14ac:dyDescent="0.2">
      <c r="AG284" s="527"/>
    </row>
    <row r="285" spans="33:33" s="23" customFormat="1" x14ac:dyDescent="0.2">
      <c r="AG285" s="527"/>
    </row>
    <row r="286" spans="33:33" s="23" customFormat="1" x14ac:dyDescent="0.2">
      <c r="AG286" s="527"/>
    </row>
    <row r="287" spans="33:33" s="23" customFormat="1" x14ac:dyDescent="0.2">
      <c r="AG287" s="527"/>
    </row>
    <row r="288" spans="33:33" s="23" customFormat="1" x14ac:dyDescent="0.2">
      <c r="AG288" s="527"/>
    </row>
    <row r="289" spans="33:33" s="23" customFormat="1" x14ac:dyDescent="0.2">
      <c r="AG289" s="527"/>
    </row>
    <row r="290" spans="33:33" s="23" customFormat="1" x14ac:dyDescent="0.2">
      <c r="AG290" s="527"/>
    </row>
    <row r="291" spans="33:33" s="23" customFormat="1" x14ac:dyDescent="0.2">
      <c r="AG291" s="527"/>
    </row>
    <row r="292" spans="33:33" s="23" customFormat="1" x14ac:dyDescent="0.2">
      <c r="AG292" s="527"/>
    </row>
    <row r="293" spans="33:33" s="23" customFormat="1" x14ac:dyDescent="0.2">
      <c r="AG293" s="527"/>
    </row>
    <row r="294" spans="33:33" s="23" customFormat="1" x14ac:dyDescent="0.2">
      <c r="AG294" s="527"/>
    </row>
    <row r="295" spans="33:33" s="23" customFormat="1" x14ac:dyDescent="0.2">
      <c r="AG295" s="527"/>
    </row>
    <row r="296" spans="33:33" s="23" customFormat="1" x14ac:dyDescent="0.2">
      <c r="AG296" s="527"/>
    </row>
    <row r="297" spans="33:33" s="23" customFormat="1" x14ac:dyDescent="0.2">
      <c r="AG297" s="527"/>
    </row>
    <row r="298" spans="33:33" s="23" customFormat="1" x14ac:dyDescent="0.2">
      <c r="AG298" s="527"/>
    </row>
    <row r="299" spans="33:33" s="23" customFormat="1" x14ac:dyDescent="0.2">
      <c r="AG299" s="527"/>
    </row>
    <row r="300" spans="33:33" s="23" customFormat="1" x14ac:dyDescent="0.2">
      <c r="AG300" s="527"/>
    </row>
    <row r="301" spans="33:33" s="23" customFormat="1" x14ac:dyDescent="0.2">
      <c r="AG301" s="527"/>
    </row>
    <row r="302" spans="33:33" s="23" customFormat="1" x14ac:dyDescent="0.2">
      <c r="AG302" s="527"/>
    </row>
    <row r="303" spans="33:33" s="23" customFormat="1" x14ac:dyDescent="0.2">
      <c r="AG303" s="527"/>
    </row>
    <row r="304" spans="33:33" s="23" customFormat="1" x14ac:dyDescent="0.2">
      <c r="AG304" s="527"/>
    </row>
    <row r="305" spans="33:33" s="23" customFormat="1" x14ac:dyDescent="0.2">
      <c r="AG305" s="527"/>
    </row>
    <row r="306" spans="33:33" s="23" customFormat="1" x14ac:dyDescent="0.2">
      <c r="AG306" s="527"/>
    </row>
    <row r="307" spans="33:33" s="23" customFormat="1" x14ac:dyDescent="0.2">
      <c r="AG307" s="527"/>
    </row>
    <row r="308" spans="33:33" s="23" customFormat="1" x14ac:dyDescent="0.2">
      <c r="AG308" s="527"/>
    </row>
    <row r="309" spans="33:33" s="23" customFormat="1" x14ac:dyDescent="0.2">
      <c r="AG309" s="527"/>
    </row>
    <row r="310" spans="33:33" s="23" customFormat="1" x14ac:dyDescent="0.2">
      <c r="AG310" s="527"/>
    </row>
    <row r="311" spans="33:33" s="23" customFormat="1" x14ac:dyDescent="0.2">
      <c r="AG311" s="527"/>
    </row>
    <row r="312" spans="33:33" s="23" customFormat="1" x14ac:dyDescent="0.2">
      <c r="AG312" s="527"/>
    </row>
    <row r="313" spans="33:33" s="23" customFormat="1" x14ac:dyDescent="0.2">
      <c r="AG313" s="527"/>
    </row>
    <row r="314" spans="33:33" s="23" customFormat="1" x14ac:dyDescent="0.2">
      <c r="AG314" s="527"/>
    </row>
    <row r="315" spans="33:33" s="23" customFormat="1" x14ac:dyDescent="0.2">
      <c r="AG315" s="527"/>
    </row>
    <row r="316" spans="33:33" s="23" customFormat="1" x14ac:dyDescent="0.2">
      <c r="AG316" s="527"/>
    </row>
    <row r="317" spans="33:33" s="23" customFormat="1" x14ac:dyDescent="0.2">
      <c r="AG317" s="527"/>
    </row>
    <row r="318" spans="33:33" s="23" customFormat="1" x14ac:dyDescent="0.2">
      <c r="AG318" s="527"/>
    </row>
    <row r="319" spans="33:33" s="23" customFormat="1" x14ac:dyDescent="0.2">
      <c r="AG319" s="527"/>
    </row>
    <row r="320" spans="33:33" s="23" customFormat="1" x14ac:dyDescent="0.2">
      <c r="AG320" s="527"/>
    </row>
    <row r="321" spans="33:33" s="23" customFormat="1" x14ac:dyDescent="0.2">
      <c r="AG321" s="527"/>
    </row>
    <row r="322" spans="33:33" s="23" customFormat="1" x14ac:dyDescent="0.2">
      <c r="AG322" s="527"/>
    </row>
    <row r="323" spans="33:33" s="23" customFormat="1" x14ac:dyDescent="0.2">
      <c r="AG323" s="527"/>
    </row>
    <row r="324" spans="33:33" s="23" customFormat="1" x14ac:dyDescent="0.2">
      <c r="AG324" s="527"/>
    </row>
    <row r="325" spans="33:33" s="23" customFormat="1" x14ac:dyDescent="0.2">
      <c r="AG325" s="527"/>
    </row>
    <row r="326" spans="33:33" s="23" customFormat="1" x14ac:dyDescent="0.2">
      <c r="AG326" s="527"/>
    </row>
    <row r="327" spans="33:33" s="23" customFormat="1" x14ac:dyDescent="0.2">
      <c r="AG327" s="527"/>
    </row>
    <row r="328" spans="33:33" s="23" customFormat="1" x14ac:dyDescent="0.2">
      <c r="AG328" s="527"/>
    </row>
    <row r="329" spans="33:33" s="23" customFormat="1" x14ac:dyDescent="0.2">
      <c r="AG329" s="527"/>
    </row>
    <row r="330" spans="33:33" s="23" customFormat="1" x14ac:dyDescent="0.2">
      <c r="AG330" s="527"/>
    </row>
    <row r="331" spans="33:33" s="23" customFormat="1" x14ac:dyDescent="0.2">
      <c r="AG331" s="527"/>
    </row>
    <row r="332" spans="33:33" s="23" customFormat="1" x14ac:dyDescent="0.2">
      <c r="AG332" s="527"/>
    </row>
    <row r="333" spans="33:33" s="23" customFormat="1" x14ac:dyDescent="0.2">
      <c r="AG333" s="527"/>
    </row>
    <row r="334" spans="33:33" s="23" customFormat="1" x14ac:dyDescent="0.2">
      <c r="AG334" s="527"/>
    </row>
    <row r="335" spans="33:33" s="23" customFormat="1" x14ac:dyDescent="0.2">
      <c r="AG335" s="527"/>
    </row>
    <row r="336" spans="33:33" s="23" customFormat="1" x14ac:dyDescent="0.2">
      <c r="AG336" s="527"/>
    </row>
    <row r="337" spans="33:33" s="23" customFormat="1" x14ac:dyDescent="0.2">
      <c r="AG337" s="527"/>
    </row>
    <row r="338" spans="33:33" s="23" customFormat="1" x14ac:dyDescent="0.2">
      <c r="AG338" s="527"/>
    </row>
    <row r="339" spans="33:33" s="23" customFormat="1" x14ac:dyDescent="0.2">
      <c r="AG339" s="527"/>
    </row>
    <row r="340" spans="33:33" s="23" customFormat="1" x14ac:dyDescent="0.2">
      <c r="AG340" s="527"/>
    </row>
    <row r="341" spans="33:33" s="23" customFormat="1" x14ac:dyDescent="0.2">
      <c r="AG341" s="527"/>
    </row>
    <row r="342" spans="33:33" s="23" customFormat="1" x14ac:dyDescent="0.2">
      <c r="AG342" s="527"/>
    </row>
    <row r="343" spans="33:33" s="23" customFormat="1" x14ac:dyDescent="0.2">
      <c r="AG343" s="527"/>
    </row>
    <row r="344" spans="33:33" s="23" customFormat="1" x14ac:dyDescent="0.2">
      <c r="AG344" s="527"/>
    </row>
    <row r="345" spans="33:33" s="23" customFormat="1" x14ac:dyDescent="0.2">
      <c r="AG345" s="527"/>
    </row>
    <row r="346" spans="33:33" s="23" customFormat="1" x14ac:dyDescent="0.2">
      <c r="AG346" s="527"/>
    </row>
    <row r="347" spans="33:33" s="23" customFormat="1" x14ac:dyDescent="0.2">
      <c r="AG347" s="527"/>
    </row>
    <row r="348" spans="33:33" s="23" customFormat="1" x14ac:dyDescent="0.2">
      <c r="AG348" s="527"/>
    </row>
    <row r="349" spans="33:33" s="23" customFormat="1" x14ac:dyDescent="0.2">
      <c r="AG349" s="527"/>
    </row>
    <row r="350" spans="33:33" s="23" customFormat="1" x14ac:dyDescent="0.2">
      <c r="AG350" s="527"/>
    </row>
    <row r="351" spans="33:33" s="23" customFormat="1" x14ac:dyDescent="0.2">
      <c r="AG351" s="527"/>
    </row>
    <row r="352" spans="33:33" s="23" customFormat="1" x14ac:dyDescent="0.2">
      <c r="AG352" s="527"/>
    </row>
    <row r="353" spans="33:33" s="23" customFormat="1" x14ac:dyDescent="0.2">
      <c r="AG353" s="527"/>
    </row>
    <row r="354" spans="33:33" s="23" customFormat="1" x14ac:dyDescent="0.2">
      <c r="AG354" s="527"/>
    </row>
    <row r="355" spans="33:33" s="23" customFormat="1" x14ac:dyDescent="0.2">
      <c r="AG355" s="527"/>
    </row>
    <row r="356" spans="33:33" s="23" customFormat="1" x14ac:dyDescent="0.2">
      <c r="AG356" s="527"/>
    </row>
    <row r="357" spans="33:33" s="23" customFormat="1" x14ac:dyDescent="0.2">
      <c r="AG357" s="527"/>
    </row>
    <row r="358" spans="33:33" s="23" customFormat="1" x14ac:dyDescent="0.2">
      <c r="AG358" s="527"/>
    </row>
    <row r="359" spans="33:33" s="23" customFormat="1" x14ac:dyDescent="0.2">
      <c r="AG359" s="527"/>
    </row>
    <row r="360" spans="33:33" s="23" customFormat="1" x14ac:dyDescent="0.2">
      <c r="AG360" s="527"/>
    </row>
    <row r="361" spans="33:33" s="23" customFormat="1" x14ac:dyDescent="0.2">
      <c r="AG361" s="527"/>
    </row>
    <row r="362" spans="33:33" s="23" customFormat="1" x14ac:dyDescent="0.2">
      <c r="AG362" s="527"/>
    </row>
    <row r="363" spans="33:33" s="23" customFormat="1" x14ac:dyDescent="0.2">
      <c r="AG363" s="527"/>
    </row>
    <row r="364" spans="33:33" s="23" customFormat="1" x14ac:dyDescent="0.2">
      <c r="AG364" s="527"/>
    </row>
    <row r="365" spans="33:33" s="23" customFormat="1" x14ac:dyDescent="0.2">
      <c r="AG365" s="527"/>
    </row>
    <row r="366" spans="33:33" s="23" customFormat="1" x14ac:dyDescent="0.2">
      <c r="AG366" s="527"/>
    </row>
    <row r="367" spans="33:33" s="23" customFormat="1" x14ac:dyDescent="0.2">
      <c r="AG367" s="527"/>
    </row>
    <row r="368" spans="33:33" s="23" customFormat="1" x14ac:dyDescent="0.2">
      <c r="AG368" s="527"/>
    </row>
    <row r="369" spans="33:33" s="23" customFormat="1" x14ac:dyDescent="0.2">
      <c r="AG369" s="527"/>
    </row>
    <row r="370" spans="33:33" s="23" customFormat="1" x14ac:dyDescent="0.2">
      <c r="AG370" s="527"/>
    </row>
    <row r="371" spans="33:33" s="23" customFormat="1" x14ac:dyDescent="0.2">
      <c r="AG371" s="527"/>
    </row>
    <row r="372" spans="33:33" s="23" customFormat="1" x14ac:dyDescent="0.2">
      <c r="AG372" s="527"/>
    </row>
    <row r="373" spans="33:33" s="23" customFormat="1" x14ac:dyDescent="0.2">
      <c r="AG373" s="527"/>
    </row>
    <row r="374" spans="33:33" s="23" customFormat="1" x14ac:dyDescent="0.2">
      <c r="AG374" s="527"/>
    </row>
    <row r="375" spans="33:33" s="23" customFormat="1" x14ac:dyDescent="0.2">
      <c r="AG375" s="527"/>
    </row>
    <row r="376" spans="33:33" s="23" customFormat="1" x14ac:dyDescent="0.2">
      <c r="AG376" s="527"/>
    </row>
    <row r="377" spans="33:33" s="23" customFormat="1" x14ac:dyDescent="0.2">
      <c r="AG377" s="527"/>
    </row>
    <row r="378" spans="33:33" s="23" customFormat="1" x14ac:dyDescent="0.2">
      <c r="AG378" s="527"/>
    </row>
    <row r="379" spans="33:33" s="23" customFormat="1" x14ac:dyDescent="0.2">
      <c r="AG379" s="527"/>
    </row>
    <row r="380" spans="33:33" s="23" customFormat="1" x14ac:dyDescent="0.2">
      <c r="AG380" s="527"/>
    </row>
    <row r="381" spans="33:33" s="23" customFormat="1" x14ac:dyDescent="0.2">
      <c r="AG381" s="527"/>
    </row>
    <row r="382" spans="33:33" s="23" customFormat="1" x14ac:dyDescent="0.2">
      <c r="AG382" s="527"/>
    </row>
    <row r="383" spans="33:33" s="23" customFormat="1" x14ac:dyDescent="0.2">
      <c r="AG383" s="527"/>
    </row>
    <row r="384" spans="33:33" s="23" customFormat="1" x14ac:dyDescent="0.2">
      <c r="AG384" s="527"/>
    </row>
    <row r="385" spans="33:33" s="23" customFormat="1" x14ac:dyDescent="0.2">
      <c r="AG385" s="527"/>
    </row>
    <row r="386" spans="33:33" s="23" customFormat="1" x14ac:dyDescent="0.2">
      <c r="AG386" s="527"/>
    </row>
    <row r="387" spans="33:33" s="23" customFormat="1" x14ac:dyDescent="0.2">
      <c r="AG387" s="527"/>
    </row>
    <row r="388" spans="33:33" s="23" customFormat="1" x14ac:dyDescent="0.2">
      <c r="AG388" s="527"/>
    </row>
    <row r="389" spans="33:33" s="23" customFormat="1" x14ac:dyDescent="0.2">
      <c r="AG389" s="527"/>
    </row>
    <row r="390" spans="33:33" s="23" customFormat="1" x14ac:dyDescent="0.2">
      <c r="AG390" s="527"/>
    </row>
    <row r="391" spans="33:33" s="23" customFormat="1" x14ac:dyDescent="0.2">
      <c r="AG391" s="527"/>
    </row>
    <row r="392" spans="33:33" s="23" customFormat="1" x14ac:dyDescent="0.2">
      <c r="AG392" s="527"/>
    </row>
    <row r="393" spans="33:33" s="23" customFormat="1" x14ac:dyDescent="0.2">
      <c r="AG393" s="527"/>
    </row>
    <row r="394" spans="33:33" s="23" customFormat="1" x14ac:dyDescent="0.2">
      <c r="AG394" s="527"/>
    </row>
    <row r="395" spans="33:33" s="23" customFormat="1" x14ac:dyDescent="0.2">
      <c r="AG395" s="527"/>
    </row>
    <row r="396" spans="33:33" s="23" customFormat="1" x14ac:dyDescent="0.2">
      <c r="AG396" s="527"/>
    </row>
    <row r="397" spans="33:33" s="23" customFormat="1" x14ac:dyDescent="0.2">
      <c r="AG397" s="527"/>
    </row>
    <row r="398" spans="33:33" s="23" customFormat="1" x14ac:dyDescent="0.2">
      <c r="AG398" s="527"/>
    </row>
    <row r="399" spans="33:33" s="23" customFormat="1" x14ac:dyDescent="0.2">
      <c r="AG399" s="527"/>
    </row>
    <row r="400" spans="33:33" s="23" customFormat="1" x14ac:dyDescent="0.2">
      <c r="AG400" s="527"/>
    </row>
    <row r="401" spans="33:33" s="23" customFormat="1" x14ac:dyDescent="0.2">
      <c r="AG401" s="527"/>
    </row>
    <row r="402" spans="33:33" s="23" customFormat="1" x14ac:dyDescent="0.2">
      <c r="AG402" s="527"/>
    </row>
    <row r="403" spans="33:33" s="23" customFormat="1" x14ac:dyDescent="0.2">
      <c r="AG403" s="527"/>
    </row>
    <row r="404" spans="33:33" s="23" customFormat="1" x14ac:dyDescent="0.2">
      <c r="AG404" s="527"/>
    </row>
    <row r="405" spans="33:33" s="23" customFormat="1" x14ac:dyDescent="0.2">
      <c r="AG405" s="527"/>
    </row>
    <row r="406" spans="33:33" s="23" customFormat="1" x14ac:dyDescent="0.2">
      <c r="AG406" s="527"/>
    </row>
    <row r="407" spans="33:33" s="23" customFormat="1" x14ac:dyDescent="0.2">
      <c r="AG407" s="527"/>
    </row>
    <row r="408" spans="33:33" s="23" customFormat="1" x14ac:dyDescent="0.2">
      <c r="AG408" s="527"/>
    </row>
    <row r="409" spans="33:33" s="23" customFormat="1" x14ac:dyDescent="0.2">
      <c r="AG409" s="527"/>
    </row>
    <row r="410" spans="33:33" s="23" customFormat="1" x14ac:dyDescent="0.2">
      <c r="AG410" s="527"/>
    </row>
    <row r="411" spans="33:33" s="23" customFormat="1" x14ac:dyDescent="0.2">
      <c r="AG411" s="527"/>
    </row>
    <row r="412" spans="33:33" s="23" customFormat="1" x14ac:dyDescent="0.2">
      <c r="AG412" s="527"/>
    </row>
    <row r="413" spans="33:33" s="23" customFormat="1" x14ac:dyDescent="0.2">
      <c r="AG413" s="527"/>
    </row>
    <row r="414" spans="33:33" s="23" customFormat="1" x14ac:dyDescent="0.2">
      <c r="AG414" s="527"/>
    </row>
    <row r="415" spans="33:33" s="23" customFormat="1" x14ac:dyDescent="0.2">
      <c r="AG415" s="527"/>
    </row>
    <row r="416" spans="33:33" s="23" customFormat="1" x14ac:dyDescent="0.2">
      <c r="AG416" s="527"/>
    </row>
    <row r="417" spans="33:33" s="23" customFormat="1" x14ac:dyDescent="0.2">
      <c r="AG417" s="527"/>
    </row>
    <row r="418" spans="33:33" s="23" customFormat="1" x14ac:dyDescent="0.2">
      <c r="AG418" s="527"/>
    </row>
    <row r="419" spans="33:33" s="23" customFormat="1" x14ac:dyDescent="0.2">
      <c r="AG419" s="527"/>
    </row>
    <row r="420" spans="33:33" s="23" customFormat="1" x14ac:dyDescent="0.2">
      <c r="AG420" s="527"/>
    </row>
    <row r="421" spans="33:33" s="23" customFormat="1" x14ac:dyDescent="0.2">
      <c r="AG421" s="527"/>
    </row>
    <row r="422" spans="33:33" s="23" customFormat="1" x14ac:dyDescent="0.2">
      <c r="AG422" s="527"/>
    </row>
    <row r="423" spans="33:33" s="23" customFormat="1" x14ac:dyDescent="0.2">
      <c r="AG423" s="527"/>
    </row>
    <row r="424" spans="33:33" s="23" customFormat="1" x14ac:dyDescent="0.2">
      <c r="AG424" s="527"/>
    </row>
    <row r="425" spans="33:33" s="23" customFormat="1" x14ac:dyDescent="0.2">
      <c r="AG425" s="527"/>
    </row>
    <row r="426" spans="33:33" s="23" customFormat="1" x14ac:dyDescent="0.2">
      <c r="AG426" s="527"/>
    </row>
    <row r="427" spans="33:33" s="23" customFormat="1" x14ac:dyDescent="0.2">
      <c r="AG427" s="527"/>
    </row>
    <row r="428" spans="33:33" s="23" customFormat="1" x14ac:dyDescent="0.2">
      <c r="AG428" s="527"/>
    </row>
    <row r="429" spans="33:33" s="23" customFormat="1" x14ac:dyDescent="0.2">
      <c r="AG429" s="527"/>
    </row>
    <row r="430" spans="33:33" s="23" customFormat="1" x14ac:dyDescent="0.2">
      <c r="AG430" s="527"/>
    </row>
    <row r="431" spans="33:33" s="23" customFormat="1" x14ac:dyDescent="0.2">
      <c r="AG431" s="527"/>
    </row>
    <row r="432" spans="33:33" s="23" customFormat="1" x14ac:dyDescent="0.2">
      <c r="AG432" s="527"/>
    </row>
    <row r="433" spans="33:33" s="23" customFormat="1" x14ac:dyDescent="0.2">
      <c r="AG433" s="527"/>
    </row>
    <row r="434" spans="33:33" s="23" customFormat="1" x14ac:dyDescent="0.2">
      <c r="AG434" s="527"/>
    </row>
    <row r="435" spans="33:33" s="23" customFormat="1" x14ac:dyDescent="0.2">
      <c r="AG435" s="527"/>
    </row>
    <row r="436" spans="33:33" s="23" customFormat="1" x14ac:dyDescent="0.2">
      <c r="AG436" s="527"/>
    </row>
    <row r="437" spans="33:33" s="23" customFormat="1" x14ac:dyDescent="0.2">
      <c r="AG437" s="527"/>
    </row>
    <row r="438" spans="33:33" s="23" customFormat="1" x14ac:dyDescent="0.2">
      <c r="AG438" s="527"/>
    </row>
    <row r="439" spans="33:33" s="23" customFormat="1" x14ac:dyDescent="0.2">
      <c r="AG439" s="527"/>
    </row>
    <row r="440" spans="33:33" s="23" customFormat="1" x14ac:dyDescent="0.2">
      <c r="AG440" s="527"/>
    </row>
    <row r="441" spans="33:33" s="23" customFormat="1" x14ac:dyDescent="0.2">
      <c r="AG441" s="527"/>
    </row>
    <row r="442" spans="33:33" s="23" customFormat="1" x14ac:dyDescent="0.2">
      <c r="AG442" s="527"/>
    </row>
    <row r="443" spans="33:33" s="23" customFormat="1" x14ac:dyDescent="0.2">
      <c r="AG443" s="527"/>
    </row>
    <row r="444" spans="33:33" s="23" customFormat="1" x14ac:dyDescent="0.2">
      <c r="AG444" s="527"/>
    </row>
    <row r="445" spans="33:33" s="23" customFormat="1" x14ac:dyDescent="0.2">
      <c r="AG445" s="527"/>
    </row>
    <row r="446" spans="33:33" s="23" customFormat="1" x14ac:dyDescent="0.2">
      <c r="AG446" s="527"/>
    </row>
    <row r="447" spans="33:33" s="23" customFormat="1" x14ac:dyDescent="0.2">
      <c r="AG447" s="527"/>
    </row>
    <row r="448" spans="33:33" s="23" customFormat="1" x14ac:dyDescent="0.2">
      <c r="AG448" s="527"/>
    </row>
    <row r="449" spans="33:33" s="23" customFormat="1" x14ac:dyDescent="0.2">
      <c r="AG449" s="527"/>
    </row>
    <row r="450" spans="33:33" s="23" customFormat="1" x14ac:dyDescent="0.2">
      <c r="AG450" s="527"/>
    </row>
    <row r="451" spans="33:33" s="23" customFormat="1" x14ac:dyDescent="0.2">
      <c r="AG451" s="527"/>
    </row>
    <row r="452" spans="33:33" s="23" customFormat="1" x14ac:dyDescent="0.2">
      <c r="AG452" s="527"/>
    </row>
    <row r="453" spans="33:33" s="23" customFormat="1" x14ac:dyDescent="0.2">
      <c r="AG453" s="527"/>
    </row>
    <row r="454" spans="33:33" s="23" customFormat="1" x14ac:dyDescent="0.2">
      <c r="AG454" s="527"/>
    </row>
    <row r="455" spans="33:33" s="23" customFormat="1" x14ac:dyDescent="0.2">
      <c r="AG455" s="527"/>
    </row>
    <row r="456" spans="33:33" s="23" customFormat="1" x14ac:dyDescent="0.2">
      <c r="AG456" s="527"/>
    </row>
    <row r="457" spans="33:33" s="23" customFormat="1" x14ac:dyDescent="0.2">
      <c r="AG457" s="527"/>
    </row>
    <row r="458" spans="33:33" s="23" customFormat="1" x14ac:dyDescent="0.2">
      <c r="AG458" s="527"/>
    </row>
    <row r="459" spans="33:33" s="23" customFormat="1" x14ac:dyDescent="0.2">
      <c r="AG459" s="527"/>
    </row>
    <row r="460" spans="33:33" s="23" customFormat="1" x14ac:dyDescent="0.2">
      <c r="AG460" s="527"/>
    </row>
    <row r="461" spans="33:33" s="23" customFormat="1" x14ac:dyDescent="0.2">
      <c r="AG461" s="527"/>
    </row>
    <row r="462" spans="33:33" s="23" customFormat="1" x14ac:dyDescent="0.2">
      <c r="AG462" s="527"/>
    </row>
    <row r="463" spans="33:33" s="23" customFormat="1" x14ac:dyDescent="0.2">
      <c r="AG463" s="527"/>
    </row>
    <row r="464" spans="33:33" s="23" customFormat="1" x14ac:dyDescent="0.2">
      <c r="AG464" s="527"/>
    </row>
    <row r="465" spans="33:33" s="23" customFormat="1" x14ac:dyDescent="0.2">
      <c r="AG465" s="527"/>
    </row>
    <row r="466" spans="33:33" s="23" customFormat="1" x14ac:dyDescent="0.2">
      <c r="AG466" s="527"/>
    </row>
    <row r="467" spans="33:33" s="23" customFormat="1" x14ac:dyDescent="0.2">
      <c r="AG467" s="527"/>
    </row>
    <row r="468" spans="33:33" s="23" customFormat="1" x14ac:dyDescent="0.2">
      <c r="AG468" s="527"/>
    </row>
    <row r="469" spans="33:33" s="23" customFormat="1" x14ac:dyDescent="0.2">
      <c r="AG469" s="527"/>
    </row>
    <row r="470" spans="33:33" s="23" customFormat="1" x14ac:dyDescent="0.2">
      <c r="AG470" s="527"/>
    </row>
    <row r="471" spans="33:33" s="23" customFormat="1" x14ac:dyDescent="0.2">
      <c r="AG471" s="527"/>
    </row>
    <row r="472" spans="33:33" s="23" customFormat="1" x14ac:dyDescent="0.2">
      <c r="AG472" s="527"/>
    </row>
    <row r="473" spans="33:33" s="23" customFormat="1" x14ac:dyDescent="0.2">
      <c r="AG473" s="527"/>
    </row>
    <row r="474" spans="33:33" s="23" customFormat="1" x14ac:dyDescent="0.2">
      <c r="AG474" s="527"/>
    </row>
    <row r="475" spans="33:33" s="23" customFormat="1" x14ac:dyDescent="0.2">
      <c r="AG475" s="527"/>
    </row>
    <row r="476" spans="33:33" s="23" customFormat="1" x14ac:dyDescent="0.2">
      <c r="AG476" s="527"/>
    </row>
    <row r="477" spans="33:33" s="23" customFormat="1" x14ac:dyDescent="0.2">
      <c r="AG477" s="527"/>
    </row>
    <row r="478" spans="33:33" s="23" customFormat="1" x14ac:dyDescent="0.2">
      <c r="AG478" s="527"/>
    </row>
    <row r="479" spans="33:33" s="23" customFormat="1" x14ac:dyDescent="0.2">
      <c r="AG479" s="527"/>
    </row>
    <row r="480" spans="33:33" s="23" customFormat="1" x14ac:dyDescent="0.2">
      <c r="AG480" s="527"/>
    </row>
    <row r="481" spans="33:33" s="23" customFormat="1" x14ac:dyDescent="0.2">
      <c r="AG481" s="527"/>
    </row>
    <row r="482" spans="33:33" s="23" customFormat="1" x14ac:dyDescent="0.2">
      <c r="AG482" s="527"/>
    </row>
    <row r="483" spans="33:33" s="23" customFormat="1" x14ac:dyDescent="0.2">
      <c r="AG483" s="527"/>
    </row>
    <row r="484" spans="33:33" s="23" customFormat="1" x14ac:dyDescent="0.2">
      <c r="AG484" s="527"/>
    </row>
    <row r="485" spans="33:33" s="23" customFormat="1" x14ac:dyDescent="0.2">
      <c r="AG485" s="527"/>
    </row>
    <row r="486" spans="33:33" s="23" customFormat="1" x14ac:dyDescent="0.2">
      <c r="AG486" s="527"/>
    </row>
    <row r="487" spans="33:33" s="23" customFormat="1" x14ac:dyDescent="0.2">
      <c r="AG487" s="527"/>
    </row>
    <row r="488" spans="33:33" s="23" customFormat="1" x14ac:dyDescent="0.2">
      <c r="AG488" s="527"/>
    </row>
    <row r="489" spans="33:33" s="23" customFormat="1" x14ac:dyDescent="0.2">
      <c r="AG489" s="527"/>
    </row>
    <row r="490" spans="33:33" s="23" customFormat="1" x14ac:dyDescent="0.2">
      <c r="AG490" s="527"/>
    </row>
    <row r="491" spans="33:33" s="23" customFormat="1" x14ac:dyDescent="0.2">
      <c r="AG491" s="527"/>
    </row>
    <row r="492" spans="33:33" s="23" customFormat="1" x14ac:dyDescent="0.2">
      <c r="AG492" s="527"/>
    </row>
    <row r="493" spans="33:33" s="23" customFormat="1" x14ac:dyDescent="0.2">
      <c r="AG493" s="527"/>
    </row>
    <row r="494" spans="33:33" s="23" customFormat="1" x14ac:dyDescent="0.2">
      <c r="AG494" s="527"/>
    </row>
    <row r="495" spans="33:33" s="23" customFormat="1" x14ac:dyDescent="0.2">
      <c r="AG495" s="527"/>
    </row>
    <row r="496" spans="33:33" s="23" customFormat="1" x14ac:dyDescent="0.2">
      <c r="AG496" s="527"/>
    </row>
    <row r="497" spans="33:33" s="23" customFormat="1" x14ac:dyDescent="0.2">
      <c r="AG497" s="527"/>
    </row>
    <row r="498" spans="33:33" s="23" customFormat="1" x14ac:dyDescent="0.2">
      <c r="AG498" s="527"/>
    </row>
    <row r="499" spans="33:33" s="23" customFormat="1" x14ac:dyDescent="0.2">
      <c r="AG499" s="527"/>
    </row>
    <row r="500" spans="33:33" s="23" customFormat="1" x14ac:dyDescent="0.2">
      <c r="AG500" s="527"/>
    </row>
    <row r="501" spans="33:33" s="23" customFormat="1" x14ac:dyDescent="0.2">
      <c r="AG501" s="527"/>
    </row>
    <row r="502" spans="33:33" s="23" customFormat="1" x14ac:dyDescent="0.2">
      <c r="AG502" s="527"/>
    </row>
    <row r="503" spans="33:33" s="23" customFormat="1" x14ac:dyDescent="0.2">
      <c r="AG503" s="527"/>
    </row>
    <row r="504" spans="33:33" s="23" customFormat="1" x14ac:dyDescent="0.2">
      <c r="AG504" s="527"/>
    </row>
    <row r="505" spans="33:33" s="23" customFormat="1" x14ac:dyDescent="0.2">
      <c r="AG505" s="527"/>
    </row>
    <row r="506" spans="33:33" s="23" customFormat="1" x14ac:dyDescent="0.2">
      <c r="AG506" s="527"/>
    </row>
    <row r="507" spans="33:33" s="23" customFormat="1" x14ac:dyDescent="0.2">
      <c r="AG507" s="527"/>
    </row>
    <row r="508" spans="33:33" s="23" customFormat="1" x14ac:dyDescent="0.2">
      <c r="AG508" s="527"/>
    </row>
    <row r="509" spans="33:33" s="23" customFormat="1" x14ac:dyDescent="0.2">
      <c r="AG509" s="527"/>
    </row>
    <row r="510" spans="33:33" s="23" customFormat="1" x14ac:dyDescent="0.2">
      <c r="AG510" s="527"/>
    </row>
    <row r="511" spans="33:33" s="23" customFormat="1" x14ac:dyDescent="0.2">
      <c r="AG511" s="527"/>
    </row>
    <row r="512" spans="33:33" s="23" customFormat="1" x14ac:dyDescent="0.2">
      <c r="AG512" s="527"/>
    </row>
    <row r="513" spans="33:33" s="23" customFormat="1" x14ac:dyDescent="0.2">
      <c r="AG513" s="527"/>
    </row>
    <row r="514" spans="33:33" s="23" customFormat="1" x14ac:dyDescent="0.2">
      <c r="AG514" s="527"/>
    </row>
    <row r="515" spans="33:33" s="23" customFormat="1" x14ac:dyDescent="0.2">
      <c r="AG515" s="527"/>
    </row>
    <row r="516" spans="33:33" s="23" customFormat="1" x14ac:dyDescent="0.2">
      <c r="AG516" s="527"/>
    </row>
    <row r="517" spans="33:33" s="23" customFormat="1" x14ac:dyDescent="0.2">
      <c r="AG517" s="527"/>
    </row>
    <row r="518" spans="33:33" s="23" customFormat="1" x14ac:dyDescent="0.2">
      <c r="AG518" s="527"/>
    </row>
    <row r="519" spans="33:33" s="23" customFormat="1" x14ac:dyDescent="0.2">
      <c r="AG519" s="527"/>
    </row>
    <row r="520" spans="33:33" s="23" customFormat="1" x14ac:dyDescent="0.2">
      <c r="AG520" s="527"/>
    </row>
    <row r="521" spans="33:33" s="23" customFormat="1" x14ac:dyDescent="0.2">
      <c r="AG521" s="527"/>
    </row>
    <row r="522" spans="33:33" s="23" customFormat="1" x14ac:dyDescent="0.2">
      <c r="AG522" s="527"/>
    </row>
    <row r="523" spans="33:33" s="23" customFormat="1" x14ac:dyDescent="0.2">
      <c r="AG523" s="527"/>
    </row>
    <row r="524" spans="33:33" s="23" customFormat="1" x14ac:dyDescent="0.2">
      <c r="AG524" s="527"/>
    </row>
    <row r="525" spans="33:33" s="23" customFormat="1" x14ac:dyDescent="0.2">
      <c r="AG525" s="527"/>
    </row>
    <row r="526" spans="33:33" s="23" customFormat="1" x14ac:dyDescent="0.2">
      <c r="AG526" s="527"/>
    </row>
    <row r="527" spans="33:33" s="23" customFormat="1" x14ac:dyDescent="0.2">
      <c r="AG527" s="527"/>
    </row>
    <row r="528" spans="33:33" s="23" customFormat="1" x14ac:dyDescent="0.2">
      <c r="AG528" s="527"/>
    </row>
    <row r="529" spans="33:33" s="23" customFormat="1" x14ac:dyDescent="0.2">
      <c r="AG529" s="527"/>
    </row>
    <row r="530" spans="33:33" s="23" customFormat="1" x14ac:dyDescent="0.2">
      <c r="AG530" s="527"/>
    </row>
    <row r="531" spans="33:33" s="23" customFormat="1" x14ac:dyDescent="0.2">
      <c r="AG531" s="527"/>
    </row>
    <row r="532" spans="33:33" s="23" customFormat="1" x14ac:dyDescent="0.2">
      <c r="AG532" s="527"/>
    </row>
    <row r="533" spans="33:33" s="23" customFormat="1" x14ac:dyDescent="0.2">
      <c r="AG533" s="527"/>
    </row>
    <row r="534" spans="33:33" s="23" customFormat="1" x14ac:dyDescent="0.2">
      <c r="AG534" s="527"/>
    </row>
    <row r="535" spans="33:33" s="23" customFormat="1" x14ac:dyDescent="0.2">
      <c r="AG535" s="527"/>
    </row>
    <row r="536" spans="33:33" s="23" customFormat="1" x14ac:dyDescent="0.2">
      <c r="AG536" s="527"/>
    </row>
    <row r="537" spans="33:33" s="23" customFormat="1" x14ac:dyDescent="0.2">
      <c r="AG537" s="527"/>
    </row>
    <row r="538" spans="33:33" s="23" customFormat="1" x14ac:dyDescent="0.2">
      <c r="AG538" s="527"/>
    </row>
    <row r="539" spans="33:33" s="23" customFormat="1" x14ac:dyDescent="0.2">
      <c r="AG539" s="527"/>
    </row>
    <row r="540" spans="33:33" s="23" customFormat="1" x14ac:dyDescent="0.2">
      <c r="AG540" s="527"/>
    </row>
    <row r="541" spans="33:33" s="23" customFormat="1" x14ac:dyDescent="0.2">
      <c r="AG541" s="527"/>
    </row>
    <row r="542" spans="33:33" s="23" customFormat="1" x14ac:dyDescent="0.2">
      <c r="AG542" s="527"/>
    </row>
    <row r="543" spans="33:33" s="23" customFormat="1" x14ac:dyDescent="0.2">
      <c r="AG543" s="527"/>
    </row>
    <row r="544" spans="33:33" s="23" customFormat="1" x14ac:dyDescent="0.2">
      <c r="AG544" s="527"/>
    </row>
    <row r="545" spans="33:33" s="23" customFormat="1" x14ac:dyDescent="0.2">
      <c r="AG545" s="527"/>
    </row>
    <row r="546" spans="33:33" s="23" customFormat="1" x14ac:dyDescent="0.2">
      <c r="AG546" s="527"/>
    </row>
    <row r="547" spans="33:33" s="23" customFormat="1" x14ac:dyDescent="0.2">
      <c r="AG547" s="527"/>
    </row>
    <row r="548" spans="33:33" s="23" customFormat="1" x14ac:dyDescent="0.2">
      <c r="AG548" s="527"/>
    </row>
    <row r="549" spans="33:33" s="23" customFormat="1" x14ac:dyDescent="0.2">
      <c r="AG549" s="527"/>
    </row>
    <row r="550" spans="33:33" s="23" customFormat="1" x14ac:dyDescent="0.2">
      <c r="AG550" s="527"/>
    </row>
    <row r="551" spans="33:33" s="23" customFormat="1" x14ac:dyDescent="0.2">
      <c r="AG551" s="527"/>
    </row>
    <row r="552" spans="33:33" s="23" customFormat="1" x14ac:dyDescent="0.2">
      <c r="AG552" s="527"/>
    </row>
    <row r="553" spans="33:33" s="23" customFormat="1" x14ac:dyDescent="0.2">
      <c r="AG553" s="527"/>
    </row>
    <row r="554" spans="33:33" s="23" customFormat="1" x14ac:dyDescent="0.2">
      <c r="AG554" s="527"/>
    </row>
    <row r="555" spans="33:33" s="23" customFormat="1" x14ac:dyDescent="0.2">
      <c r="AG555" s="527"/>
    </row>
    <row r="556" spans="33:33" s="23" customFormat="1" x14ac:dyDescent="0.2">
      <c r="AG556" s="527"/>
    </row>
    <row r="557" spans="33:33" s="23" customFormat="1" x14ac:dyDescent="0.2">
      <c r="AG557" s="527"/>
    </row>
    <row r="558" spans="33:33" s="23" customFormat="1" x14ac:dyDescent="0.2">
      <c r="AG558" s="527"/>
    </row>
    <row r="559" spans="33:33" s="23" customFormat="1" x14ac:dyDescent="0.2">
      <c r="AG559" s="527"/>
    </row>
    <row r="560" spans="33:33" s="23" customFormat="1" x14ac:dyDescent="0.2">
      <c r="AG560" s="527"/>
    </row>
    <row r="561" spans="33:33" s="23" customFormat="1" x14ac:dyDescent="0.2">
      <c r="AG561" s="527"/>
    </row>
    <row r="562" spans="33:33" s="23" customFormat="1" x14ac:dyDescent="0.2">
      <c r="AG562" s="527"/>
    </row>
    <row r="563" spans="33:33" s="23" customFormat="1" x14ac:dyDescent="0.2">
      <c r="AG563" s="527"/>
    </row>
    <row r="564" spans="33:33" s="23" customFormat="1" x14ac:dyDescent="0.2">
      <c r="AG564" s="527"/>
    </row>
    <row r="565" spans="33:33" s="23" customFormat="1" x14ac:dyDescent="0.2">
      <c r="AG565" s="527"/>
    </row>
    <row r="566" spans="33:33" s="23" customFormat="1" x14ac:dyDescent="0.2">
      <c r="AG566" s="527"/>
    </row>
    <row r="567" spans="33:33" s="23" customFormat="1" x14ac:dyDescent="0.2">
      <c r="AG567" s="527"/>
    </row>
    <row r="568" spans="33:33" s="23" customFormat="1" x14ac:dyDescent="0.2">
      <c r="AG568" s="527"/>
    </row>
    <row r="569" spans="33:33" s="23" customFormat="1" x14ac:dyDescent="0.2">
      <c r="AG569" s="527"/>
    </row>
    <row r="570" spans="33:33" s="23" customFormat="1" x14ac:dyDescent="0.2">
      <c r="AG570" s="527"/>
    </row>
    <row r="571" spans="33:33" s="23" customFormat="1" x14ac:dyDescent="0.2">
      <c r="AG571" s="527"/>
    </row>
    <row r="572" spans="33:33" s="23" customFormat="1" x14ac:dyDescent="0.2">
      <c r="AG572" s="527"/>
    </row>
    <row r="573" spans="33:33" s="23" customFormat="1" x14ac:dyDescent="0.2">
      <c r="AG573" s="527"/>
    </row>
    <row r="574" spans="33:33" s="23" customFormat="1" x14ac:dyDescent="0.2">
      <c r="AG574" s="527"/>
    </row>
    <row r="575" spans="33:33" s="23" customFormat="1" x14ac:dyDescent="0.2">
      <c r="AG575" s="527"/>
    </row>
    <row r="576" spans="33:33" s="23" customFormat="1" x14ac:dyDescent="0.2">
      <c r="AG576" s="527"/>
    </row>
    <row r="577" spans="33:33" s="23" customFormat="1" x14ac:dyDescent="0.2">
      <c r="AG577" s="527"/>
    </row>
    <row r="578" spans="33:33" s="23" customFormat="1" x14ac:dyDescent="0.2">
      <c r="AG578" s="527"/>
    </row>
    <row r="579" spans="33:33" s="23" customFormat="1" x14ac:dyDescent="0.2">
      <c r="AG579" s="527"/>
    </row>
    <row r="580" spans="33:33" s="23" customFormat="1" x14ac:dyDescent="0.2">
      <c r="AG580" s="527"/>
    </row>
    <row r="581" spans="33:33" s="23" customFormat="1" x14ac:dyDescent="0.2">
      <c r="AG581" s="527"/>
    </row>
    <row r="582" spans="33:33" s="23" customFormat="1" x14ac:dyDescent="0.2">
      <c r="AG582" s="527"/>
    </row>
    <row r="583" spans="33:33" s="23" customFormat="1" x14ac:dyDescent="0.2">
      <c r="AG583" s="527"/>
    </row>
    <row r="584" spans="33:33" s="23" customFormat="1" x14ac:dyDescent="0.2">
      <c r="AG584" s="527"/>
    </row>
    <row r="585" spans="33:33" s="23" customFormat="1" x14ac:dyDescent="0.2">
      <c r="AG585" s="527"/>
    </row>
    <row r="586" spans="33:33" s="23" customFormat="1" x14ac:dyDescent="0.2">
      <c r="AG586" s="527"/>
    </row>
    <row r="587" spans="33:33" s="23" customFormat="1" x14ac:dyDescent="0.2">
      <c r="AG587" s="527"/>
    </row>
    <row r="588" spans="33:33" s="23" customFormat="1" x14ac:dyDescent="0.2">
      <c r="AG588" s="527"/>
    </row>
    <row r="589" spans="33:33" s="23" customFormat="1" x14ac:dyDescent="0.2">
      <c r="AG589" s="527"/>
    </row>
    <row r="590" spans="33:33" s="23" customFormat="1" x14ac:dyDescent="0.2">
      <c r="AG590" s="527"/>
    </row>
    <row r="591" spans="33:33" s="23" customFormat="1" x14ac:dyDescent="0.2">
      <c r="AG591" s="527"/>
    </row>
    <row r="592" spans="33:33" s="23" customFormat="1" x14ac:dyDescent="0.2">
      <c r="AG592" s="527"/>
    </row>
    <row r="593" spans="33:33" s="23" customFormat="1" x14ac:dyDescent="0.2">
      <c r="AG593" s="527"/>
    </row>
    <row r="594" spans="33:33" s="23" customFormat="1" x14ac:dyDescent="0.2">
      <c r="AG594" s="527"/>
    </row>
    <row r="595" spans="33:33" s="23" customFormat="1" x14ac:dyDescent="0.2">
      <c r="AG595" s="527"/>
    </row>
    <row r="596" spans="33:33" s="23" customFormat="1" x14ac:dyDescent="0.2">
      <c r="AG596" s="527"/>
    </row>
    <row r="597" spans="33:33" s="23" customFormat="1" x14ac:dyDescent="0.2">
      <c r="AG597" s="527"/>
    </row>
    <row r="598" spans="33:33" s="23" customFormat="1" x14ac:dyDescent="0.2">
      <c r="AG598" s="527"/>
    </row>
    <row r="599" spans="33:33" s="23" customFormat="1" x14ac:dyDescent="0.2">
      <c r="AG599" s="527"/>
    </row>
    <row r="600" spans="33:33" s="23" customFormat="1" x14ac:dyDescent="0.2">
      <c r="AG600" s="527"/>
    </row>
    <row r="601" spans="33:33" s="23" customFormat="1" x14ac:dyDescent="0.2">
      <c r="AG601" s="527"/>
    </row>
    <row r="602" spans="33:33" s="23" customFormat="1" x14ac:dyDescent="0.2">
      <c r="AG602" s="527"/>
    </row>
    <row r="603" spans="33:33" s="23" customFormat="1" x14ac:dyDescent="0.2">
      <c r="AG603" s="527"/>
    </row>
    <row r="604" spans="33:33" s="23" customFormat="1" x14ac:dyDescent="0.2">
      <c r="AG604" s="527"/>
    </row>
    <row r="605" spans="33:33" s="23" customFormat="1" x14ac:dyDescent="0.2">
      <c r="AG605" s="527"/>
    </row>
    <row r="606" spans="33:33" s="23" customFormat="1" x14ac:dyDescent="0.2">
      <c r="AG606" s="527"/>
    </row>
    <row r="607" spans="33:33" s="23" customFormat="1" x14ac:dyDescent="0.2">
      <c r="AG607" s="527"/>
    </row>
    <row r="608" spans="33:33" s="23" customFormat="1" x14ac:dyDescent="0.2">
      <c r="AG608" s="527"/>
    </row>
    <row r="609" spans="33:33" s="23" customFormat="1" x14ac:dyDescent="0.2">
      <c r="AG609" s="527"/>
    </row>
    <row r="610" spans="33:33" s="23" customFormat="1" x14ac:dyDescent="0.2">
      <c r="AG610" s="527"/>
    </row>
    <row r="611" spans="33:33" s="23" customFormat="1" x14ac:dyDescent="0.2">
      <c r="AG611" s="527"/>
    </row>
    <row r="612" spans="33:33" s="23" customFormat="1" x14ac:dyDescent="0.2">
      <c r="AG612" s="527"/>
    </row>
    <row r="613" spans="33:33" s="23" customFormat="1" x14ac:dyDescent="0.2">
      <c r="AG613" s="527"/>
    </row>
    <row r="614" spans="33:33" s="23" customFormat="1" x14ac:dyDescent="0.2">
      <c r="AG614" s="527"/>
    </row>
    <row r="615" spans="33:33" s="23" customFormat="1" x14ac:dyDescent="0.2">
      <c r="AG615" s="527"/>
    </row>
    <row r="616" spans="33:33" s="23" customFormat="1" x14ac:dyDescent="0.2">
      <c r="AG616" s="527"/>
    </row>
    <row r="617" spans="33:33" s="23" customFormat="1" x14ac:dyDescent="0.2">
      <c r="AG617" s="527"/>
    </row>
    <row r="618" spans="33:33" s="23" customFormat="1" x14ac:dyDescent="0.2">
      <c r="AG618" s="527"/>
    </row>
    <row r="619" spans="33:33" s="23" customFormat="1" x14ac:dyDescent="0.2">
      <c r="AG619" s="527"/>
    </row>
    <row r="620" spans="33:33" s="23" customFormat="1" x14ac:dyDescent="0.2">
      <c r="AG620" s="527"/>
    </row>
    <row r="621" spans="33:33" s="23" customFormat="1" x14ac:dyDescent="0.2">
      <c r="AG621" s="527"/>
    </row>
    <row r="622" spans="33:33" s="23" customFormat="1" x14ac:dyDescent="0.2">
      <c r="AG622" s="527"/>
    </row>
    <row r="623" spans="33:33" s="23" customFormat="1" x14ac:dyDescent="0.2">
      <c r="AG623" s="527"/>
    </row>
    <row r="624" spans="33:33" s="23" customFormat="1" x14ac:dyDescent="0.2">
      <c r="AG624" s="527"/>
    </row>
    <row r="625" spans="33:33" s="23" customFormat="1" x14ac:dyDescent="0.2">
      <c r="AG625" s="527"/>
    </row>
    <row r="626" spans="33:33" s="23" customFormat="1" x14ac:dyDescent="0.2">
      <c r="AG626" s="527"/>
    </row>
    <row r="627" spans="33:33" s="23" customFormat="1" x14ac:dyDescent="0.2">
      <c r="AG627" s="527"/>
    </row>
    <row r="628" spans="33:33" s="23" customFormat="1" x14ac:dyDescent="0.2">
      <c r="AG628" s="527"/>
    </row>
    <row r="629" spans="33:33" s="23" customFormat="1" x14ac:dyDescent="0.2">
      <c r="AG629" s="527"/>
    </row>
    <row r="630" spans="33:33" s="23" customFormat="1" x14ac:dyDescent="0.2">
      <c r="AG630" s="527"/>
    </row>
    <row r="631" spans="33:33" s="23" customFormat="1" x14ac:dyDescent="0.2">
      <c r="AG631" s="527"/>
    </row>
    <row r="632" spans="33:33" s="23" customFormat="1" x14ac:dyDescent="0.2">
      <c r="AG632" s="527"/>
    </row>
    <row r="633" spans="33:33" s="23" customFormat="1" x14ac:dyDescent="0.2">
      <c r="AG633" s="527"/>
    </row>
    <row r="634" spans="33:33" s="23" customFormat="1" x14ac:dyDescent="0.2">
      <c r="AG634" s="527"/>
    </row>
    <row r="635" spans="33:33" s="23" customFormat="1" x14ac:dyDescent="0.2">
      <c r="AG635" s="527"/>
    </row>
    <row r="636" spans="33:33" s="23" customFormat="1" x14ac:dyDescent="0.2">
      <c r="AG636" s="527"/>
    </row>
    <row r="637" spans="33:33" s="23" customFormat="1" x14ac:dyDescent="0.2">
      <c r="AG637" s="527"/>
    </row>
    <row r="638" spans="33:33" s="23" customFormat="1" x14ac:dyDescent="0.2">
      <c r="AG638" s="527"/>
    </row>
    <row r="639" spans="33:33" s="23" customFormat="1" x14ac:dyDescent="0.2">
      <c r="AG639" s="527"/>
    </row>
    <row r="640" spans="33:33" s="23" customFormat="1" x14ac:dyDescent="0.2">
      <c r="AG640" s="527"/>
    </row>
    <row r="641" spans="33:33" s="23" customFormat="1" x14ac:dyDescent="0.2">
      <c r="AG641" s="527"/>
    </row>
    <row r="642" spans="33:33" s="23" customFormat="1" x14ac:dyDescent="0.2">
      <c r="AG642" s="527"/>
    </row>
    <row r="643" spans="33:33" s="23" customFormat="1" x14ac:dyDescent="0.2">
      <c r="AG643" s="527"/>
    </row>
    <row r="644" spans="33:33" s="23" customFormat="1" x14ac:dyDescent="0.2">
      <c r="AG644" s="527"/>
    </row>
    <row r="645" spans="33:33" s="23" customFormat="1" x14ac:dyDescent="0.2">
      <c r="AG645" s="527"/>
    </row>
    <row r="646" spans="33:33" s="23" customFormat="1" x14ac:dyDescent="0.2">
      <c r="AG646" s="527"/>
    </row>
    <row r="647" spans="33:33" s="23" customFormat="1" x14ac:dyDescent="0.2">
      <c r="AG647" s="527"/>
    </row>
    <row r="648" spans="33:33" s="23" customFormat="1" x14ac:dyDescent="0.2">
      <c r="AG648" s="527"/>
    </row>
    <row r="649" spans="33:33" s="23" customFormat="1" x14ac:dyDescent="0.2">
      <c r="AG649" s="527"/>
    </row>
    <row r="650" spans="33:33" s="23" customFormat="1" x14ac:dyDescent="0.2">
      <c r="AG650" s="527"/>
    </row>
    <row r="651" spans="33:33" s="23" customFormat="1" x14ac:dyDescent="0.2">
      <c r="AG651" s="527"/>
    </row>
    <row r="652" spans="33:33" s="23" customFormat="1" x14ac:dyDescent="0.2">
      <c r="AG652" s="527"/>
    </row>
    <row r="653" spans="33:33" s="23" customFormat="1" x14ac:dyDescent="0.2">
      <c r="AG653" s="527"/>
    </row>
    <row r="654" spans="33:33" s="23" customFormat="1" x14ac:dyDescent="0.2">
      <c r="AG654" s="527"/>
    </row>
    <row r="655" spans="33:33" s="23" customFormat="1" x14ac:dyDescent="0.2">
      <c r="AG655" s="527"/>
    </row>
    <row r="656" spans="33:33" s="23" customFormat="1" x14ac:dyDescent="0.2">
      <c r="AG656" s="527"/>
    </row>
    <row r="657" spans="33:33" s="23" customFormat="1" x14ac:dyDescent="0.2">
      <c r="AG657" s="527"/>
    </row>
    <row r="658" spans="33:33" s="23" customFormat="1" x14ac:dyDescent="0.2">
      <c r="AG658" s="527"/>
    </row>
    <row r="659" spans="33:33" s="23" customFormat="1" x14ac:dyDescent="0.2">
      <c r="AG659" s="527"/>
    </row>
    <row r="660" spans="33:33" s="23" customFormat="1" x14ac:dyDescent="0.2">
      <c r="AG660" s="527"/>
    </row>
    <row r="661" spans="33:33" s="23" customFormat="1" x14ac:dyDescent="0.2">
      <c r="AG661" s="527"/>
    </row>
    <row r="662" spans="33:33" s="23" customFormat="1" x14ac:dyDescent="0.2">
      <c r="AG662" s="527"/>
    </row>
    <row r="663" spans="33:33" s="23" customFormat="1" x14ac:dyDescent="0.2">
      <c r="AG663" s="527"/>
    </row>
    <row r="664" spans="33:33" s="23" customFormat="1" x14ac:dyDescent="0.2">
      <c r="AG664" s="527"/>
    </row>
    <row r="665" spans="33:33" s="23" customFormat="1" x14ac:dyDescent="0.2">
      <c r="AG665" s="527"/>
    </row>
    <row r="666" spans="33:33" s="23" customFormat="1" x14ac:dyDescent="0.2">
      <c r="AG666" s="527"/>
    </row>
    <row r="667" spans="33:33" s="23" customFormat="1" x14ac:dyDescent="0.2">
      <c r="AG667" s="527"/>
    </row>
    <row r="668" spans="33:33" s="23" customFormat="1" x14ac:dyDescent="0.2">
      <c r="AG668" s="527"/>
    </row>
    <row r="669" spans="33:33" s="23" customFormat="1" x14ac:dyDescent="0.2">
      <c r="AG669" s="527"/>
    </row>
    <row r="670" spans="33:33" s="23" customFormat="1" x14ac:dyDescent="0.2">
      <c r="AG670" s="527"/>
    </row>
    <row r="671" spans="33:33" s="23" customFormat="1" x14ac:dyDescent="0.2">
      <c r="AG671" s="527"/>
    </row>
    <row r="672" spans="33:33" s="23" customFormat="1" x14ac:dyDescent="0.2">
      <c r="AG672" s="527"/>
    </row>
    <row r="673" spans="33:33" s="23" customFormat="1" x14ac:dyDescent="0.2">
      <c r="AG673" s="527"/>
    </row>
    <row r="674" spans="33:33" s="23" customFormat="1" x14ac:dyDescent="0.2">
      <c r="AG674" s="527"/>
    </row>
    <row r="675" spans="33:33" s="23" customFormat="1" x14ac:dyDescent="0.2">
      <c r="AG675" s="527"/>
    </row>
    <row r="676" spans="33:33" s="23" customFormat="1" x14ac:dyDescent="0.2">
      <c r="AG676" s="527"/>
    </row>
    <row r="677" spans="33:33" s="23" customFormat="1" x14ac:dyDescent="0.2">
      <c r="AG677" s="527"/>
    </row>
    <row r="678" spans="33:33" s="23" customFormat="1" x14ac:dyDescent="0.2">
      <c r="AG678" s="527"/>
    </row>
    <row r="679" spans="33:33" s="23" customFormat="1" x14ac:dyDescent="0.2">
      <c r="AG679" s="527"/>
    </row>
    <row r="680" spans="33:33" s="23" customFormat="1" x14ac:dyDescent="0.2">
      <c r="AG680" s="527"/>
    </row>
    <row r="681" spans="33:33" s="23" customFormat="1" x14ac:dyDescent="0.2">
      <c r="AG681" s="527"/>
    </row>
    <row r="682" spans="33:33" s="23" customFormat="1" x14ac:dyDescent="0.2">
      <c r="AG682" s="527"/>
    </row>
    <row r="683" spans="33:33" s="23" customFormat="1" x14ac:dyDescent="0.2">
      <c r="AG683" s="527"/>
    </row>
    <row r="684" spans="33:33" s="23" customFormat="1" x14ac:dyDescent="0.2">
      <c r="AG684" s="527"/>
    </row>
    <row r="685" spans="33:33" s="23" customFormat="1" x14ac:dyDescent="0.2">
      <c r="AG685" s="527"/>
    </row>
    <row r="686" spans="33:33" s="23" customFormat="1" x14ac:dyDescent="0.2">
      <c r="AG686" s="527"/>
    </row>
    <row r="687" spans="33:33" s="23" customFormat="1" x14ac:dyDescent="0.2">
      <c r="AG687" s="527"/>
    </row>
    <row r="688" spans="33:33" s="23" customFormat="1" x14ac:dyDescent="0.2">
      <c r="AG688" s="527"/>
    </row>
    <row r="689" spans="33:33" s="23" customFormat="1" x14ac:dyDescent="0.2">
      <c r="AG689" s="527"/>
    </row>
    <row r="690" spans="33:33" s="23" customFormat="1" x14ac:dyDescent="0.2">
      <c r="AG690" s="527"/>
    </row>
    <row r="691" spans="33:33" s="23" customFormat="1" x14ac:dyDescent="0.2">
      <c r="AG691" s="527"/>
    </row>
    <row r="692" spans="33:33" s="23" customFormat="1" x14ac:dyDescent="0.2">
      <c r="AG692" s="527"/>
    </row>
    <row r="693" spans="33:33" s="23" customFormat="1" x14ac:dyDescent="0.2">
      <c r="AG693" s="527"/>
    </row>
    <row r="694" spans="33:33" s="23" customFormat="1" x14ac:dyDescent="0.2">
      <c r="AG694" s="527"/>
    </row>
    <row r="695" spans="33:33" s="23" customFormat="1" x14ac:dyDescent="0.2">
      <c r="AG695" s="527"/>
    </row>
    <row r="696" spans="33:33" s="23" customFormat="1" x14ac:dyDescent="0.2">
      <c r="AG696" s="527"/>
    </row>
    <row r="697" spans="33:33" s="23" customFormat="1" x14ac:dyDescent="0.2">
      <c r="AG697" s="527"/>
    </row>
    <row r="698" spans="33:33" s="23" customFormat="1" x14ac:dyDescent="0.2">
      <c r="AG698" s="527"/>
    </row>
    <row r="699" spans="33:33" s="23" customFormat="1" x14ac:dyDescent="0.2">
      <c r="AG699" s="527"/>
    </row>
    <row r="700" spans="33:33" s="23" customFormat="1" x14ac:dyDescent="0.2">
      <c r="AG700" s="527"/>
    </row>
    <row r="701" spans="33:33" s="23" customFormat="1" x14ac:dyDescent="0.2">
      <c r="AG701" s="527"/>
    </row>
    <row r="702" spans="33:33" s="23" customFormat="1" x14ac:dyDescent="0.2">
      <c r="AG702" s="527"/>
    </row>
    <row r="703" spans="33:33" s="23" customFormat="1" x14ac:dyDescent="0.2">
      <c r="AG703" s="527"/>
    </row>
    <row r="704" spans="33:33" s="23" customFormat="1" x14ac:dyDescent="0.2">
      <c r="AG704" s="527"/>
    </row>
    <row r="705" spans="33:33" s="23" customFormat="1" x14ac:dyDescent="0.2">
      <c r="AG705" s="527"/>
    </row>
    <row r="706" spans="33:33" s="23" customFormat="1" x14ac:dyDescent="0.2">
      <c r="AG706" s="527"/>
    </row>
    <row r="707" spans="33:33" s="23" customFormat="1" x14ac:dyDescent="0.2">
      <c r="AG707" s="527"/>
    </row>
    <row r="708" spans="33:33" s="23" customFormat="1" x14ac:dyDescent="0.2">
      <c r="AG708" s="527"/>
    </row>
    <row r="709" spans="33:33" s="23" customFormat="1" x14ac:dyDescent="0.2">
      <c r="AG709" s="527"/>
    </row>
    <row r="710" spans="33:33" s="23" customFormat="1" x14ac:dyDescent="0.2">
      <c r="AG710" s="527"/>
    </row>
    <row r="711" spans="33:33" s="23" customFormat="1" x14ac:dyDescent="0.2">
      <c r="AG711" s="527"/>
    </row>
    <row r="712" spans="33:33" s="23" customFormat="1" x14ac:dyDescent="0.2">
      <c r="AG712" s="527"/>
    </row>
    <row r="713" spans="33:33" s="23" customFormat="1" x14ac:dyDescent="0.2">
      <c r="AG713" s="527"/>
    </row>
    <row r="714" spans="33:33" s="23" customFormat="1" x14ac:dyDescent="0.2">
      <c r="AG714" s="527"/>
    </row>
    <row r="715" spans="33:33" s="23" customFormat="1" x14ac:dyDescent="0.2">
      <c r="AG715" s="527"/>
    </row>
    <row r="716" spans="33:33" s="23" customFormat="1" x14ac:dyDescent="0.2">
      <c r="AG716" s="527"/>
    </row>
    <row r="717" spans="33:33" s="23" customFormat="1" x14ac:dyDescent="0.2">
      <c r="AG717" s="527"/>
    </row>
    <row r="718" spans="33:33" s="23" customFormat="1" x14ac:dyDescent="0.2">
      <c r="AG718" s="527"/>
    </row>
    <row r="719" spans="33:33" s="23" customFormat="1" x14ac:dyDescent="0.2">
      <c r="AG719" s="527"/>
    </row>
    <row r="720" spans="33:33" s="23" customFormat="1" x14ac:dyDescent="0.2">
      <c r="AG720" s="527"/>
    </row>
    <row r="721" spans="33:33" s="23" customFormat="1" x14ac:dyDescent="0.2">
      <c r="AG721" s="527"/>
    </row>
    <row r="722" spans="33:33" s="23" customFormat="1" x14ac:dyDescent="0.2">
      <c r="AG722" s="527"/>
    </row>
    <row r="723" spans="33:33" s="23" customFormat="1" x14ac:dyDescent="0.2">
      <c r="AG723" s="527"/>
    </row>
    <row r="724" spans="33:33" s="23" customFormat="1" x14ac:dyDescent="0.2">
      <c r="AG724" s="527"/>
    </row>
    <row r="725" spans="33:33" s="23" customFormat="1" x14ac:dyDescent="0.2">
      <c r="AG725" s="527"/>
    </row>
    <row r="726" spans="33:33" s="23" customFormat="1" x14ac:dyDescent="0.2">
      <c r="AG726" s="527"/>
    </row>
    <row r="727" spans="33:33" s="23" customFormat="1" x14ac:dyDescent="0.2">
      <c r="AG727" s="527"/>
    </row>
    <row r="728" spans="33:33" s="23" customFormat="1" x14ac:dyDescent="0.2">
      <c r="AG728" s="527"/>
    </row>
    <row r="729" spans="33:33" s="23" customFormat="1" x14ac:dyDescent="0.2">
      <c r="AG729" s="527"/>
    </row>
    <row r="730" spans="33:33" s="23" customFormat="1" x14ac:dyDescent="0.2">
      <c r="AG730" s="527"/>
    </row>
    <row r="731" spans="33:33" s="23" customFormat="1" x14ac:dyDescent="0.2">
      <c r="AG731" s="527"/>
    </row>
    <row r="732" spans="33:33" s="23" customFormat="1" x14ac:dyDescent="0.2">
      <c r="AG732" s="527"/>
    </row>
    <row r="733" spans="33:33" s="23" customFormat="1" x14ac:dyDescent="0.2">
      <c r="AG733" s="527"/>
    </row>
    <row r="734" spans="33:33" s="23" customFormat="1" x14ac:dyDescent="0.2">
      <c r="AG734" s="527"/>
    </row>
    <row r="735" spans="33:33" s="23" customFormat="1" x14ac:dyDescent="0.2">
      <c r="AG735" s="527"/>
    </row>
    <row r="736" spans="33:33" s="23" customFormat="1" x14ac:dyDescent="0.2">
      <c r="AG736" s="527"/>
    </row>
    <row r="737" spans="33:33" s="23" customFormat="1" x14ac:dyDescent="0.2">
      <c r="AG737" s="527"/>
    </row>
    <row r="738" spans="33:33" s="23" customFormat="1" x14ac:dyDescent="0.2">
      <c r="AG738" s="527"/>
    </row>
    <row r="739" spans="33:33" s="23" customFormat="1" x14ac:dyDescent="0.2">
      <c r="AG739" s="527"/>
    </row>
    <row r="740" spans="33:33" s="23" customFormat="1" x14ac:dyDescent="0.2">
      <c r="AG740" s="527"/>
    </row>
    <row r="741" spans="33:33" s="23" customFormat="1" x14ac:dyDescent="0.2">
      <c r="AG741" s="527"/>
    </row>
    <row r="742" spans="33:33" s="23" customFormat="1" x14ac:dyDescent="0.2">
      <c r="AG742" s="527"/>
    </row>
    <row r="743" spans="33:33" s="23" customFormat="1" x14ac:dyDescent="0.2">
      <c r="AG743" s="527"/>
    </row>
    <row r="744" spans="33:33" s="23" customFormat="1" x14ac:dyDescent="0.2">
      <c r="AG744" s="527"/>
    </row>
    <row r="745" spans="33:33" s="23" customFormat="1" x14ac:dyDescent="0.2">
      <c r="AG745" s="527"/>
    </row>
    <row r="746" spans="33:33" s="23" customFormat="1" x14ac:dyDescent="0.2">
      <c r="AG746" s="527"/>
    </row>
    <row r="747" spans="33:33" s="23" customFormat="1" x14ac:dyDescent="0.2">
      <c r="AG747" s="527"/>
    </row>
    <row r="748" spans="33:33" s="23" customFormat="1" x14ac:dyDescent="0.2">
      <c r="AG748" s="527"/>
    </row>
    <row r="749" spans="33:33" s="23" customFormat="1" x14ac:dyDescent="0.2">
      <c r="AG749" s="527"/>
    </row>
    <row r="750" spans="33:33" s="23" customFormat="1" x14ac:dyDescent="0.2">
      <c r="AG750" s="527"/>
    </row>
    <row r="751" spans="33:33" s="23" customFormat="1" x14ac:dyDescent="0.2">
      <c r="AG751" s="527"/>
    </row>
    <row r="752" spans="33:33" s="23" customFormat="1" x14ac:dyDescent="0.2">
      <c r="AG752" s="527"/>
    </row>
    <row r="753" spans="33:33" s="23" customFormat="1" x14ac:dyDescent="0.2">
      <c r="AG753" s="527"/>
    </row>
    <row r="754" spans="33:33" s="23" customFormat="1" x14ac:dyDescent="0.2">
      <c r="AG754" s="527"/>
    </row>
    <row r="755" spans="33:33" s="23" customFormat="1" x14ac:dyDescent="0.2">
      <c r="AG755" s="527"/>
    </row>
    <row r="756" spans="33:33" s="23" customFormat="1" x14ac:dyDescent="0.2">
      <c r="AG756" s="527"/>
    </row>
    <row r="757" spans="33:33" s="23" customFormat="1" x14ac:dyDescent="0.2">
      <c r="AG757" s="527"/>
    </row>
    <row r="758" spans="33:33" s="23" customFormat="1" x14ac:dyDescent="0.2">
      <c r="AG758" s="527"/>
    </row>
    <row r="759" spans="33:33" s="23" customFormat="1" x14ac:dyDescent="0.2">
      <c r="AG759" s="527"/>
    </row>
    <row r="760" spans="33:33" s="23" customFormat="1" x14ac:dyDescent="0.2">
      <c r="AG760" s="527"/>
    </row>
    <row r="761" spans="33:33" s="23" customFormat="1" x14ac:dyDescent="0.2">
      <c r="AG761" s="527"/>
    </row>
    <row r="762" spans="33:33" s="23" customFormat="1" x14ac:dyDescent="0.2">
      <c r="AG762" s="527"/>
    </row>
    <row r="763" spans="33:33" s="23" customFormat="1" x14ac:dyDescent="0.2">
      <c r="AG763" s="527"/>
    </row>
    <row r="764" spans="33:33" s="23" customFormat="1" x14ac:dyDescent="0.2">
      <c r="AG764" s="527"/>
    </row>
    <row r="765" spans="33:33" s="23" customFormat="1" x14ac:dyDescent="0.2">
      <c r="AG765" s="527"/>
    </row>
    <row r="766" spans="33:33" s="23" customFormat="1" x14ac:dyDescent="0.2">
      <c r="AG766" s="527"/>
    </row>
    <row r="767" spans="33:33" s="23" customFormat="1" x14ac:dyDescent="0.2">
      <c r="AG767" s="527"/>
    </row>
    <row r="768" spans="33:33" s="23" customFormat="1" x14ac:dyDescent="0.2">
      <c r="AG768" s="527"/>
    </row>
    <row r="769" spans="33:33" s="23" customFormat="1" x14ac:dyDescent="0.2">
      <c r="AG769" s="527"/>
    </row>
    <row r="770" spans="33:33" s="23" customFormat="1" x14ac:dyDescent="0.2">
      <c r="AG770" s="527"/>
    </row>
    <row r="771" spans="33:33" s="23" customFormat="1" x14ac:dyDescent="0.2">
      <c r="AG771" s="527"/>
    </row>
    <row r="772" spans="33:33" s="23" customFormat="1" x14ac:dyDescent="0.2">
      <c r="AG772" s="527"/>
    </row>
    <row r="773" spans="33:33" s="23" customFormat="1" x14ac:dyDescent="0.2">
      <c r="AG773" s="527"/>
    </row>
    <row r="774" spans="33:33" s="23" customFormat="1" x14ac:dyDescent="0.2">
      <c r="AG774" s="527"/>
    </row>
    <row r="775" spans="33:33" s="23" customFormat="1" x14ac:dyDescent="0.2">
      <c r="AG775" s="527"/>
    </row>
    <row r="776" spans="33:33" s="23" customFormat="1" x14ac:dyDescent="0.2">
      <c r="AG776" s="527"/>
    </row>
    <row r="777" spans="33:33" s="23" customFormat="1" x14ac:dyDescent="0.2">
      <c r="AG777" s="527"/>
    </row>
    <row r="778" spans="33:33" s="23" customFormat="1" x14ac:dyDescent="0.2">
      <c r="AG778" s="527"/>
    </row>
    <row r="779" spans="33:33" s="23" customFormat="1" x14ac:dyDescent="0.2">
      <c r="AG779" s="527"/>
    </row>
    <row r="780" spans="33:33" s="23" customFormat="1" x14ac:dyDescent="0.2">
      <c r="AG780" s="527"/>
    </row>
    <row r="781" spans="33:33" s="23" customFormat="1" x14ac:dyDescent="0.2">
      <c r="AG781" s="527"/>
    </row>
    <row r="782" spans="33:33" s="23" customFormat="1" x14ac:dyDescent="0.2">
      <c r="AG782" s="527"/>
    </row>
    <row r="783" spans="33:33" s="23" customFormat="1" x14ac:dyDescent="0.2">
      <c r="AG783" s="527"/>
    </row>
    <row r="784" spans="33:33" s="23" customFormat="1" x14ac:dyDescent="0.2">
      <c r="AG784" s="527"/>
    </row>
    <row r="785" spans="33:33" s="23" customFormat="1" x14ac:dyDescent="0.2">
      <c r="AG785" s="527"/>
    </row>
    <row r="786" spans="33:33" s="23" customFormat="1" x14ac:dyDescent="0.2">
      <c r="AG786" s="527"/>
    </row>
    <row r="787" spans="33:33" s="23" customFormat="1" x14ac:dyDescent="0.2">
      <c r="AG787" s="527"/>
    </row>
    <row r="788" spans="33:33" s="23" customFormat="1" x14ac:dyDescent="0.2">
      <c r="AG788" s="527"/>
    </row>
    <row r="789" spans="33:33" s="23" customFormat="1" x14ac:dyDescent="0.2">
      <c r="AG789" s="527"/>
    </row>
    <row r="790" spans="33:33" s="23" customFormat="1" x14ac:dyDescent="0.2">
      <c r="AG790" s="527"/>
    </row>
    <row r="791" spans="33:33" s="23" customFormat="1" x14ac:dyDescent="0.2">
      <c r="AG791" s="527"/>
    </row>
    <row r="792" spans="33:33" s="23" customFormat="1" x14ac:dyDescent="0.2">
      <c r="AG792" s="527"/>
    </row>
    <row r="793" spans="33:33" s="23" customFormat="1" x14ac:dyDescent="0.2">
      <c r="AG793" s="527"/>
    </row>
    <row r="794" spans="33:33" s="23" customFormat="1" x14ac:dyDescent="0.2">
      <c r="AG794" s="527"/>
    </row>
    <row r="795" spans="33:33" s="23" customFormat="1" x14ac:dyDescent="0.2">
      <c r="AG795" s="527"/>
    </row>
    <row r="796" spans="33:33" s="23" customFormat="1" x14ac:dyDescent="0.2">
      <c r="AG796" s="527"/>
    </row>
    <row r="797" spans="33:33" s="23" customFormat="1" x14ac:dyDescent="0.2">
      <c r="AG797" s="527"/>
    </row>
    <row r="798" spans="33:33" s="23" customFormat="1" x14ac:dyDescent="0.2">
      <c r="AG798" s="527"/>
    </row>
    <row r="799" spans="33:33" s="23" customFormat="1" x14ac:dyDescent="0.2">
      <c r="AG799" s="527"/>
    </row>
    <row r="800" spans="33:33" s="23" customFormat="1" x14ac:dyDescent="0.2">
      <c r="AG800" s="527"/>
    </row>
    <row r="801" spans="33:33" s="23" customFormat="1" x14ac:dyDescent="0.2">
      <c r="AG801" s="527"/>
    </row>
    <row r="802" spans="33:33" s="23" customFormat="1" x14ac:dyDescent="0.2">
      <c r="AG802" s="527"/>
    </row>
    <row r="803" spans="33:33" s="23" customFormat="1" x14ac:dyDescent="0.2">
      <c r="AG803" s="527"/>
    </row>
    <row r="804" spans="33:33" s="23" customFormat="1" x14ac:dyDescent="0.2">
      <c r="AG804" s="527"/>
    </row>
    <row r="805" spans="33:33" s="23" customFormat="1" x14ac:dyDescent="0.2">
      <c r="AG805" s="527"/>
    </row>
    <row r="806" spans="33:33" s="23" customFormat="1" x14ac:dyDescent="0.2">
      <c r="AG806" s="527"/>
    </row>
    <row r="807" spans="33:33" s="23" customFormat="1" x14ac:dyDescent="0.2">
      <c r="AG807" s="527"/>
    </row>
    <row r="808" spans="33:33" s="23" customFormat="1" x14ac:dyDescent="0.2">
      <c r="AG808" s="527"/>
    </row>
    <row r="809" spans="33:33" s="23" customFormat="1" x14ac:dyDescent="0.2">
      <c r="AG809" s="527"/>
    </row>
    <row r="810" spans="33:33" s="23" customFormat="1" x14ac:dyDescent="0.2">
      <c r="AG810" s="527"/>
    </row>
    <row r="811" spans="33:33" s="23" customFormat="1" x14ac:dyDescent="0.2">
      <c r="AG811" s="527"/>
    </row>
    <row r="812" spans="33:33" s="23" customFormat="1" x14ac:dyDescent="0.2">
      <c r="AG812" s="527"/>
    </row>
    <row r="813" spans="33:33" s="23" customFormat="1" x14ac:dyDescent="0.2">
      <c r="AG813" s="527"/>
    </row>
    <row r="814" spans="33:33" s="23" customFormat="1" x14ac:dyDescent="0.2">
      <c r="AG814" s="527"/>
    </row>
    <row r="815" spans="33:33" s="23" customFormat="1" x14ac:dyDescent="0.2">
      <c r="AG815" s="527"/>
    </row>
    <row r="816" spans="33:33" s="23" customFormat="1" x14ac:dyDescent="0.2">
      <c r="AG816" s="527"/>
    </row>
    <row r="817" spans="33:33" s="23" customFormat="1" x14ac:dyDescent="0.2">
      <c r="AG817" s="527"/>
    </row>
    <row r="818" spans="33:33" s="23" customFormat="1" x14ac:dyDescent="0.2">
      <c r="AG818" s="527"/>
    </row>
    <row r="819" spans="33:33" s="23" customFormat="1" x14ac:dyDescent="0.2">
      <c r="AG819" s="527"/>
    </row>
    <row r="820" spans="33:33" s="23" customFormat="1" x14ac:dyDescent="0.2">
      <c r="AG820" s="527"/>
    </row>
    <row r="821" spans="33:33" s="23" customFormat="1" x14ac:dyDescent="0.2">
      <c r="AG821" s="527"/>
    </row>
    <row r="822" spans="33:33" s="23" customFormat="1" x14ac:dyDescent="0.2">
      <c r="AG822" s="527"/>
    </row>
    <row r="823" spans="33:33" s="23" customFormat="1" x14ac:dyDescent="0.2">
      <c r="AG823" s="527"/>
    </row>
    <row r="824" spans="33:33" s="23" customFormat="1" x14ac:dyDescent="0.2">
      <c r="AG824" s="527"/>
    </row>
    <row r="825" spans="33:33" s="23" customFormat="1" x14ac:dyDescent="0.2">
      <c r="AG825" s="527"/>
    </row>
    <row r="826" spans="33:33" s="23" customFormat="1" x14ac:dyDescent="0.2">
      <c r="AG826" s="527"/>
    </row>
    <row r="827" spans="33:33" s="23" customFormat="1" x14ac:dyDescent="0.2">
      <c r="AG827" s="527"/>
    </row>
    <row r="828" spans="33:33" s="23" customFormat="1" x14ac:dyDescent="0.2">
      <c r="AG828" s="527"/>
    </row>
    <row r="829" spans="33:33" s="23" customFormat="1" x14ac:dyDescent="0.2">
      <c r="AG829" s="527"/>
    </row>
    <row r="830" spans="33:33" s="23" customFormat="1" x14ac:dyDescent="0.2">
      <c r="AG830" s="527"/>
    </row>
    <row r="831" spans="33:33" s="23" customFormat="1" x14ac:dyDescent="0.2">
      <c r="AG831" s="527"/>
    </row>
    <row r="832" spans="33:33" s="23" customFormat="1" x14ac:dyDescent="0.2">
      <c r="AG832" s="527"/>
    </row>
    <row r="833" spans="33:33" s="23" customFormat="1" x14ac:dyDescent="0.2">
      <c r="AG833" s="527"/>
    </row>
    <row r="834" spans="33:33" s="23" customFormat="1" x14ac:dyDescent="0.2">
      <c r="AG834" s="527"/>
    </row>
    <row r="835" spans="33:33" s="23" customFormat="1" x14ac:dyDescent="0.2">
      <c r="AG835" s="527"/>
    </row>
    <row r="836" spans="33:33" s="23" customFormat="1" x14ac:dyDescent="0.2">
      <c r="AG836" s="527"/>
    </row>
    <row r="837" spans="33:33" s="23" customFormat="1" x14ac:dyDescent="0.2">
      <c r="AG837" s="527"/>
    </row>
    <row r="838" spans="33:33" s="23" customFormat="1" x14ac:dyDescent="0.2">
      <c r="AG838" s="527"/>
    </row>
    <row r="839" spans="33:33" s="23" customFormat="1" x14ac:dyDescent="0.2">
      <c r="AG839" s="527"/>
    </row>
    <row r="840" spans="33:33" s="23" customFormat="1" x14ac:dyDescent="0.2">
      <c r="AG840" s="527"/>
    </row>
    <row r="841" spans="33:33" s="23" customFormat="1" x14ac:dyDescent="0.2">
      <c r="AG841" s="527"/>
    </row>
    <row r="842" spans="33:33" s="23" customFormat="1" x14ac:dyDescent="0.2">
      <c r="AG842" s="527"/>
    </row>
    <row r="843" spans="33:33" s="23" customFormat="1" x14ac:dyDescent="0.2">
      <c r="AG843" s="527"/>
    </row>
    <row r="844" spans="33:33" s="23" customFormat="1" x14ac:dyDescent="0.2">
      <c r="AG844" s="527"/>
    </row>
    <row r="845" spans="33:33" s="23" customFormat="1" x14ac:dyDescent="0.2">
      <c r="AG845" s="527"/>
    </row>
    <row r="846" spans="33:33" s="23" customFormat="1" x14ac:dyDescent="0.2">
      <c r="AG846" s="527"/>
    </row>
    <row r="847" spans="33:33" s="23" customFormat="1" x14ac:dyDescent="0.2">
      <c r="AG847" s="527"/>
    </row>
    <row r="848" spans="33:33" s="23" customFormat="1" x14ac:dyDescent="0.2">
      <c r="AG848" s="527"/>
    </row>
    <row r="849" spans="33:33" s="23" customFormat="1" x14ac:dyDescent="0.2">
      <c r="AG849" s="527"/>
    </row>
    <row r="850" spans="33:33" s="23" customFormat="1" x14ac:dyDescent="0.2">
      <c r="AG850" s="527"/>
    </row>
    <row r="851" spans="33:33" s="23" customFormat="1" x14ac:dyDescent="0.2">
      <c r="AG851" s="527"/>
    </row>
    <row r="852" spans="33:33" s="23" customFormat="1" x14ac:dyDescent="0.2">
      <c r="AG852" s="527"/>
    </row>
    <row r="853" spans="33:33" s="23" customFormat="1" x14ac:dyDescent="0.2">
      <c r="AG853" s="527"/>
    </row>
    <row r="854" spans="33:33" s="23" customFormat="1" x14ac:dyDescent="0.2">
      <c r="AG854" s="527"/>
    </row>
    <row r="855" spans="33:33" s="23" customFormat="1" x14ac:dyDescent="0.2">
      <c r="AG855" s="527"/>
    </row>
    <row r="856" spans="33:33" s="23" customFormat="1" x14ac:dyDescent="0.2">
      <c r="AG856" s="527"/>
    </row>
    <row r="857" spans="33:33" s="23" customFormat="1" x14ac:dyDescent="0.2">
      <c r="AG857" s="527"/>
    </row>
    <row r="858" spans="33:33" s="23" customFormat="1" x14ac:dyDescent="0.2">
      <c r="AG858" s="527"/>
    </row>
    <row r="859" spans="33:33" s="23" customFormat="1" x14ac:dyDescent="0.2">
      <c r="AG859" s="527"/>
    </row>
    <row r="860" spans="33:33" s="23" customFormat="1" x14ac:dyDescent="0.2">
      <c r="AG860" s="527"/>
    </row>
    <row r="861" spans="33:33" s="23" customFormat="1" x14ac:dyDescent="0.2">
      <c r="AG861" s="527"/>
    </row>
    <row r="862" spans="33:33" s="23" customFormat="1" x14ac:dyDescent="0.2">
      <c r="AG862" s="527"/>
    </row>
    <row r="863" spans="33:33" s="23" customFormat="1" x14ac:dyDescent="0.2">
      <c r="AG863" s="527"/>
    </row>
    <row r="864" spans="33:33" s="23" customFormat="1" x14ac:dyDescent="0.2">
      <c r="AG864" s="527"/>
    </row>
    <row r="865" spans="33:33" s="23" customFormat="1" x14ac:dyDescent="0.2">
      <c r="AG865" s="527"/>
    </row>
    <row r="866" spans="33:33" s="23" customFormat="1" x14ac:dyDescent="0.2">
      <c r="AG866" s="527"/>
    </row>
    <row r="867" spans="33:33" s="23" customFormat="1" x14ac:dyDescent="0.2">
      <c r="AG867" s="527"/>
    </row>
    <row r="868" spans="33:33" s="23" customFormat="1" x14ac:dyDescent="0.2">
      <c r="AG868" s="527"/>
    </row>
    <row r="869" spans="33:33" s="23" customFormat="1" x14ac:dyDescent="0.2">
      <c r="AG869" s="527"/>
    </row>
    <row r="870" spans="33:33" s="23" customFormat="1" x14ac:dyDescent="0.2">
      <c r="AG870" s="527"/>
    </row>
    <row r="871" spans="33:33" s="23" customFormat="1" x14ac:dyDescent="0.2">
      <c r="AG871" s="527"/>
    </row>
    <row r="872" spans="33:33" s="23" customFormat="1" x14ac:dyDescent="0.2">
      <c r="AG872" s="527"/>
    </row>
    <row r="873" spans="33:33" s="23" customFormat="1" x14ac:dyDescent="0.2">
      <c r="AG873" s="527"/>
    </row>
    <row r="874" spans="33:33" s="23" customFormat="1" x14ac:dyDescent="0.2">
      <c r="AG874" s="527"/>
    </row>
    <row r="875" spans="33:33" s="23" customFormat="1" x14ac:dyDescent="0.2">
      <c r="AG875" s="527"/>
    </row>
    <row r="876" spans="33:33" s="23" customFormat="1" x14ac:dyDescent="0.2">
      <c r="AG876" s="527"/>
    </row>
    <row r="877" spans="33:33" s="23" customFormat="1" x14ac:dyDescent="0.2">
      <c r="AG877" s="527"/>
    </row>
    <row r="878" spans="33:33" s="23" customFormat="1" x14ac:dyDescent="0.2">
      <c r="AG878" s="527"/>
    </row>
    <row r="879" spans="33:33" s="23" customFormat="1" x14ac:dyDescent="0.2">
      <c r="AG879" s="527"/>
    </row>
    <row r="880" spans="33:33" s="23" customFormat="1" x14ac:dyDescent="0.2">
      <c r="AG880" s="527"/>
    </row>
    <row r="881" spans="33:33" s="23" customFormat="1" x14ac:dyDescent="0.2">
      <c r="AG881" s="527"/>
    </row>
    <row r="882" spans="33:33" s="23" customFormat="1" x14ac:dyDescent="0.2">
      <c r="AG882" s="527"/>
    </row>
    <row r="883" spans="33:33" s="23" customFormat="1" x14ac:dyDescent="0.2">
      <c r="AG883" s="527"/>
    </row>
    <row r="884" spans="33:33" s="23" customFormat="1" x14ac:dyDescent="0.2">
      <c r="AG884" s="527"/>
    </row>
    <row r="885" spans="33:33" s="23" customFormat="1" x14ac:dyDescent="0.2">
      <c r="AG885" s="527"/>
    </row>
    <row r="886" spans="33:33" s="23" customFormat="1" x14ac:dyDescent="0.2">
      <c r="AG886" s="527"/>
    </row>
    <row r="887" spans="33:33" s="23" customFormat="1" x14ac:dyDescent="0.2">
      <c r="AG887" s="527"/>
    </row>
    <row r="888" spans="33:33" s="23" customFormat="1" x14ac:dyDescent="0.2">
      <c r="AG888" s="527"/>
    </row>
    <row r="889" spans="33:33" s="23" customFormat="1" x14ac:dyDescent="0.2">
      <c r="AG889" s="527"/>
    </row>
    <row r="890" spans="33:33" s="23" customFormat="1" x14ac:dyDescent="0.2">
      <c r="AG890" s="527"/>
    </row>
    <row r="891" spans="33:33" s="23" customFormat="1" x14ac:dyDescent="0.2">
      <c r="AG891" s="527"/>
    </row>
    <row r="892" spans="33:33" s="23" customFormat="1" x14ac:dyDescent="0.2">
      <c r="AG892" s="527"/>
    </row>
    <row r="893" spans="33:33" s="23" customFormat="1" x14ac:dyDescent="0.2">
      <c r="AG893" s="527"/>
    </row>
    <row r="894" spans="33:33" s="23" customFormat="1" x14ac:dyDescent="0.2">
      <c r="AG894" s="527"/>
    </row>
    <row r="895" spans="33:33" s="23" customFormat="1" x14ac:dyDescent="0.2">
      <c r="AG895" s="527"/>
    </row>
    <row r="896" spans="33:33" s="23" customFormat="1" x14ac:dyDescent="0.2">
      <c r="AG896" s="527"/>
    </row>
    <row r="897" spans="33:33" s="23" customFormat="1" x14ac:dyDescent="0.2">
      <c r="AG897" s="527"/>
    </row>
    <row r="898" spans="33:33" s="23" customFormat="1" x14ac:dyDescent="0.2">
      <c r="AG898" s="527"/>
    </row>
    <row r="899" spans="33:33" s="23" customFormat="1" x14ac:dyDescent="0.2">
      <c r="AG899" s="527"/>
    </row>
    <row r="900" spans="33:33" s="23" customFormat="1" x14ac:dyDescent="0.2">
      <c r="AG900" s="527"/>
    </row>
    <row r="901" spans="33:33" s="23" customFormat="1" x14ac:dyDescent="0.2">
      <c r="AG901" s="527"/>
    </row>
    <row r="902" spans="33:33" s="23" customFormat="1" x14ac:dyDescent="0.2">
      <c r="AG902" s="527"/>
    </row>
    <row r="903" spans="33:33" s="23" customFormat="1" x14ac:dyDescent="0.2">
      <c r="AG903" s="527"/>
    </row>
    <row r="904" spans="33:33" s="23" customFormat="1" x14ac:dyDescent="0.2">
      <c r="AG904" s="527"/>
    </row>
    <row r="905" spans="33:33" s="23" customFormat="1" x14ac:dyDescent="0.2">
      <c r="AG905" s="527"/>
    </row>
    <row r="906" spans="33:33" s="23" customFormat="1" x14ac:dyDescent="0.2">
      <c r="AG906" s="527"/>
    </row>
    <row r="907" spans="33:33" s="23" customFormat="1" x14ac:dyDescent="0.2">
      <c r="AG907" s="527"/>
    </row>
    <row r="908" spans="33:33" s="23" customFormat="1" x14ac:dyDescent="0.2">
      <c r="AG908" s="527"/>
    </row>
    <row r="909" spans="33:33" s="23" customFormat="1" x14ac:dyDescent="0.2">
      <c r="AG909" s="527"/>
    </row>
    <row r="910" spans="33:33" s="23" customFormat="1" x14ac:dyDescent="0.2">
      <c r="AG910" s="527"/>
    </row>
    <row r="911" spans="33:33" s="23" customFormat="1" x14ac:dyDescent="0.2">
      <c r="AG911" s="527"/>
    </row>
    <row r="912" spans="33:33" s="23" customFormat="1" x14ac:dyDescent="0.2">
      <c r="AG912" s="527"/>
    </row>
    <row r="913" spans="33:33" s="23" customFormat="1" x14ac:dyDescent="0.2">
      <c r="AG913" s="527"/>
    </row>
    <row r="914" spans="33:33" s="23" customFormat="1" x14ac:dyDescent="0.2">
      <c r="AG914" s="527"/>
    </row>
    <row r="915" spans="33:33" s="23" customFormat="1" x14ac:dyDescent="0.2">
      <c r="AG915" s="527"/>
    </row>
    <row r="916" spans="33:33" s="23" customFormat="1" x14ac:dyDescent="0.2">
      <c r="AG916" s="527"/>
    </row>
    <row r="917" spans="33:33" s="23" customFormat="1" x14ac:dyDescent="0.2">
      <c r="AG917" s="527"/>
    </row>
    <row r="918" spans="33:33" s="23" customFormat="1" x14ac:dyDescent="0.2">
      <c r="AG918" s="527"/>
    </row>
    <row r="919" spans="33:33" s="23" customFormat="1" x14ac:dyDescent="0.2">
      <c r="AG919" s="527"/>
    </row>
    <row r="920" spans="33:33" s="23" customFormat="1" x14ac:dyDescent="0.2">
      <c r="AG920" s="527"/>
    </row>
    <row r="921" spans="33:33" s="23" customFormat="1" x14ac:dyDescent="0.2">
      <c r="AG921" s="527"/>
    </row>
    <row r="922" spans="33:33" s="23" customFormat="1" x14ac:dyDescent="0.2">
      <c r="AG922" s="527"/>
    </row>
    <row r="923" spans="33:33" s="23" customFormat="1" x14ac:dyDescent="0.2">
      <c r="AG923" s="527"/>
    </row>
    <row r="924" spans="33:33" s="23" customFormat="1" x14ac:dyDescent="0.2">
      <c r="AG924" s="527"/>
    </row>
    <row r="925" spans="33:33" s="23" customFormat="1" x14ac:dyDescent="0.2">
      <c r="AG925" s="527"/>
    </row>
    <row r="926" spans="33:33" s="23" customFormat="1" x14ac:dyDescent="0.2">
      <c r="AG926" s="527"/>
    </row>
    <row r="927" spans="33:33" s="23" customFormat="1" x14ac:dyDescent="0.2">
      <c r="AG927" s="527"/>
    </row>
    <row r="928" spans="33:33" s="23" customFormat="1" x14ac:dyDescent="0.2">
      <c r="AG928" s="527"/>
    </row>
    <row r="929" spans="33:33" s="23" customFormat="1" x14ac:dyDescent="0.2">
      <c r="AG929" s="527"/>
    </row>
    <row r="930" spans="33:33" s="23" customFormat="1" x14ac:dyDescent="0.2">
      <c r="AG930" s="527"/>
    </row>
    <row r="931" spans="33:33" s="23" customFormat="1" x14ac:dyDescent="0.2">
      <c r="AG931" s="527"/>
    </row>
    <row r="932" spans="33:33" s="23" customFormat="1" x14ac:dyDescent="0.2">
      <c r="AG932" s="527"/>
    </row>
    <row r="933" spans="33:33" s="23" customFormat="1" x14ac:dyDescent="0.2">
      <c r="AG933" s="527"/>
    </row>
    <row r="934" spans="33:33" s="23" customFormat="1" x14ac:dyDescent="0.2">
      <c r="AG934" s="527"/>
    </row>
    <row r="935" spans="33:33" s="23" customFormat="1" x14ac:dyDescent="0.2">
      <c r="AG935" s="527"/>
    </row>
    <row r="936" spans="33:33" s="23" customFormat="1" x14ac:dyDescent="0.2">
      <c r="AG936" s="527"/>
    </row>
    <row r="937" spans="33:33" s="23" customFormat="1" x14ac:dyDescent="0.2">
      <c r="AG937" s="527"/>
    </row>
    <row r="938" spans="33:33" s="23" customFormat="1" x14ac:dyDescent="0.2">
      <c r="AG938" s="527"/>
    </row>
    <row r="939" spans="33:33" s="23" customFormat="1" x14ac:dyDescent="0.2">
      <c r="AG939" s="527"/>
    </row>
    <row r="940" spans="33:33" s="23" customFormat="1" x14ac:dyDescent="0.2">
      <c r="AG940" s="527"/>
    </row>
    <row r="941" spans="33:33" s="23" customFormat="1" x14ac:dyDescent="0.2">
      <c r="AG941" s="527"/>
    </row>
    <row r="942" spans="33:33" s="23" customFormat="1" x14ac:dyDescent="0.2">
      <c r="AG942" s="527"/>
    </row>
    <row r="943" spans="33:33" s="23" customFormat="1" x14ac:dyDescent="0.2">
      <c r="AG943" s="527"/>
    </row>
    <row r="944" spans="33:33" s="23" customFormat="1" x14ac:dyDescent="0.2">
      <c r="AG944" s="527"/>
    </row>
    <row r="945" spans="33:33" s="23" customFormat="1" x14ac:dyDescent="0.2">
      <c r="AG945" s="527"/>
    </row>
    <row r="946" spans="33:33" s="23" customFormat="1" x14ac:dyDescent="0.2">
      <c r="AG946" s="527"/>
    </row>
    <row r="947" spans="33:33" s="23" customFormat="1" x14ac:dyDescent="0.2">
      <c r="AG947" s="527"/>
    </row>
    <row r="948" spans="33:33" s="23" customFormat="1" x14ac:dyDescent="0.2">
      <c r="AG948" s="527"/>
    </row>
    <row r="949" spans="33:33" s="23" customFormat="1" x14ac:dyDescent="0.2">
      <c r="AG949" s="527"/>
    </row>
    <row r="950" spans="33:33" s="23" customFormat="1" x14ac:dyDescent="0.2">
      <c r="AG950" s="527"/>
    </row>
    <row r="951" spans="33:33" s="23" customFormat="1" x14ac:dyDescent="0.2">
      <c r="AG951" s="527"/>
    </row>
    <row r="952" spans="33:33" s="23" customFormat="1" x14ac:dyDescent="0.2">
      <c r="AG952" s="527"/>
    </row>
    <row r="953" spans="33:33" s="23" customFormat="1" x14ac:dyDescent="0.2">
      <c r="AG953" s="527"/>
    </row>
    <row r="954" spans="33:33" s="23" customFormat="1" x14ac:dyDescent="0.2">
      <c r="AG954" s="527"/>
    </row>
    <row r="955" spans="33:33" s="23" customFormat="1" x14ac:dyDescent="0.2">
      <c r="AG955" s="527"/>
    </row>
    <row r="956" spans="33:33" s="23" customFormat="1" x14ac:dyDescent="0.2">
      <c r="AG956" s="527"/>
    </row>
    <row r="957" spans="33:33" s="23" customFormat="1" x14ac:dyDescent="0.2">
      <c r="AG957" s="527"/>
    </row>
    <row r="958" spans="33:33" s="23" customFormat="1" x14ac:dyDescent="0.2">
      <c r="AG958" s="527"/>
    </row>
    <row r="959" spans="33:33" s="23" customFormat="1" x14ac:dyDescent="0.2">
      <c r="AG959" s="527"/>
    </row>
    <row r="960" spans="33:33" s="23" customFormat="1" x14ac:dyDescent="0.2">
      <c r="AG960" s="527"/>
    </row>
    <row r="961" spans="33:33" s="23" customFormat="1" x14ac:dyDescent="0.2">
      <c r="AG961" s="527"/>
    </row>
    <row r="962" spans="33:33" s="23" customFormat="1" x14ac:dyDescent="0.2">
      <c r="AG962" s="527"/>
    </row>
    <row r="963" spans="33:33" s="23" customFormat="1" x14ac:dyDescent="0.2">
      <c r="AG963" s="527"/>
    </row>
    <row r="964" spans="33:33" s="23" customFormat="1" x14ac:dyDescent="0.2">
      <c r="AG964" s="527"/>
    </row>
    <row r="965" spans="33:33" s="23" customFormat="1" x14ac:dyDescent="0.2">
      <c r="AG965" s="527"/>
    </row>
    <row r="966" spans="33:33" s="23" customFormat="1" x14ac:dyDescent="0.2">
      <c r="AG966" s="527"/>
    </row>
    <row r="967" spans="33:33" s="23" customFormat="1" x14ac:dyDescent="0.2">
      <c r="AG967" s="527"/>
    </row>
    <row r="968" spans="33:33" s="23" customFormat="1" x14ac:dyDescent="0.2">
      <c r="AG968" s="527"/>
    </row>
    <row r="969" spans="33:33" s="23" customFormat="1" x14ac:dyDescent="0.2">
      <c r="AG969" s="527"/>
    </row>
    <row r="970" spans="33:33" s="23" customFormat="1" x14ac:dyDescent="0.2">
      <c r="AG970" s="527"/>
    </row>
    <row r="971" spans="33:33" s="23" customFormat="1" x14ac:dyDescent="0.2">
      <c r="AG971" s="527"/>
    </row>
    <row r="972" spans="33:33" s="23" customFormat="1" x14ac:dyDescent="0.2">
      <c r="AG972" s="527"/>
    </row>
    <row r="973" spans="33:33" s="23" customFormat="1" x14ac:dyDescent="0.2">
      <c r="AG973" s="527"/>
    </row>
    <row r="974" spans="33:33" s="23" customFormat="1" x14ac:dyDescent="0.2">
      <c r="AG974" s="527"/>
    </row>
    <row r="975" spans="33:33" s="23" customFormat="1" x14ac:dyDescent="0.2">
      <c r="AG975" s="527"/>
    </row>
    <row r="976" spans="33:33" s="23" customFormat="1" x14ac:dyDescent="0.2">
      <c r="AG976" s="527"/>
    </row>
    <row r="977" spans="33:33" s="23" customFormat="1" x14ac:dyDescent="0.2">
      <c r="AG977" s="527"/>
    </row>
    <row r="978" spans="33:33" s="23" customFormat="1" x14ac:dyDescent="0.2">
      <c r="AG978" s="527"/>
    </row>
    <row r="979" spans="33:33" s="23" customFormat="1" x14ac:dyDescent="0.2">
      <c r="AG979" s="527"/>
    </row>
    <row r="980" spans="33:33" s="23" customFormat="1" x14ac:dyDescent="0.2">
      <c r="AG980" s="527"/>
    </row>
    <row r="981" spans="33:33" s="23" customFormat="1" x14ac:dyDescent="0.2">
      <c r="AG981" s="527"/>
    </row>
    <row r="982" spans="33:33" s="23" customFormat="1" x14ac:dyDescent="0.2">
      <c r="AG982" s="527"/>
    </row>
    <row r="983" spans="33:33" s="23" customFormat="1" x14ac:dyDescent="0.2">
      <c r="AG983" s="527"/>
    </row>
    <row r="984" spans="33:33" s="23" customFormat="1" x14ac:dyDescent="0.2">
      <c r="AG984" s="527"/>
    </row>
    <row r="985" spans="33:33" s="23" customFormat="1" x14ac:dyDescent="0.2">
      <c r="AG985" s="527"/>
    </row>
    <row r="986" spans="33:33" s="23" customFormat="1" x14ac:dyDescent="0.2">
      <c r="AG986" s="527"/>
    </row>
    <row r="987" spans="33:33" s="23" customFormat="1" x14ac:dyDescent="0.2">
      <c r="AG987" s="527"/>
    </row>
    <row r="988" spans="33:33" s="23" customFormat="1" x14ac:dyDescent="0.2">
      <c r="AG988" s="527"/>
    </row>
    <row r="989" spans="33:33" s="23" customFormat="1" x14ac:dyDescent="0.2">
      <c r="AG989" s="527"/>
    </row>
    <row r="990" spans="33:33" s="23" customFormat="1" x14ac:dyDescent="0.2">
      <c r="AG990" s="527"/>
    </row>
    <row r="991" spans="33:33" s="23" customFormat="1" x14ac:dyDescent="0.2">
      <c r="AG991" s="527"/>
    </row>
    <row r="992" spans="33:33" s="23" customFormat="1" x14ac:dyDescent="0.2">
      <c r="AG992" s="527"/>
    </row>
    <row r="993" spans="33:33" s="23" customFormat="1" x14ac:dyDescent="0.2">
      <c r="AG993" s="527"/>
    </row>
    <row r="994" spans="33:33" s="23" customFormat="1" x14ac:dyDescent="0.2">
      <c r="AG994" s="527"/>
    </row>
    <row r="995" spans="33:33" s="23" customFormat="1" x14ac:dyDescent="0.2">
      <c r="AG995" s="527"/>
    </row>
    <row r="996" spans="33:33" s="23" customFormat="1" x14ac:dyDescent="0.2">
      <c r="AG996" s="527"/>
    </row>
    <row r="997" spans="33:33" s="23" customFormat="1" x14ac:dyDescent="0.2">
      <c r="AG997" s="527"/>
    </row>
    <row r="998" spans="33:33" s="23" customFormat="1" x14ac:dyDescent="0.2">
      <c r="AG998" s="527"/>
    </row>
    <row r="999" spans="33:33" s="23" customFormat="1" x14ac:dyDescent="0.2">
      <c r="AG999" s="527"/>
    </row>
    <row r="1000" spans="33:33" s="23" customFormat="1" x14ac:dyDescent="0.2">
      <c r="AG1000" s="527"/>
    </row>
    <row r="1001" spans="33:33" s="23" customFormat="1" x14ac:dyDescent="0.2">
      <c r="AG1001" s="527"/>
    </row>
    <row r="1002" spans="33:33" s="23" customFormat="1" x14ac:dyDescent="0.2">
      <c r="AG1002" s="527"/>
    </row>
    <row r="1003" spans="33:33" s="23" customFormat="1" x14ac:dyDescent="0.2">
      <c r="AG1003" s="527"/>
    </row>
    <row r="1004" spans="33:33" s="23" customFormat="1" x14ac:dyDescent="0.2">
      <c r="AG1004" s="527"/>
    </row>
    <row r="1005" spans="33:33" s="23" customFormat="1" x14ac:dyDescent="0.2">
      <c r="AG1005" s="527"/>
    </row>
    <row r="1006" spans="33:33" s="23" customFormat="1" x14ac:dyDescent="0.2">
      <c r="AG1006" s="527"/>
    </row>
    <row r="1007" spans="33:33" s="23" customFormat="1" x14ac:dyDescent="0.2">
      <c r="AG1007" s="527"/>
    </row>
    <row r="1008" spans="33:33" s="23" customFormat="1" x14ac:dyDescent="0.2">
      <c r="AG1008" s="527"/>
    </row>
    <row r="1009" spans="33:33" s="23" customFormat="1" x14ac:dyDescent="0.2">
      <c r="AG1009" s="527"/>
    </row>
    <row r="1010" spans="33:33" s="23" customFormat="1" x14ac:dyDescent="0.2">
      <c r="AG1010" s="527"/>
    </row>
    <row r="1011" spans="33:33" s="23" customFormat="1" x14ac:dyDescent="0.2">
      <c r="AG1011" s="527"/>
    </row>
    <row r="1012" spans="33:33" s="23" customFormat="1" x14ac:dyDescent="0.2">
      <c r="AG1012" s="527"/>
    </row>
    <row r="1013" spans="33:33" s="23" customFormat="1" x14ac:dyDescent="0.2">
      <c r="AG1013" s="527"/>
    </row>
    <row r="1014" spans="33:33" s="23" customFormat="1" x14ac:dyDescent="0.2">
      <c r="AG1014" s="527"/>
    </row>
    <row r="1015" spans="33:33" s="23" customFormat="1" x14ac:dyDescent="0.2">
      <c r="AG1015" s="527"/>
    </row>
    <row r="1016" spans="33:33" s="23" customFormat="1" x14ac:dyDescent="0.2">
      <c r="AG1016" s="527"/>
    </row>
    <row r="1017" spans="33:33" s="23" customFormat="1" x14ac:dyDescent="0.2">
      <c r="AG1017" s="527"/>
    </row>
    <row r="1018" spans="33:33" s="23" customFormat="1" x14ac:dyDescent="0.2">
      <c r="AG1018" s="527"/>
    </row>
    <row r="1019" spans="33:33" s="23" customFormat="1" x14ac:dyDescent="0.2">
      <c r="AG1019" s="527"/>
    </row>
    <row r="1020" spans="33:33" s="23" customFormat="1" x14ac:dyDescent="0.2">
      <c r="AG1020" s="527"/>
    </row>
    <row r="1021" spans="33:33" s="23" customFormat="1" x14ac:dyDescent="0.2">
      <c r="AG1021" s="527"/>
    </row>
    <row r="1022" spans="33:33" s="23" customFormat="1" x14ac:dyDescent="0.2">
      <c r="AG1022" s="527"/>
    </row>
    <row r="1023" spans="33:33" s="23" customFormat="1" x14ac:dyDescent="0.2">
      <c r="AG1023" s="527"/>
    </row>
    <row r="1024" spans="33:33" s="23" customFormat="1" x14ac:dyDescent="0.2">
      <c r="AG1024" s="527"/>
    </row>
    <row r="1025" spans="33:33" s="23" customFormat="1" x14ac:dyDescent="0.2">
      <c r="AG1025" s="527"/>
    </row>
    <row r="1026" spans="33:33" s="23" customFormat="1" x14ac:dyDescent="0.2">
      <c r="AG1026" s="527"/>
    </row>
    <row r="1027" spans="33:33" s="23" customFormat="1" x14ac:dyDescent="0.2">
      <c r="AG1027" s="527"/>
    </row>
    <row r="1028" spans="33:33" s="23" customFormat="1" x14ac:dyDescent="0.2">
      <c r="AG1028" s="527"/>
    </row>
    <row r="1029" spans="33:33" s="23" customFormat="1" x14ac:dyDescent="0.2">
      <c r="AG1029" s="527"/>
    </row>
    <row r="1030" spans="33:33" s="23" customFormat="1" x14ac:dyDescent="0.2">
      <c r="AG1030" s="527"/>
    </row>
    <row r="1031" spans="33:33" s="23" customFormat="1" x14ac:dyDescent="0.2">
      <c r="AG1031" s="527"/>
    </row>
    <row r="1032" spans="33:33" s="23" customFormat="1" x14ac:dyDescent="0.2">
      <c r="AG1032" s="527"/>
    </row>
    <row r="1033" spans="33:33" s="23" customFormat="1" x14ac:dyDescent="0.2">
      <c r="AG1033" s="527"/>
    </row>
    <row r="1034" spans="33:33" s="23" customFormat="1" x14ac:dyDescent="0.2">
      <c r="AG1034" s="527"/>
    </row>
    <row r="1035" spans="33:33" s="23" customFormat="1" x14ac:dyDescent="0.2">
      <c r="AG1035" s="527"/>
    </row>
    <row r="1036" spans="33:33" s="23" customFormat="1" x14ac:dyDescent="0.2">
      <c r="AG1036" s="527"/>
    </row>
    <row r="1037" spans="33:33" s="23" customFormat="1" x14ac:dyDescent="0.2">
      <c r="AG1037" s="527"/>
    </row>
    <row r="1038" spans="33:33" s="23" customFormat="1" x14ac:dyDescent="0.2">
      <c r="AG1038" s="527"/>
    </row>
    <row r="1039" spans="33:33" s="23" customFormat="1" x14ac:dyDescent="0.2">
      <c r="AG1039" s="527"/>
    </row>
    <row r="1040" spans="33:33" s="23" customFormat="1" x14ac:dyDescent="0.2">
      <c r="AG1040" s="527"/>
    </row>
    <row r="1041" spans="33:33" s="23" customFormat="1" x14ac:dyDescent="0.2">
      <c r="AG1041" s="527"/>
    </row>
    <row r="1042" spans="33:33" s="23" customFormat="1" x14ac:dyDescent="0.2">
      <c r="AG1042" s="527"/>
    </row>
    <row r="1043" spans="33:33" s="23" customFormat="1" x14ac:dyDescent="0.2">
      <c r="AG1043" s="527"/>
    </row>
    <row r="1044" spans="33:33" s="23" customFormat="1" x14ac:dyDescent="0.2">
      <c r="AG1044" s="527"/>
    </row>
    <row r="1045" spans="33:33" s="23" customFormat="1" x14ac:dyDescent="0.2">
      <c r="AG1045" s="527"/>
    </row>
    <row r="1046" spans="33:33" s="23" customFormat="1" x14ac:dyDescent="0.2">
      <c r="AG1046" s="527"/>
    </row>
    <row r="1047" spans="33:33" s="23" customFormat="1" x14ac:dyDescent="0.2">
      <c r="AG1047" s="527"/>
    </row>
    <row r="1048" spans="33:33" s="23" customFormat="1" x14ac:dyDescent="0.2">
      <c r="AG1048" s="527"/>
    </row>
    <row r="1049" spans="33:33" s="23" customFormat="1" x14ac:dyDescent="0.2">
      <c r="AG1049" s="527"/>
    </row>
    <row r="1050" spans="33:33" s="23" customFormat="1" x14ac:dyDescent="0.2">
      <c r="AG1050" s="527"/>
    </row>
    <row r="1051" spans="33:33" s="23" customFormat="1" x14ac:dyDescent="0.2">
      <c r="AG1051" s="527"/>
    </row>
    <row r="1052" spans="33:33" s="23" customFormat="1" x14ac:dyDescent="0.2">
      <c r="AG1052" s="527"/>
    </row>
    <row r="1053" spans="33:33" s="23" customFormat="1" x14ac:dyDescent="0.2">
      <c r="AG1053" s="527"/>
    </row>
    <row r="1054" spans="33:33" s="23" customFormat="1" x14ac:dyDescent="0.2">
      <c r="AG1054" s="527"/>
    </row>
    <row r="1055" spans="33:33" s="23" customFormat="1" x14ac:dyDescent="0.2">
      <c r="AG1055" s="527"/>
    </row>
    <row r="1056" spans="33:33" s="23" customFormat="1" x14ac:dyDescent="0.2">
      <c r="AG1056" s="527"/>
    </row>
    <row r="1057" spans="33:33" s="23" customFormat="1" x14ac:dyDescent="0.2">
      <c r="AG1057" s="527"/>
    </row>
    <row r="1058" spans="33:33" s="23" customFormat="1" x14ac:dyDescent="0.2">
      <c r="AG1058" s="527"/>
    </row>
    <row r="1059" spans="33:33" s="23" customFormat="1" x14ac:dyDescent="0.2">
      <c r="AG1059" s="527"/>
    </row>
    <row r="1060" spans="33:33" s="23" customFormat="1" x14ac:dyDescent="0.2">
      <c r="AG1060" s="527"/>
    </row>
    <row r="1061" spans="33:33" s="23" customFormat="1" x14ac:dyDescent="0.2">
      <c r="AG1061" s="527"/>
    </row>
    <row r="1062" spans="33:33" s="23" customFormat="1" x14ac:dyDescent="0.2">
      <c r="AG1062" s="527"/>
    </row>
    <row r="1063" spans="33:33" s="23" customFormat="1" x14ac:dyDescent="0.2">
      <c r="AG1063" s="527"/>
    </row>
    <row r="1064" spans="33:33" s="23" customFormat="1" x14ac:dyDescent="0.2">
      <c r="AG1064" s="527"/>
    </row>
    <row r="1065" spans="33:33" s="23" customFormat="1" x14ac:dyDescent="0.2">
      <c r="AG1065" s="527"/>
    </row>
    <row r="1066" spans="33:33" s="23" customFormat="1" x14ac:dyDescent="0.2">
      <c r="AG1066" s="527"/>
    </row>
    <row r="1067" spans="33:33" s="23" customFormat="1" x14ac:dyDescent="0.2">
      <c r="AG1067" s="527"/>
    </row>
    <row r="1068" spans="33:33" s="23" customFormat="1" x14ac:dyDescent="0.2">
      <c r="AG1068" s="527"/>
    </row>
    <row r="1069" spans="33:33" s="23" customFormat="1" x14ac:dyDescent="0.2">
      <c r="AG1069" s="527"/>
    </row>
    <row r="1070" spans="33:33" s="23" customFormat="1" x14ac:dyDescent="0.2">
      <c r="AG1070" s="527"/>
    </row>
    <row r="1071" spans="33:33" s="23" customFormat="1" x14ac:dyDescent="0.2">
      <c r="AG1071" s="527"/>
    </row>
    <row r="1072" spans="33:33" s="23" customFormat="1" x14ac:dyDescent="0.2">
      <c r="AG1072" s="527"/>
    </row>
    <row r="1073" spans="33:33" s="23" customFormat="1" x14ac:dyDescent="0.2">
      <c r="AG1073" s="527"/>
    </row>
    <row r="1074" spans="33:33" s="23" customFormat="1" x14ac:dyDescent="0.2">
      <c r="AG1074" s="527"/>
    </row>
    <row r="1075" spans="33:33" s="23" customFormat="1" x14ac:dyDescent="0.2">
      <c r="AG1075" s="527"/>
    </row>
    <row r="1076" spans="33:33" s="23" customFormat="1" x14ac:dyDescent="0.2">
      <c r="AG1076" s="527"/>
    </row>
    <row r="1077" spans="33:33" s="23" customFormat="1" x14ac:dyDescent="0.2">
      <c r="AG1077" s="527"/>
    </row>
    <row r="1078" spans="33:33" s="23" customFormat="1" x14ac:dyDescent="0.2">
      <c r="AG1078" s="527"/>
    </row>
    <row r="1079" spans="33:33" s="23" customFormat="1" x14ac:dyDescent="0.2">
      <c r="AG1079" s="527"/>
    </row>
    <row r="1080" spans="33:33" s="23" customFormat="1" x14ac:dyDescent="0.2">
      <c r="AG1080" s="527"/>
    </row>
    <row r="1081" spans="33:33" s="23" customFormat="1" x14ac:dyDescent="0.2">
      <c r="AG1081" s="527"/>
    </row>
    <row r="1082" spans="33:33" s="23" customFormat="1" x14ac:dyDescent="0.2">
      <c r="AG1082" s="527"/>
    </row>
    <row r="1083" spans="33:33" s="23" customFormat="1" x14ac:dyDescent="0.2">
      <c r="AG1083" s="527"/>
    </row>
    <row r="1084" spans="33:33" s="23" customFormat="1" x14ac:dyDescent="0.2">
      <c r="AG1084" s="527"/>
    </row>
    <row r="1085" spans="33:33" s="23" customFormat="1" x14ac:dyDescent="0.2">
      <c r="AG1085" s="527"/>
    </row>
    <row r="1086" spans="33:33" s="23" customFormat="1" x14ac:dyDescent="0.2">
      <c r="AG1086" s="527"/>
    </row>
    <row r="1087" spans="33:33" s="23" customFormat="1" x14ac:dyDescent="0.2">
      <c r="AG1087" s="527"/>
    </row>
    <row r="1088" spans="33:33" s="23" customFormat="1" x14ac:dyDescent="0.2">
      <c r="AG1088" s="527"/>
    </row>
    <row r="1089" spans="33:33" s="23" customFormat="1" x14ac:dyDescent="0.2">
      <c r="AG1089" s="527"/>
    </row>
    <row r="1090" spans="33:33" s="23" customFormat="1" x14ac:dyDescent="0.2">
      <c r="AG1090" s="527"/>
    </row>
    <row r="1091" spans="33:33" s="23" customFormat="1" x14ac:dyDescent="0.2">
      <c r="AG1091" s="527"/>
    </row>
    <row r="1092" spans="33:33" s="23" customFormat="1" x14ac:dyDescent="0.2">
      <c r="AG1092" s="527"/>
    </row>
    <row r="1093" spans="33:33" s="23" customFormat="1" x14ac:dyDescent="0.2">
      <c r="AG1093" s="527"/>
    </row>
    <row r="1094" spans="33:33" s="23" customFormat="1" x14ac:dyDescent="0.2">
      <c r="AG1094" s="527"/>
    </row>
    <row r="1095" spans="33:33" s="23" customFormat="1" x14ac:dyDescent="0.2">
      <c r="AG1095" s="527"/>
    </row>
    <row r="1096" spans="33:33" s="23" customFormat="1" x14ac:dyDescent="0.2">
      <c r="AG1096" s="527"/>
    </row>
    <row r="1097" spans="33:33" s="23" customFormat="1" x14ac:dyDescent="0.2">
      <c r="AG1097" s="527"/>
    </row>
    <row r="1098" spans="33:33" s="23" customFormat="1" x14ac:dyDescent="0.2">
      <c r="AG1098" s="527"/>
    </row>
    <row r="1099" spans="33:33" s="23" customFormat="1" x14ac:dyDescent="0.2">
      <c r="AG1099" s="527"/>
    </row>
    <row r="1100" spans="33:33" s="23" customFormat="1" x14ac:dyDescent="0.2">
      <c r="AG1100" s="527"/>
    </row>
    <row r="1101" spans="33:33" s="23" customFormat="1" x14ac:dyDescent="0.2">
      <c r="AG1101" s="527"/>
    </row>
    <row r="1102" spans="33:33" s="23" customFormat="1" x14ac:dyDescent="0.2">
      <c r="AG1102" s="527"/>
    </row>
    <row r="1103" spans="33:33" s="23" customFormat="1" x14ac:dyDescent="0.2">
      <c r="AG1103" s="527"/>
    </row>
    <row r="1104" spans="33:33" s="23" customFormat="1" x14ac:dyDescent="0.2">
      <c r="AG1104" s="527"/>
    </row>
    <row r="1105" spans="33:33" s="23" customFormat="1" x14ac:dyDescent="0.2">
      <c r="AG1105" s="527"/>
    </row>
    <row r="1106" spans="33:33" s="23" customFormat="1" x14ac:dyDescent="0.2">
      <c r="AG1106" s="527"/>
    </row>
    <row r="1107" spans="33:33" s="23" customFormat="1" x14ac:dyDescent="0.2">
      <c r="AG1107" s="527"/>
    </row>
    <row r="1108" spans="33:33" s="23" customFormat="1" x14ac:dyDescent="0.2">
      <c r="AG1108" s="527"/>
    </row>
    <row r="1109" spans="33:33" s="23" customFormat="1" x14ac:dyDescent="0.2">
      <c r="AG1109" s="527"/>
    </row>
    <row r="1110" spans="33:33" s="23" customFormat="1" x14ac:dyDescent="0.2">
      <c r="AG1110" s="527"/>
    </row>
    <row r="1111" spans="33:33" s="23" customFormat="1" x14ac:dyDescent="0.2">
      <c r="AG1111" s="527"/>
    </row>
    <row r="1112" spans="33:33" s="23" customFormat="1" x14ac:dyDescent="0.2">
      <c r="AG1112" s="527"/>
    </row>
    <row r="1113" spans="33:33" s="23" customFormat="1" x14ac:dyDescent="0.2">
      <c r="AG1113" s="527"/>
    </row>
    <row r="1114" spans="33:33" s="23" customFormat="1" x14ac:dyDescent="0.2">
      <c r="AG1114" s="527"/>
    </row>
    <row r="1115" spans="33:33" s="23" customFormat="1" x14ac:dyDescent="0.2">
      <c r="AG1115" s="527"/>
    </row>
    <row r="1116" spans="33:33" s="23" customFormat="1" x14ac:dyDescent="0.2">
      <c r="AG1116" s="527"/>
    </row>
    <row r="1117" spans="33:33" s="23" customFormat="1" x14ac:dyDescent="0.2">
      <c r="AG1117" s="527"/>
    </row>
    <row r="1118" spans="33:33" s="23" customFormat="1" x14ac:dyDescent="0.2">
      <c r="AG1118" s="527"/>
    </row>
    <row r="1119" spans="33:33" s="23" customFormat="1" x14ac:dyDescent="0.2">
      <c r="AG1119" s="527"/>
    </row>
    <row r="1120" spans="33:33" s="23" customFormat="1" x14ac:dyDescent="0.2">
      <c r="AG1120" s="527"/>
    </row>
    <row r="1121" spans="33:33" s="23" customFormat="1" x14ac:dyDescent="0.2">
      <c r="AG1121" s="527"/>
    </row>
    <row r="1122" spans="33:33" s="23" customFormat="1" x14ac:dyDescent="0.2">
      <c r="AG1122" s="527"/>
    </row>
    <row r="1123" spans="33:33" s="23" customFormat="1" x14ac:dyDescent="0.2">
      <c r="AG1123" s="527"/>
    </row>
    <row r="1124" spans="33:33" s="23" customFormat="1" x14ac:dyDescent="0.2">
      <c r="AG1124" s="527"/>
    </row>
    <row r="1125" spans="33:33" s="23" customFormat="1" x14ac:dyDescent="0.2">
      <c r="AG1125" s="527"/>
    </row>
    <row r="1126" spans="33:33" s="23" customFormat="1" x14ac:dyDescent="0.2">
      <c r="AG1126" s="527"/>
    </row>
    <row r="1127" spans="33:33" s="23" customFormat="1" x14ac:dyDescent="0.2">
      <c r="AG1127" s="527"/>
    </row>
    <row r="1128" spans="33:33" s="23" customFormat="1" x14ac:dyDescent="0.2">
      <c r="AG1128" s="527"/>
    </row>
    <row r="1129" spans="33:33" s="23" customFormat="1" x14ac:dyDescent="0.2">
      <c r="AG1129" s="527"/>
    </row>
    <row r="1130" spans="33:33" s="23" customFormat="1" x14ac:dyDescent="0.2">
      <c r="AG1130" s="527"/>
    </row>
    <row r="1131" spans="33:33" s="23" customFormat="1" x14ac:dyDescent="0.2">
      <c r="AG1131" s="527"/>
    </row>
    <row r="1132" spans="33:33" s="23" customFormat="1" x14ac:dyDescent="0.2">
      <c r="AG1132" s="527"/>
    </row>
    <row r="1133" spans="33:33" s="23" customFormat="1" x14ac:dyDescent="0.2">
      <c r="AG1133" s="527"/>
    </row>
    <row r="1134" spans="33:33" s="23" customFormat="1" x14ac:dyDescent="0.2">
      <c r="AG1134" s="527"/>
    </row>
    <row r="1135" spans="33:33" s="23" customFormat="1" x14ac:dyDescent="0.2">
      <c r="AG1135" s="527"/>
    </row>
    <row r="1136" spans="33:33" s="23" customFormat="1" x14ac:dyDescent="0.2">
      <c r="AG1136" s="527"/>
    </row>
    <row r="1137" spans="33:33" s="23" customFormat="1" x14ac:dyDescent="0.2">
      <c r="AG1137" s="527"/>
    </row>
    <row r="1138" spans="33:33" s="23" customFormat="1" x14ac:dyDescent="0.2">
      <c r="AG1138" s="527"/>
    </row>
    <row r="1139" spans="33:33" s="23" customFormat="1" x14ac:dyDescent="0.2">
      <c r="AG1139" s="527"/>
    </row>
    <row r="1140" spans="33:33" s="23" customFormat="1" x14ac:dyDescent="0.2">
      <c r="AG1140" s="527"/>
    </row>
    <row r="1141" spans="33:33" s="23" customFormat="1" x14ac:dyDescent="0.2">
      <c r="AG1141" s="527"/>
    </row>
    <row r="1142" spans="33:33" s="23" customFormat="1" x14ac:dyDescent="0.2">
      <c r="AG1142" s="527"/>
    </row>
    <row r="1143" spans="33:33" s="23" customFormat="1" x14ac:dyDescent="0.2">
      <c r="AG1143" s="527"/>
    </row>
    <row r="1144" spans="33:33" s="23" customFormat="1" x14ac:dyDescent="0.2">
      <c r="AG1144" s="527"/>
    </row>
    <row r="1145" spans="33:33" s="23" customFormat="1" x14ac:dyDescent="0.2">
      <c r="AG1145" s="527"/>
    </row>
    <row r="1146" spans="33:33" s="23" customFormat="1" x14ac:dyDescent="0.2">
      <c r="AG1146" s="527"/>
    </row>
    <row r="1147" spans="33:33" s="23" customFormat="1" x14ac:dyDescent="0.2">
      <c r="AG1147" s="527"/>
    </row>
    <row r="1148" spans="33:33" s="23" customFormat="1" x14ac:dyDescent="0.2">
      <c r="AG1148" s="527"/>
    </row>
    <row r="1149" spans="33:33" s="23" customFormat="1" x14ac:dyDescent="0.2">
      <c r="AG1149" s="527"/>
    </row>
    <row r="1150" spans="33:33" s="23" customFormat="1" x14ac:dyDescent="0.2">
      <c r="AG1150" s="527"/>
    </row>
    <row r="1151" spans="33:33" s="23" customFormat="1" x14ac:dyDescent="0.2">
      <c r="AG1151" s="527"/>
    </row>
    <row r="1152" spans="33:33" s="23" customFormat="1" x14ac:dyDescent="0.2">
      <c r="AG1152" s="527"/>
    </row>
    <row r="1153" spans="33:33" s="23" customFormat="1" x14ac:dyDescent="0.2">
      <c r="AG1153" s="527"/>
    </row>
    <row r="1154" spans="33:33" s="23" customFormat="1" x14ac:dyDescent="0.2">
      <c r="AG1154" s="527"/>
    </row>
    <row r="1155" spans="33:33" s="23" customFormat="1" x14ac:dyDescent="0.2">
      <c r="AG1155" s="527"/>
    </row>
    <row r="1156" spans="33:33" s="23" customFormat="1" x14ac:dyDescent="0.2">
      <c r="AG1156" s="527"/>
    </row>
    <row r="1157" spans="33:33" s="23" customFormat="1" x14ac:dyDescent="0.2">
      <c r="AG1157" s="527"/>
    </row>
    <row r="1158" spans="33:33" s="23" customFormat="1" x14ac:dyDescent="0.2">
      <c r="AG1158" s="527"/>
    </row>
    <row r="1159" spans="33:33" s="23" customFormat="1" x14ac:dyDescent="0.2">
      <c r="AG1159" s="527"/>
    </row>
    <row r="1160" spans="33:33" s="23" customFormat="1" x14ac:dyDescent="0.2">
      <c r="AG1160" s="527"/>
    </row>
    <row r="1161" spans="33:33" s="23" customFormat="1" x14ac:dyDescent="0.2">
      <c r="AG1161" s="527"/>
    </row>
    <row r="1162" spans="33:33" s="23" customFormat="1" x14ac:dyDescent="0.2">
      <c r="AG1162" s="527"/>
    </row>
    <row r="1163" spans="33:33" s="23" customFormat="1" x14ac:dyDescent="0.2">
      <c r="AG1163" s="527"/>
    </row>
    <row r="1164" spans="33:33" s="23" customFormat="1" x14ac:dyDescent="0.2">
      <c r="AG1164" s="527"/>
    </row>
    <row r="1165" spans="33:33" s="23" customFormat="1" x14ac:dyDescent="0.2">
      <c r="AG1165" s="527"/>
    </row>
    <row r="1166" spans="33:33" s="23" customFormat="1" x14ac:dyDescent="0.2">
      <c r="AG1166" s="527"/>
    </row>
    <row r="1167" spans="33:33" s="23" customFormat="1" x14ac:dyDescent="0.2">
      <c r="AG1167" s="527"/>
    </row>
    <row r="1168" spans="33:33" s="23" customFormat="1" x14ac:dyDescent="0.2">
      <c r="AG1168" s="527"/>
    </row>
    <row r="1169" spans="33:33" s="23" customFormat="1" x14ac:dyDescent="0.2">
      <c r="AG1169" s="527"/>
    </row>
    <row r="1170" spans="33:33" s="23" customFormat="1" x14ac:dyDescent="0.2">
      <c r="AG1170" s="527"/>
    </row>
    <row r="1171" spans="33:33" s="23" customFormat="1" x14ac:dyDescent="0.2">
      <c r="AG1171" s="527"/>
    </row>
    <row r="1172" spans="33:33" s="23" customFormat="1" x14ac:dyDescent="0.2">
      <c r="AG1172" s="527"/>
    </row>
    <row r="1173" spans="33:33" s="23" customFormat="1" x14ac:dyDescent="0.2">
      <c r="AG1173" s="527"/>
    </row>
    <row r="1174" spans="33:33" s="23" customFormat="1" x14ac:dyDescent="0.2">
      <c r="AG1174" s="527"/>
    </row>
    <row r="1175" spans="33:33" s="23" customFormat="1" x14ac:dyDescent="0.2">
      <c r="AG1175" s="527"/>
    </row>
    <row r="1176" spans="33:33" s="23" customFormat="1" x14ac:dyDescent="0.2">
      <c r="AG1176" s="527"/>
    </row>
    <row r="1177" spans="33:33" s="23" customFormat="1" x14ac:dyDescent="0.2">
      <c r="AG1177" s="527"/>
    </row>
    <row r="1178" spans="33:33" s="23" customFormat="1" x14ac:dyDescent="0.2">
      <c r="AG1178" s="527"/>
    </row>
    <row r="1179" spans="33:33" s="23" customFormat="1" x14ac:dyDescent="0.2">
      <c r="AG1179" s="527"/>
    </row>
    <row r="1180" spans="33:33" s="23" customFormat="1" x14ac:dyDescent="0.2">
      <c r="AG1180" s="527"/>
    </row>
    <row r="1181" spans="33:33" s="23" customFormat="1" x14ac:dyDescent="0.2">
      <c r="AG1181" s="527"/>
    </row>
    <row r="1182" spans="33:33" s="23" customFormat="1" x14ac:dyDescent="0.2">
      <c r="AG1182" s="527"/>
    </row>
    <row r="1183" spans="33:33" s="23" customFormat="1" x14ac:dyDescent="0.2">
      <c r="AG1183" s="527"/>
    </row>
    <row r="1184" spans="33:33" s="23" customFormat="1" x14ac:dyDescent="0.2">
      <c r="AG1184" s="527"/>
    </row>
    <row r="1185" spans="33:33" s="23" customFormat="1" x14ac:dyDescent="0.2">
      <c r="AG1185" s="527"/>
    </row>
    <row r="1186" spans="33:33" s="23" customFormat="1" x14ac:dyDescent="0.2">
      <c r="AG1186" s="527"/>
    </row>
    <row r="1187" spans="33:33" s="23" customFormat="1" x14ac:dyDescent="0.2">
      <c r="AG1187" s="527"/>
    </row>
    <row r="1188" spans="33:33" s="23" customFormat="1" x14ac:dyDescent="0.2">
      <c r="AG1188" s="527"/>
    </row>
    <row r="1189" spans="33:33" s="23" customFormat="1" x14ac:dyDescent="0.2">
      <c r="AG1189" s="527"/>
    </row>
    <row r="1190" spans="33:33" s="23" customFormat="1" x14ac:dyDescent="0.2">
      <c r="AG1190" s="527"/>
    </row>
    <row r="1191" spans="33:33" s="23" customFormat="1" x14ac:dyDescent="0.2">
      <c r="AG1191" s="527"/>
    </row>
    <row r="1192" spans="33:33" s="23" customFormat="1" x14ac:dyDescent="0.2">
      <c r="AG1192" s="527"/>
    </row>
    <row r="1193" spans="33:33" s="23" customFormat="1" x14ac:dyDescent="0.2">
      <c r="AG1193" s="527"/>
    </row>
    <row r="1194" spans="33:33" s="23" customFormat="1" x14ac:dyDescent="0.2">
      <c r="AG1194" s="527"/>
    </row>
    <row r="1195" spans="33:33" s="23" customFormat="1" x14ac:dyDescent="0.2">
      <c r="AG1195" s="527"/>
    </row>
    <row r="1196" spans="33:33" s="23" customFormat="1" x14ac:dyDescent="0.2">
      <c r="AG1196" s="527"/>
    </row>
    <row r="1197" spans="33:33" s="23" customFormat="1" x14ac:dyDescent="0.2">
      <c r="AG1197" s="527"/>
    </row>
    <row r="1198" spans="33:33" s="23" customFormat="1" x14ac:dyDescent="0.2">
      <c r="AG1198" s="527"/>
    </row>
    <row r="1199" spans="33:33" s="23" customFormat="1" x14ac:dyDescent="0.2">
      <c r="AG1199" s="527"/>
    </row>
    <row r="1200" spans="33:33" s="23" customFormat="1" x14ac:dyDescent="0.2">
      <c r="AG1200" s="527"/>
    </row>
    <row r="1201" spans="33:33" s="23" customFormat="1" x14ac:dyDescent="0.2">
      <c r="AG1201" s="527"/>
    </row>
    <row r="1202" spans="33:33" s="23" customFormat="1" x14ac:dyDescent="0.2">
      <c r="AG1202" s="527"/>
    </row>
    <row r="1203" spans="33:33" s="23" customFormat="1" x14ac:dyDescent="0.2">
      <c r="AG1203" s="527"/>
    </row>
    <row r="1204" spans="33:33" s="23" customFormat="1" x14ac:dyDescent="0.2">
      <c r="AG1204" s="527"/>
    </row>
    <row r="1205" spans="33:33" s="23" customFormat="1" x14ac:dyDescent="0.2">
      <c r="AG1205" s="527"/>
    </row>
    <row r="1206" spans="33:33" s="23" customFormat="1" x14ac:dyDescent="0.2">
      <c r="AG1206" s="527"/>
    </row>
    <row r="1207" spans="33:33" s="23" customFormat="1" x14ac:dyDescent="0.2">
      <c r="AG1207" s="527"/>
    </row>
    <row r="1208" spans="33:33" s="23" customFormat="1" x14ac:dyDescent="0.2">
      <c r="AG1208" s="527"/>
    </row>
    <row r="1209" spans="33:33" s="23" customFormat="1" x14ac:dyDescent="0.2">
      <c r="AG1209" s="527"/>
    </row>
    <row r="1210" spans="33:33" s="23" customFormat="1" x14ac:dyDescent="0.2">
      <c r="AG1210" s="527"/>
    </row>
    <row r="1211" spans="33:33" s="23" customFormat="1" x14ac:dyDescent="0.2">
      <c r="AG1211" s="527"/>
    </row>
    <row r="1212" spans="33:33" s="23" customFormat="1" x14ac:dyDescent="0.2">
      <c r="AG1212" s="527"/>
    </row>
    <row r="1213" spans="33:33" s="23" customFormat="1" x14ac:dyDescent="0.2">
      <c r="AG1213" s="527"/>
    </row>
    <row r="1214" spans="33:33" s="23" customFormat="1" x14ac:dyDescent="0.2">
      <c r="AG1214" s="527"/>
    </row>
    <row r="1215" spans="33:33" s="23" customFormat="1" x14ac:dyDescent="0.2">
      <c r="AG1215" s="527"/>
    </row>
    <row r="1216" spans="33:33" s="23" customFormat="1" x14ac:dyDescent="0.2">
      <c r="AG1216" s="527"/>
    </row>
    <row r="1217" spans="33:33" s="23" customFormat="1" x14ac:dyDescent="0.2">
      <c r="AG1217" s="527"/>
    </row>
    <row r="1218" spans="33:33" s="23" customFormat="1" x14ac:dyDescent="0.2">
      <c r="AG1218" s="527"/>
    </row>
    <row r="1219" spans="33:33" s="23" customFormat="1" x14ac:dyDescent="0.2">
      <c r="AG1219" s="527"/>
    </row>
    <row r="1220" spans="33:33" s="23" customFormat="1" x14ac:dyDescent="0.2">
      <c r="AG1220" s="527"/>
    </row>
    <row r="1221" spans="33:33" s="23" customFormat="1" x14ac:dyDescent="0.2">
      <c r="AG1221" s="527"/>
    </row>
    <row r="1222" spans="33:33" s="23" customFormat="1" x14ac:dyDescent="0.2">
      <c r="AG1222" s="527"/>
    </row>
    <row r="1223" spans="33:33" s="23" customFormat="1" x14ac:dyDescent="0.2">
      <c r="AG1223" s="527"/>
    </row>
    <row r="1224" spans="33:33" s="23" customFormat="1" x14ac:dyDescent="0.2">
      <c r="AG1224" s="527"/>
    </row>
    <row r="1225" spans="33:33" s="23" customFormat="1" x14ac:dyDescent="0.2">
      <c r="AG1225" s="527"/>
    </row>
    <row r="1226" spans="33:33" s="23" customFormat="1" x14ac:dyDescent="0.2">
      <c r="AG1226" s="527"/>
    </row>
    <row r="1227" spans="33:33" s="23" customFormat="1" x14ac:dyDescent="0.2">
      <c r="AG1227" s="527"/>
    </row>
    <row r="1228" spans="33:33" s="23" customFormat="1" x14ac:dyDescent="0.2">
      <c r="AG1228" s="527"/>
    </row>
    <row r="1229" spans="33:33" s="23" customFormat="1" x14ac:dyDescent="0.2">
      <c r="AG1229" s="527"/>
    </row>
    <row r="1230" spans="33:33" s="23" customFormat="1" x14ac:dyDescent="0.2">
      <c r="AG1230" s="527"/>
    </row>
    <row r="1231" spans="33:33" s="23" customFormat="1" x14ac:dyDescent="0.2">
      <c r="AG1231" s="527"/>
    </row>
    <row r="1232" spans="33:33" s="23" customFormat="1" x14ac:dyDescent="0.2">
      <c r="AG1232" s="527"/>
    </row>
    <row r="1233" spans="33:33" s="23" customFormat="1" x14ac:dyDescent="0.2">
      <c r="AG1233" s="527"/>
    </row>
    <row r="1234" spans="33:33" s="23" customFormat="1" x14ac:dyDescent="0.2">
      <c r="AG1234" s="527"/>
    </row>
    <row r="1235" spans="33:33" s="23" customFormat="1" x14ac:dyDescent="0.2">
      <c r="AG1235" s="527"/>
    </row>
    <row r="1236" spans="33:33" s="23" customFormat="1" x14ac:dyDescent="0.2">
      <c r="AG1236" s="527"/>
    </row>
    <row r="1237" spans="33:33" s="23" customFormat="1" x14ac:dyDescent="0.2">
      <c r="AG1237" s="527"/>
    </row>
    <row r="1238" spans="33:33" s="23" customFormat="1" x14ac:dyDescent="0.2">
      <c r="AG1238" s="527"/>
    </row>
    <row r="1239" spans="33:33" s="23" customFormat="1" x14ac:dyDescent="0.2">
      <c r="AG1239" s="527"/>
    </row>
    <row r="1240" spans="33:33" s="23" customFormat="1" x14ac:dyDescent="0.2">
      <c r="AG1240" s="527"/>
    </row>
    <row r="1241" spans="33:33" s="23" customFormat="1" x14ac:dyDescent="0.2">
      <c r="AG1241" s="527"/>
    </row>
    <row r="1242" spans="33:33" s="23" customFormat="1" x14ac:dyDescent="0.2">
      <c r="AG1242" s="527"/>
    </row>
    <row r="1243" spans="33:33" s="23" customFormat="1" x14ac:dyDescent="0.2">
      <c r="AG1243" s="527"/>
    </row>
    <row r="1244" spans="33:33" s="23" customFormat="1" x14ac:dyDescent="0.2">
      <c r="AG1244" s="527"/>
    </row>
    <row r="1245" spans="33:33" s="23" customFormat="1" x14ac:dyDescent="0.2">
      <c r="AG1245" s="527"/>
    </row>
    <row r="1246" spans="33:33" s="23" customFormat="1" x14ac:dyDescent="0.2">
      <c r="AG1246" s="527"/>
    </row>
    <row r="1247" spans="33:33" s="23" customFormat="1" x14ac:dyDescent="0.2">
      <c r="AG1247" s="527"/>
    </row>
    <row r="1248" spans="33:33" s="23" customFormat="1" x14ac:dyDescent="0.2">
      <c r="AG1248" s="527"/>
    </row>
    <row r="1249" spans="33:33" s="23" customFormat="1" x14ac:dyDescent="0.2">
      <c r="AG1249" s="527"/>
    </row>
    <row r="1250" spans="33:33" s="23" customFormat="1" x14ac:dyDescent="0.2">
      <c r="AG1250" s="527"/>
    </row>
    <row r="1251" spans="33:33" s="23" customFormat="1" x14ac:dyDescent="0.2">
      <c r="AG1251" s="527"/>
    </row>
    <row r="1252" spans="33:33" s="23" customFormat="1" x14ac:dyDescent="0.2">
      <c r="AG1252" s="527"/>
    </row>
    <row r="1253" spans="33:33" s="23" customFormat="1" x14ac:dyDescent="0.2">
      <c r="AG1253" s="527"/>
    </row>
    <row r="1254" spans="33:33" s="23" customFormat="1" x14ac:dyDescent="0.2">
      <c r="AG1254" s="527"/>
    </row>
    <row r="1255" spans="33:33" s="23" customFormat="1" x14ac:dyDescent="0.2">
      <c r="AG1255" s="527"/>
    </row>
    <row r="1256" spans="33:33" s="23" customFormat="1" x14ac:dyDescent="0.2">
      <c r="AG1256" s="527"/>
    </row>
    <row r="1257" spans="33:33" s="23" customFormat="1" x14ac:dyDescent="0.2">
      <c r="AG1257" s="527"/>
    </row>
    <row r="1258" spans="33:33" s="23" customFormat="1" x14ac:dyDescent="0.2">
      <c r="AG1258" s="527"/>
    </row>
    <row r="1259" spans="33:33" s="23" customFormat="1" x14ac:dyDescent="0.2">
      <c r="AG1259" s="527"/>
    </row>
    <row r="1260" spans="33:33" s="23" customFormat="1" x14ac:dyDescent="0.2">
      <c r="AG1260" s="527"/>
    </row>
    <row r="1261" spans="33:33" s="23" customFormat="1" x14ac:dyDescent="0.2">
      <c r="AG1261" s="527"/>
    </row>
    <row r="1262" spans="33:33" s="23" customFormat="1" x14ac:dyDescent="0.2">
      <c r="AG1262" s="527"/>
    </row>
    <row r="1263" spans="33:33" s="23" customFormat="1" x14ac:dyDescent="0.2">
      <c r="AG1263" s="527"/>
    </row>
    <row r="1264" spans="33:33" s="23" customFormat="1" x14ac:dyDescent="0.2">
      <c r="AG1264" s="527"/>
    </row>
    <row r="1265" spans="33:33" s="23" customFormat="1" x14ac:dyDescent="0.2">
      <c r="AG1265" s="527"/>
    </row>
    <row r="1266" spans="33:33" s="23" customFormat="1" x14ac:dyDescent="0.2">
      <c r="AG1266" s="527"/>
    </row>
    <row r="1267" spans="33:33" s="23" customFormat="1" x14ac:dyDescent="0.2">
      <c r="AG1267" s="527"/>
    </row>
    <row r="1268" spans="33:33" s="23" customFormat="1" x14ac:dyDescent="0.2">
      <c r="AG1268" s="527"/>
    </row>
    <row r="1269" spans="33:33" s="23" customFormat="1" x14ac:dyDescent="0.2">
      <c r="AG1269" s="527"/>
    </row>
    <row r="1270" spans="33:33" s="23" customFormat="1" x14ac:dyDescent="0.2">
      <c r="AG1270" s="527"/>
    </row>
    <row r="1271" spans="33:33" s="23" customFormat="1" x14ac:dyDescent="0.2">
      <c r="AG1271" s="527"/>
    </row>
    <row r="1272" spans="33:33" s="23" customFormat="1" x14ac:dyDescent="0.2">
      <c r="AG1272" s="527"/>
    </row>
    <row r="1273" spans="33:33" s="23" customFormat="1" x14ac:dyDescent="0.2">
      <c r="AG1273" s="527"/>
    </row>
    <row r="1274" spans="33:33" s="23" customFormat="1" x14ac:dyDescent="0.2">
      <c r="AG1274" s="527"/>
    </row>
    <row r="1275" spans="33:33" s="23" customFormat="1" x14ac:dyDescent="0.2">
      <c r="AG1275" s="527"/>
    </row>
    <row r="1276" spans="33:33" s="23" customFormat="1" x14ac:dyDescent="0.2">
      <c r="AG1276" s="527"/>
    </row>
    <row r="1277" spans="33:33" s="23" customFormat="1" x14ac:dyDescent="0.2">
      <c r="AG1277" s="527"/>
    </row>
    <row r="1278" spans="33:33" s="23" customFormat="1" x14ac:dyDescent="0.2">
      <c r="AG1278" s="527"/>
    </row>
    <row r="1279" spans="33:33" s="23" customFormat="1" x14ac:dyDescent="0.2">
      <c r="AG1279" s="527"/>
    </row>
    <row r="1280" spans="33:33" s="23" customFormat="1" x14ac:dyDescent="0.2">
      <c r="AG1280" s="527"/>
    </row>
    <row r="1281" spans="33:33" s="23" customFormat="1" x14ac:dyDescent="0.2">
      <c r="AG1281" s="527"/>
    </row>
    <row r="1282" spans="33:33" s="23" customFormat="1" x14ac:dyDescent="0.2">
      <c r="AG1282" s="527"/>
    </row>
    <row r="1283" spans="33:33" s="23" customFormat="1" x14ac:dyDescent="0.2">
      <c r="AG1283" s="527"/>
    </row>
    <row r="1284" spans="33:33" s="23" customFormat="1" x14ac:dyDescent="0.2">
      <c r="AG1284" s="527"/>
    </row>
    <row r="1285" spans="33:33" s="23" customFormat="1" x14ac:dyDescent="0.2">
      <c r="AG1285" s="527"/>
    </row>
    <row r="1286" spans="33:33" s="23" customFormat="1" x14ac:dyDescent="0.2">
      <c r="AG1286" s="527"/>
    </row>
    <row r="1287" spans="33:33" s="23" customFormat="1" x14ac:dyDescent="0.2">
      <c r="AG1287" s="527"/>
    </row>
    <row r="1288" spans="33:33" s="23" customFormat="1" x14ac:dyDescent="0.2">
      <c r="AG1288" s="527"/>
    </row>
    <row r="1289" spans="33:33" s="23" customFormat="1" x14ac:dyDescent="0.2">
      <c r="AG1289" s="527"/>
    </row>
    <row r="1290" spans="33:33" s="23" customFormat="1" x14ac:dyDescent="0.2">
      <c r="AG1290" s="527"/>
    </row>
    <row r="1291" spans="33:33" s="23" customFormat="1" x14ac:dyDescent="0.2">
      <c r="AG1291" s="527"/>
    </row>
    <row r="1292" spans="33:33" s="23" customFormat="1" x14ac:dyDescent="0.2">
      <c r="AG1292" s="527"/>
    </row>
    <row r="1293" spans="33:33" s="23" customFormat="1" x14ac:dyDescent="0.2">
      <c r="AG1293" s="527"/>
    </row>
    <row r="1294" spans="33:33" s="23" customFormat="1" x14ac:dyDescent="0.2">
      <c r="AG1294" s="527"/>
    </row>
    <row r="1295" spans="33:33" s="23" customFormat="1" x14ac:dyDescent="0.2">
      <c r="AG1295" s="527"/>
    </row>
    <row r="1296" spans="33:33" s="23" customFormat="1" x14ac:dyDescent="0.2">
      <c r="AG1296" s="527"/>
    </row>
    <row r="1297" spans="33:33" s="23" customFormat="1" x14ac:dyDescent="0.2">
      <c r="AG1297" s="527"/>
    </row>
    <row r="1298" spans="33:33" s="23" customFormat="1" x14ac:dyDescent="0.2">
      <c r="AG1298" s="527"/>
    </row>
    <row r="1299" spans="33:33" s="23" customFormat="1" x14ac:dyDescent="0.2">
      <c r="AG1299" s="527"/>
    </row>
    <row r="1300" spans="33:33" s="23" customFormat="1" x14ac:dyDescent="0.2">
      <c r="AG1300" s="527"/>
    </row>
    <row r="1301" spans="33:33" s="23" customFormat="1" x14ac:dyDescent="0.2">
      <c r="AG1301" s="527"/>
    </row>
    <row r="1302" spans="33:33" s="23" customFormat="1" x14ac:dyDescent="0.2">
      <c r="AG1302" s="527"/>
    </row>
    <row r="1303" spans="33:33" s="23" customFormat="1" x14ac:dyDescent="0.2">
      <c r="AG1303" s="527"/>
    </row>
    <row r="1304" spans="33:33" s="23" customFormat="1" x14ac:dyDescent="0.2">
      <c r="AG1304" s="527"/>
    </row>
    <row r="1305" spans="33:33" s="23" customFormat="1" x14ac:dyDescent="0.2">
      <c r="AG1305" s="527"/>
    </row>
    <row r="1306" spans="33:33" s="23" customFormat="1" x14ac:dyDescent="0.2">
      <c r="AG1306" s="527"/>
    </row>
    <row r="1307" spans="33:33" s="23" customFormat="1" x14ac:dyDescent="0.2">
      <c r="AG1307" s="527"/>
    </row>
    <row r="1308" spans="33:33" s="23" customFormat="1" x14ac:dyDescent="0.2">
      <c r="AG1308" s="527"/>
    </row>
    <row r="1309" spans="33:33" s="23" customFormat="1" x14ac:dyDescent="0.2">
      <c r="AG1309" s="527"/>
    </row>
    <row r="1310" spans="33:33" s="23" customFormat="1" x14ac:dyDescent="0.2">
      <c r="AG1310" s="527"/>
    </row>
    <row r="1311" spans="33:33" s="23" customFormat="1" x14ac:dyDescent="0.2">
      <c r="AG1311" s="527"/>
    </row>
    <row r="1312" spans="33:33" s="23" customFormat="1" x14ac:dyDescent="0.2">
      <c r="AG1312" s="527"/>
    </row>
    <row r="1313" spans="33:33" s="23" customFormat="1" x14ac:dyDescent="0.2">
      <c r="AG1313" s="527"/>
    </row>
    <row r="1314" spans="33:33" s="23" customFormat="1" x14ac:dyDescent="0.2">
      <c r="AG1314" s="527"/>
    </row>
    <row r="1315" spans="33:33" s="23" customFormat="1" x14ac:dyDescent="0.2">
      <c r="AG1315" s="527"/>
    </row>
    <row r="1316" spans="33:33" s="23" customFormat="1" x14ac:dyDescent="0.2">
      <c r="AG1316" s="527"/>
    </row>
    <row r="1317" spans="33:33" s="23" customFormat="1" x14ac:dyDescent="0.2">
      <c r="AG1317" s="527"/>
    </row>
    <row r="1318" spans="33:33" s="23" customFormat="1" x14ac:dyDescent="0.2">
      <c r="AG1318" s="527"/>
    </row>
    <row r="1319" spans="33:33" s="23" customFormat="1" x14ac:dyDescent="0.2">
      <c r="AG1319" s="527"/>
    </row>
    <row r="1320" spans="33:33" s="23" customFormat="1" x14ac:dyDescent="0.2">
      <c r="AG1320" s="527"/>
    </row>
    <row r="1321" spans="33:33" s="23" customFormat="1" x14ac:dyDescent="0.2">
      <c r="AG1321" s="527"/>
    </row>
    <row r="1322" spans="33:33" s="23" customFormat="1" x14ac:dyDescent="0.2">
      <c r="AG1322" s="527"/>
    </row>
    <row r="1323" spans="33:33" s="23" customFormat="1" x14ac:dyDescent="0.2">
      <c r="AG1323" s="527"/>
    </row>
    <row r="1324" spans="33:33" s="23" customFormat="1" x14ac:dyDescent="0.2">
      <c r="AG1324" s="527"/>
    </row>
    <row r="1325" spans="33:33" s="23" customFormat="1" x14ac:dyDescent="0.2">
      <c r="AG1325" s="527"/>
    </row>
    <row r="1326" spans="33:33" s="23" customFormat="1" x14ac:dyDescent="0.2">
      <c r="AG1326" s="527"/>
    </row>
    <row r="1327" spans="33:33" s="23" customFormat="1" x14ac:dyDescent="0.2">
      <c r="AG1327" s="527"/>
    </row>
    <row r="1328" spans="33:33" s="23" customFormat="1" x14ac:dyDescent="0.2">
      <c r="AG1328" s="527"/>
    </row>
    <row r="1329" spans="33:33" s="23" customFormat="1" x14ac:dyDescent="0.2">
      <c r="AG1329" s="527"/>
    </row>
    <row r="1330" spans="33:33" s="23" customFormat="1" x14ac:dyDescent="0.2">
      <c r="AG1330" s="527"/>
    </row>
    <row r="1331" spans="33:33" s="23" customFormat="1" x14ac:dyDescent="0.2">
      <c r="AG1331" s="527"/>
    </row>
    <row r="1332" spans="33:33" s="23" customFormat="1" x14ac:dyDescent="0.2">
      <c r="AG1332" s="527"/>
    </row>
    <row r="1333" spans="33:33" s="23" customFormat="1" x14ac:dyDescent="0.2">
      <c r="AG1333" s="527"/>
    </row>
    <row r="1334" spans="33:33" s="23" customFormat="1" x14ac:dyDescent="0.2">
      <c r="AG1334" s="527"/>
    </row>
    <row r="1335" spans="33:33" s="23" customFormat="1" x14ac:dyDescent="0.2">
      <c r="AG1335" s="527"/>
    </row>
    <row r="1336" spans="33:33" s="23" customFormat="1" x14ac:dyDescent="0.2">
      <c r="AG1336" s="527"/>
    </row>
    <row r="1337" spans="33:33" s="23" customFormat="1" x14ac:dyDescent="0.2">
      <c r="AG1337" s="527"/>
    </row>
    <row r="1338" spans="33:33" s="23" customFormat="1" x14ac:dyDescent="0.2">
      <c r="AG1338" s="527"/>
    </row>
    <row r="1339" spans="33:33" s="23" customFormat="1" x14ac:dyDescent="0.2">
      <c r="AG1339" s="527"/>
    </row>
    <row r="1340" spans="33:33" s="23" customFormat="1" x14ac:dyDescent="0.2">
      <c r="AG1340" s="527"/>
    </row>
    <row r="1341" spans="33:33" s="23" customFormat="1" x14ac:dyDescent="0.2">
      <c r="AG1341" s="527"/>
    </row>
    <row r="1342" spans="33:33" s="23" customFormat="1" x14ac:dyDescent="0.2">
      <c r="AG1342" s="527"/>
    </row>
    <row r="1343" spans="33:33" s="23" customFormat="1" x14ac:dyDescent="0.2">
      <c r="AG1343" s="527"/>
    </row>
    <row r="1344" spans="33:33" s="23" customFormat="1" x14ac:dyDescent="0.2">
      <c r="AG1344" s="527"/>
    </row>
    <row r="1345" spans="33:33" s="23" customFormat="1" x14ac:dyDescent="0.2">
      <c r="AG1345" s="527"/>
    </row>
    <row r="1346" spans="33:33" s="23" customFormat="1" x14ac:dyDescent="0.2">
      <c r="AG1346" s="527"/>
    </row>
    <row r="1347" spans="33:33" s="23" customFormat="1" x14ac:dyDescent="0.2">
      <c r="AG1347" s="527"/>
    </row>
    <row r="1348" spans="33:33" s="23" customFormat="1" x14ac:dyDescent="0.2">
      <c r="AG1348" s="527"/>
    </row>
    <row r="1349" spans="33:33" s="23" customFormat="1" x14ac:dyDescent="0.2">
      <c r="AG1349" s="527"/>
    </row>
    <row r="1350" spans="33:33" s="23" customFormat="1" x14ac:dyDescent="0.2">
      <c r="AG1350" s="527"/>
    </row>
    <row r="1351" spans="33:33" s="23" customFormat="1" x14ac:dyDescent="0.2">
      <c r="AG1351" s="527"/>
    </row>
    <row r="1352" spans="33:33" s="23" customFormat="1" x14ac:dyDescent="0.2">
      <c r="AG1352" s="527"/>
    </row>
    <row r="1353" spans="33:33" s="23" customFormat="1" x14ac:dyDescent="0.2">
      <c r="AG1353" s="527"/>
    </row>
    <row r="1354" spans="33:33" s="23" customFormat="1" x14ac:dyDescent="0.2">
      <c r="AG1354" s="527"/>
    </row>
    <row r="1355" spans="33:33" s="23" customFormat="1" x14ac:dyDescent="0.2">
      <c r="AG1355" s="527"/>
    </row>
    <row r="1356" spans="33:33" s="23" customFormat="1" x14ac:dyDescent="0.2">
      <c r="AG1356" s="527"/>
    </row>
    <row r="1357" spans="33:33" s="23" customFormat="1" x14ac:dyDescent="0.2">
      <c r="AG1357" s="527"/>
    </row>
    <row r="1358" spans="33:33" s="23" customFormat="1" x14ac:dyDescent="0.2">
      <c r="AG1358" s="527"/>
    </row>
    <row r="1359" spans="33:33" s="23" customFormat="1" x14ac:dyDescent="0.2">
      <c r="AG1359" s="527"/>
    </row>
    <row r="1360" spans="33:33" s="23" customFormat="1" x14ac:dyDescent="0.2">
      <c r="AG1360" s="527"/>
    </row>
    <row r="1361" spans="33:33" s="23" customFormat="1" x14ac:dyDescent="0.2">
      <c r="AG1361" s="527"/>
    </row>
    <row r="1362" spans="33:33" s="23" customFormat="1" x14ac:dyDescent="0.2">
      <c r="AG1362" s="527"/>
    </row>
    <row r="1363" spans="33:33" s="23" customFormat="1" x14ac:dyDescent="0.2">
      <c r="AG1363" s="527"/>
    </row>
    <row r="1364" spans="33:33" s="23" customFormat="1" x14ac:dyDescent="0.2">
      <c r="AG1364" s="527"/>
    </row>
    <row r="1365" spans="33:33" s="23" customFormat="1" x14ac:dyDescent="0.2">
      <c r="AG1365" s="527"/>
    </row>
    <row r="1366" spans="33:33" s="23" customFormat="1" x14ac:dyDescent="0.2">
      <c r="AG1366" s="527"/>
    </row>
    <row r="1367" spans="33:33" s="23" customFormat="1" x14ac:dyDescent="0.2">
      <c r="AG1367" s="527"/>
    </row>
    <row r="1368" spans="33:33" s="23" customFormat="1" x14ac:dyDescent="0.2">
      <c r="AG1368" s="527"/>
    </row>
    <row r="1369" spans="33:33" s="23" customFormat="1" x14ac:dyDescent="0.2">
      <c r="AG1369" s="527"/>
    </row>
    <row r="1370" spans="33:33" s="23" customFormat="1" x14ac:dyDescent="0.2">
      <c r="AG1370" s="527"/>
    </row>
    <row r="1371" spans="33:33" s="23" customFormat="1" x14ac:dyDescent="0.2">
      <c r="AG1371" s="527"/>
    </row>
    <row r="1372" spans="33:33" s="23" customFormat="1" x14ac:dyDescent="0.2">
      <c r="AG1372" s="527"/>
    </row>
    <row r="1373" spans="33:33" s="23" customFormat="1" x14ac:dyDescent="0.2">
      <c r="AG1373" s="527"/>
    </row>
    <row r="1374" spans="33:33" s="23" customFormat="1" x14ac:dyDescent="0.2">
      <c r="AG1374" s="527"/>
    </row>
    <row r="1375" spans="33:33" s="23" customFormat="1" x14ac:dyDescent="0.2">
      <c r="AG1375" s="527"/>
    </row>
    <row r="1376" spans="33:33" s="23" customFormat="1" x14ac:dyDescent="0.2">
      <c r="AG1376" s="527"/>
    </row>
    <row r="1377" spans="33:33" s="23" customFormat="1" x14ac:dyDescent="0.2">
      <c r="AG1377" s="527"/>
    </row>
    <row r="1378" spans="33:33" s="23" customFormat="1" x14ac:dyDescent="0.2">
      <c r="AG1378" s="527"/>
    </row>
    <row r="1379" spans="33:33" s="23" customFormat="1" x14ac:dyDescent="0.2">
      <c r="AG1379" s="527"/>
    </row>
    <row r="1380" spans="33:33" s="23" customFormat="1" x14ac:dyDescent="0.2">
      <c r="AG1380" s="527"/>
    </row>
    <row r="1381" spans="33:33" s="23" customFormat="1" x14ac:dyDescent="0.2">
      <c r="AG1381" s="527"/>
    </row>
    <row r="1382" spans="33:33" s="23" customFormat="1" x14ac:dyDescent="0.2">
      <c r="AG1382" s="527"/>
    </row>
    <row r="1383" spans="33:33" s="23" customFormat="1" x14ac:dyDescent="0.2">
      <c r="AG1383" s="527"/>
    </row>
    <row r="1384" spans="33:33" s="23" customFormat="1" x14ac:dyDescent="0.2">
      <c r="AG1384" s="527"/>
    </row>
    <row r="1385" spans="33:33" s="23" customFormat="1" x14ac:dyDescent="0.2">
      <c r="AG1385" s="527"/>
    </row>
    <row r="1386" spans="33:33" s="23" customFormat="1" x14ac:dyDescent="0.2">
      <c r="AG1386" s="527"/>
    </row>
    <row r="1387" spans="33:33" s="23" customFormat="1" x14ac:dyDescent="0.2">
      <c r="AG1387" s="527"/>
    </row>
    <row r="1388" spans="33:33" s="23" customFormat="1" x14ac:dyDescent="0.2">
      <c r="AG1388" s="527"/>
    </row>
    <row r="1389" spans="33:33" s="23" customFormat="1" x14ac:dyDescent="0.2">
      <c r="AG1389" s="527"/>
    </row>
    <row r="1390" spans="33:33" s="23" customFormat="1" x14ac:dyDescent="0.2">
      <c r="AG1390" s="527"/>
    </row>
    <row r="1391" spans="33:33" s="23" customFormat="1" x14ac:dyDescent="0.2">
      <c r="AG1391" s="527"/>
    </row>
    <row r="1392" spans="33:33" s="23" customFormat="1" x14ac:dyDescent="0.2">
      <c r="AG1392" s="527"/>
    </row>
    <row r="1393" spans="33:33" s="23" customFormat="1" x14ac:dyDescent="0.2">
      <c r="AG1393" s="527"/>
    </row>
    <row r="1394" spans="33:33" s="23" customFormat="1" x14ac:dyDescent="0.2">
      <c r="AG1394" s="527"/>
    </row>
    <row r="1395" spans="33:33" s="23" customFormat="1" x14ac:dyDescent="0.2">
      <c r="AG1395" s="527"/>
    </row>
    <row r="1396" spans="33:33" s="23" customFormat="1" x14ac:dyDescent="0.2">
      <c r="AG1396" s="527"/>
    </row>
    <row r="1397" spans="33:33" s="23" customFormat="1" x14ac:dyDescent="0.2">
      <c r="AG1397" s="527"/>
    </row>
    <row r="1398" spans="33:33" s="23" customFormat="1" x14ac:dyDescent="0.2">
      <c r="AG1398" s="527"/>
    </row>
    <row r="1399" spans="33:33" s="23" customFormat="1" x14ac:dyDescent="0.2">
      <c r="AG1399" s="527"/>
    </row>
    <row r="1400" spans="33:33" s="23" customFormat="1" x14ac:dyDescent="0.2">
      <c r="AG1400" s="527"/>
    </row>
    <row r="1401" spans="33:33" s="23" customFormat="1" x14ac:dyDescent="0.2">
      <c r="AG1401" s="527"/>
    </row>
    <row r="1402" spans="33:33" s="23" customFormat="1" x14ac:dyDescent="0.2">
      <c r="AG1402" s="527"/>
    </row>
    <row r="1403" spans="33:33" s="23" customFormat="1" x14ac:dyDescent="0.2">
      <c r="AG1403" s="527"/>
    </row>
    <row r="1404" spans="33:33" s="23" customFormat="1" x14ac:dyDescent="0.2">
      <c r="AG1404" s="527"/>
    </row>
    <row r="1405" spans="33:33" s="23" customFormat="1" x14ac:dyDescent="0.2">
      <c r="AG1405" s="527"/>
    </row>
    <row r="1406" spans="33:33" s="23" customFormat="1" x14ac:dyDescent="0.2">
      <c r="AG1406" s="527"/>
    </row>
    <row r="1407" spans="33:33" s="23" customFormat="1" x14ac:dyDescent="0.2">
      <c r="AG1407" s="527"/>
    </row>
    <row r="1408" spans="33:33" s="23" customFormat="1" x14ac:dyDescent="0.2">
      <c r="AG1408" s="527"/>
    </row>
    <row r="1409" spans="33:33" s="23" customFormat="1" x14ac:dyDescent="0.2">
      <c r="AG1409" s="527"/>
    </row>
    <row r="1410" spans="33:33" s="23" customFormat="1" x14ac:dyDescent="0.2">
      <c r="AG1410" s="527"/>
    </row>
    <row r="1411" spans="33:33" s="23" customFormat="1" x14ac:dyDescent="0.2">
      <c r="AG1411" s="527"/>
    </row>
    <row r="1412" spans="33:33" s="23" customFormat="1" x14ac:dyDescent="0.2">
      <c r="AG1412" s="527"/>
    </row>
    <row r="1413" spans="33:33" s="23" customFormat="1" x14ac:dyDescent="0.2">
      <c r="AG1413" s="527"/>
    </row>
    <row r="1414" spans="33:33" s="23" customFormat="1" x14ac:dyDescent="0.2">
      <c r="AG1414" s="527"/>
    </row>
    <row r="1415" spans="33:33" s="23" customFormat="1" x14ac:dyDescent="0.2">
      <c r="AG1415" s="527"/>
    </row>
    <row r="1416" spans="33:33" s="23" customFormat="1" x14ac:dyDescent="0.2">
      <c r="AG1416" s="527"/>
    </row>
    <row r="1417" spans="33:33" s="23" customFormat="1" x14ac:dyDescent="0.2">
      <c r="AG1417" s="527"/>
    </row>
    <row r="1418" spans="33:33" s="23" customFormat="1" x14ac:dyDescent="0.2">
      <c r="AG1418" s="527"/>
    </row>
    <row r="1419" spans="33:33" s="23" customFormat="1" x14ac:dyDescent="0.2">
      <c r="AG1419" s="527"/>
    </row>
    <row r="1420" spans="33:33" s="23" customFormat="1" x14ac:dyDescent="0.2">
      <c r="AG1420" s="527"/>
    </row>
    <row r="1421" spans="33:33" s="23" customFormat="1" x14ac:dyDescent="0.2">
      <c r="AG1421" s="527"/>
    </row>
    <row r="1422" spans="33:33" s="23" customFormat="1" x14ac:dyDescent="0.2">
      <c r="AG1422" s="527"/>
    </row>
    <row r="1423" spans="33:33" s="23" customFormat="1" x14ac:dyDescent="0.2">
      <c r="AG1423" s="527"/>
    </row>
    <row r="1424" spans="33:33" s="23" customFormat="1" x14ac:dyDescent="0.2">
      <c r="AG1424" s="527"/>
    </row>
    <row r="1425" spans="33:33" s="23" customFormat="1" x14ac:dyDescent="0.2">
      <c r="AG1425" s="527"/>
    </row>
    <row r="1426" spans="33:33" s="23" customFormat="1" x14ac:dyDescent="0.2">
      <c r="AG1426" s="527"/>
    </row>
    <row r="1427" spans="33:33" s="23" customFormat="1" x14ac:dyDescent="0.2">
      <c r="AG1427" s="527"/>
    </row>
    <row r="1428" spans="33:33" s="23" customFormat="1" x14ac:dyDescent="0.2">
      <c r="AG1428" s="527"/>
    </row>
    <row r="1429" spans="33:33" s="23" customFormat="1" x14ac:dyDescent="0.2">
      <c r="AG1429" s="527"/>
    </row>
    <row r="1430" spans="33:33" s="23" customFormat="1" x14ac:dyDescent="0.2">
      <c r="AG1430" s="527"/>
    </row>
    <row r="1431" spans="33:33" s="23" customFormat="1" x14ac:dyDescent="0.2">
      <c r="AG1431" s="527"/>
    </row>
    <row r="1432" spans="33:33" s="23" customFormat="1" x14ac:dyDescent="0.2">
      <c r="AG1432" s="527"/>
    </row>
    <row r="1433" spans="33:33" s="23" customFormat="1" x14ac:dyDescent="0.2">
      <c r="AG1433" s="527"/>
    </row>
    <row r="1434" spans="33:33" s="23" customFormat="1" x14ac:dyDescent="0.2">
      <c r="AG1434" s="527"/>
    </row>
    <row r="1435" spans="33:33" s="23" customFormat="1" x14ac:dyDescent="0.2">
      <c r="AG1435" s="527"/>
    </row>
    <row r="1436" spans="33:33" s="23" customFormat="1" x14ac:dyDescent="0.2">
      <c r="AG1436" s="527"/>
    </row>
    <row r="1437" spans="33:33" s="23" customFormat="1" x14ac:dyDescent="0.2">
      <c r="AG1437" s="527"/>
    </row>
    <row r="1438" spans="33:33" s="23" customFormat="1" x14ac:dyDescent="0.2">
      <c r="AG1438" s="527"/>
    </row>
    <row r="1439" spans="33:33" s="23" customFormat="1" x14ac:dyDescent="0.2">
      <c r="AG1439" s="527"/>
    </row>
    <row r="1440" spans="33:33" s="23" customFormat="1" x14ac:dyDescent="0.2">
      <c r="AG1440" s="527"/>
    </row>
    <row r="1441" spans="33:33" s="23" customFormat="1" x14ac:dyDescent="0.2">
      <c r="AG1441" s="527"/>
    </row>
    <row r="1442" spans="33:33" s="23" customFormat="1" x14ac:dyDescent="0.2">
      <c r="AG1442" s="527"/>
    </row>
    <row r="1443" spans="33:33" s="23" customFormat="1" x14ac:dyDescent="0.2">
      <c r="AG1443" s="527"/>
    </row>
    <row r="1444" spans="33:33" s="23" customFormat="1" x14ac:dyDescent="0.2">
      <c r="AG1444" s="527"/>
    </row>
    <row r="1445" spans="33:33" s="23" customFormat="1" x14ac:dyDescent="0.2">
      <c r="AG1445" s="527"/>
    </row>
    <row r="1446" spans="33:33" s="23" customFormat="1" x14ac:dyDescent="0.2">
      <c r="AG1446" s="527"/>
    </row>
    <row r="1447" spans="33:33" s="23" customFormat="1" x14ac:dyDescent="0.2">
      <c r="AG1447" s="527"/>
    </row>
    <row r="1448" spans="33:33" s="23" customFormat="1" x14ac:dyDescent="0.2">
      <c r="AG1448" s="527"/>
    </row>
    <row r="1449" spans="33:33" s="23" customFormat="1" x14ac:dyDescent="0.2">
      <c r="AG1449" s="527"/>
    </row>
    <row r="1450" spans="33:33" s="23" customFormat="1" x14ac:dyDescent="0.2">
      <c r="AG1450" s="527"/>
    </row>
    <row r="1451" spans="33:33" s="23" customFormat="1" x14ac:dyDescent="0.2">
      <c r="AG1451" s="527"/>
    </row>
    <row r="1452" spans="33:33" s="23" customFormat="1" x14ac:dyDescent="0.2">
      <c r="AG1452" s="527"/>
    </row>
    <row r="1453" spans="33:33" s="23" customFormat="1" x14ac:dyDescent="0.2">
      <c r="AG1453" s="527"/>
    </row>
    <row r="1454" spans="33:33" s="23" customFormat="1" x14ac:dyDescent="0.2">
      <c r="AG1454" s="527"/>
    </row>
    <row r="1455" spans="33:33" s="23" customFormat="1" x14ac:dyDescent="0.2">
      <c r="AG1455" s="527"/>
    </row>
    <row r="1456" spans="33:33" s="23" customFormat="1" x14ac:dyDescent="0.2">
      <c r="AG1456" s="527"/>
    </row>
    <row r="1457" spans="33:33" s="23" customFormat="1" x14ac:dyDescent="0.2">
      <c r="AG1457" s="527"/>
    </row>
    <row r="1458" spans="33:33" s="23" customFormat="1" x14ac:dyDescent="0.2">
      <c r="AG1458" s="527"/>
    </row>
    <row r="1459" spans="33:33" s="23" customFormat="1" x14ac:dyDescent="0.2">
      <c r="AG1459" s="527"/>
    </row>
    <row r="1460" spans="33:33" s="23" customFormat="1" x14ac:dyDescent="0.2">
      <c r="AG1460" s="527"/>
    </row>
    <row r="1461" spans="33:33" s="23" customFormat="1" x14ac:dyDescent="0.2">
      <c r="AG1461" s="527"/>
    </row>
    <row r="1462" spans="33:33" s="23" customFormat="1" x14ac:dyDescent="0.2">
      <c r="AG1462" s="527"/>
    </row>
    <row r="1463" spans="33:33" s="23" customFormat="1" x14ac:dyDescent="0.2">
      <c r="AG1463" s="527"/>
    </row>
    <row r="1464" spans="33:33" s="23" customFormat="1" x14ac:dyDescent="0.2">
      <c r="AG1464" s="527"/>
    </row>
    <row r="1465" spans="33:33" s="23" customFormat="1" x14ac:dyDescent="0.2">
      <c r="AG1465" s="527"/>
    </row>
    <row r="1466" spans="33:33" s="23" customFormat="1" x14ac:dyDescent="0.2">
      <c r="AG1466" s="527"/>
    </row>
    <row r="1467" spans="33:33" s="23" customFormat="1" x14ac:dyDescent="0.2">
      <c r="AG1467" s="527"/>
    </row>
    <row r="1468" spans="33:33" s="23" customFormat="1" x14ac:dyDescent="0.2">
      <c r="AG1468" s="527"/>
    </row>
    <row r="1469" spans="33:33" s="23" customFormat="1" x14ac:dyDescent="0.2">
      <c r="AG1469" s="527"/>
    </row>
    <row r="1470" spans="33:33" s="23" customFormat="1" x14ac:dyDescent="0.2">
      <c r="AG1470" s="527"/>
    </row>
    <row r="1471" spans="33:33" s="23" customFormat="1" x14ac:dyDescent="0.2">
      <c r="AG1471" s="527"/>
    </row>
    <row r="1472" spans="33:33" s="23" customFormat="1" x14ac:dyDescent="0.2">
      <c r="AG1472" s="527"/>
    </row>
    <row r="1473" spans="33:33" s="23" customFormat="1" x14ac:dyDescent="0.2">
      <c r="AG1473" s="527"/>
    </row>
    <row r="1474" spans="33:33" s="23" customFormat="1" x14ac:dyDescent="0.2">
      <c r="AG1474" s="527"/>
    </row>
    <row r="1475" spans="33:33" s="23" customFormat="1" x14ac:dyDescent="0.2">
      <c r="AG1475" s="527"/>
    </row>
    <row r="1476" spans="33:33" s="23" customFormat="1" x14ac:dyDescent="0.2">
      <c r="AG1476" s="527"/>
    </row>
    <row r="1477" spans="33:33" s="23" customFormat="1" x14ac:dyDescent="0.2">
      <c r="AG1477" s="527"/>
    </row>
    <row r="1478" spans="33:33" s="23" customFormat="1" x14ac:dyDescent="0.2">
      <c r="AG1478" s="527"/>
    </row>
    <row r="1479" spans="33:33" s="23" customFormat="1" x14ac:dyDescent="0.2">
      <c r="AG1479" s="527"/>
    </row>
    <row r="1480" spans="33:33" s="23" customFormat="1" x14ac:dyDescent="0.2">
      <c r="AG1480" s="527"/>
    </row>
    <row r="1481" spans="33:33" s="23" customFormat="1" x14ac:dyDescent="0.2">
      <c r="AG1481" s="527"/>
    </row>
    <row r="1482" spans="33:33" s="23" customFormat="1" x14ac:dyDescent="0.2">
      <c r="AG1482" s="527"/>
    </row>
    <row r="1483" spans="33:33" s="23" customFormat="1" x14ac:dyDescent="0.2">
      <c r="AG1483" s="527"/>
    </row>
    <row r="1484" spans="33:33" s="23" customFormat="1" x14ac:dyDescent="0.2">
      <c r="AG1484" s="527"/>
    </row>
    <row r="1485" spans="33:33" s="23" customFormat="1" x14ac:dyDescent="0.2">
      <c r="AG1485" s="527"/>
    </row>
    <row r="1486" spans="33:33" s="23" customFormat="1" x14ac:dyDescent="0.2">
      <c r="AG1486" s="527"/>
    </row>
    <row r="1487" spans="33:33" s="23" customFormat="1" x14ac:dyDescent="0.2">
      <c r="AG1487" s="527"/>
    </row>
    <row r="1488" spans="33:33" s="23" customFormat="1" x14ac:dyDescent="0.2">
      <c r="AG1488" s="527"/>
    </row>
    <row r="1489" spans="33:33" s="23" customFormat="1" x14ac:dyDescent="0.2">
      <c r="AG1489" s="527"/>
    </row>
    <row r="1490" spans="33:33" s="23" customFormat="1" x14ac:dyDescent="0.2">
      <c r="AG1490" s="527"/>
    </row>
    <row r="1491" spans="33:33" s="23" customFormat="1" x14ac:dyDescent="0.2">
      <c r="AG1491" s="527"/>
    </row>
    <row r="1492" spans="33:33" s="23" customFormat="1" x14ac:dyDescent="0.2">
      <c r="AG1492" s="527"/>
    </row>
    <row r="1493" spans="33:33" s="23" customFormat="1" x14ac:dyDescent="0.2">
      <c r="AG1493" s="527"/>
    </row>
    <row r="1494" spans="33:33" s="23" customFormat="1" x14ac:dyDescent="0.2">
      <c r="AG1494" s="527"/>
    </row>
    <row r="1495" spans="33:33" s="23" customFormat="1" x14ac:dyDescent="0.2">
      <c r="AG1495" s="527"/>
    </row>
    <row r="1496" spans="33:33" s="23" customFormat="1" x14ac:dyDescent="0.2">
      <c r="AG1496" s="527"/>
    </row>
    <row r="1497" spans="33:33" s="23" customFormat="1" x14ac:dyDescent="0.2">
      <c r="AG1497" s="527"/>
    </row>
    <row r="1498" spans="33:33" s="23" customFormat="1" x14ac:dyDescent="0.2">
      <c r="AG1498" s="527"/>
    </row>
    <row r="1499" spans="33:33" s="23" customFormat="1" x14ac:dyDescent="0.2">
      <c r="AG1499" s="527"/>
    </row>
    <row r="1500" spans="33:33" s="23" customFormat="1" x14ac:dyDescent="0.2">
      <c r="AG1500" s="527"/>
    </row>
    <row r="1501" spans="33:33" s="23" customFormat="1" x14ac:dyDescent="0.2">
      <c r="AG1501" s="527"/>
    </row>
    <row r="1502" spans="33:33" s="23" customFormat="1" x14ac:dyDescent="0.2">
      <c r="AG1502" s="527"/>
    </row>
    <row r="1503" spans="33:33" s="23" customFormat="1" x14ac:dyDescent="0.2">
      <c r="AG1503" s="527"/>
    </row>
    <row r="1504" spans="33:33" s="23" customFormat="1" x14ac:dyDescent="0.2">
      <c r="AG1504" s="527"/>
    </row>
    <row r="1505" spans="33:33" s="23" customFormat="1" x14ac:dyDescent="0.2">
      <c r="AG1505" s="527"/>
    </row>
    <row r="1506" spans="33:33" s="23" customFormat="1" x14ac:dyDescent="0.2">
      <c r="AG1506" s="527"/>
    </row>
    <row r="1507" spans="33:33" s="23" customFormat="1" x14ac:dyDescent="0.2">
      <c r="AG1507" s="527"/>
    </row>
    <row r="1508" spans="33:33" s="23" customFormat="1" x14ac:dyDescent="0.2">
      <c r="AG1508" s="527"/>
    </row>
    <row r="1509" spans="33:33" s="23" customFormat="1" x14ac:dyDescent="0.2">
      <c r="AG1509" s="527"/>
    </row>
    <row r="1510" spans="33:33" s="23" customFormat="1" x14ac:dyDescent="0.2">
      <c r="AG1510" s="527"/>
    </row>
    <row r="1511" spans="33:33" s="23" customFormat="1" x14ac:dyDescent="0.2">
      <c r="AG1511" s="527"/>
    </row>
    <row r="1512" spans="33:33" s="23" customFormat="1" x14ac:dyDescent="0.2">
      <c r="AG1512" s="527"/>
    </row>
    <row r="1513" spans="33:33" s="23" customFormat="1" x14ac:dyDescent="0.2">
      <c r="AG1513" s="527"/>
    </row>
    <row r="1514" spans="33:33" s="23" customFormat="1" x14ac:dyDescent="0.2">
      <c r="AG1514" s="527"/>
    </row>
    <row r="1515" spans="33:33" s="23" customFormat="1" x14ac:dyDescent="0.2">
      <c r="AG1515" s="527"/>
    </row>
    <row r="1516" spans="33:33" s="23" customFormat="1" x14ac:dyDescent="0.2">
      <c r="AG1516" s="527"/>
    </row>
    <row r="1517" spans="33:33" s="23" customFormat="1" x14ac:dyDescent="0.2">
      <c r="AG1517" s="527"/>
    </row>
    <row r="1518" spans="33:33" s="23" customFormat="1" x14ac:dyDescent="0.2">
      <c r="AG1518" s="527"/>
    </row>
    <row r="1519" spans="33:33" s="23" customFormat="1" x14ac:dyDescent="0.2">
      <c r="AG1519" s="527"/>
    </row>
    <row r="1520" spans="33:33" s="23" customFormat="1" x14ac:dyDescent="0.2">
      <c r="AG1520" s="527"/>
    </row>
    <row r="1521" spans="33:33" s="23" customFormat="1" x14ac:dyDescent="0.2">
      <c r="AG1521" s="527"/>
    </row>
    <row r="1522" spans="33:33" s="23" customFormat="1" x14ac:dyDescent="0.2">
      <c r="AG1522" s="527"/>
    </row>
    <row r="1523" spans="33:33" s="23" customFormat="1" x14ac:dyDescent="0.2">
      <c r="AG1523" s="527"/>
    </row>
    <row r="1524" spans="33:33" s="23" customFormat="1" x14ac:dyDescent="0.2">
      <c r="AG1524" s="527"/>
    </row>
    <row r="1525" spans="33:33" s="23" customFormat="1" x14ac:dyDescent="0.2">
      <c r="AG1525" s="527"/>
    </row>
    <row r="1526" spans="33:33" s="23" customFormat="1" x14ac:dyDescent="0.2">
      <c r="AG1526" s="527"/>
    </row>
    <row r="1527" spans="33:33" s="23" customFormat="1" x14ac:dyDescent="0.2">
      <c r="AG1527" s="527"/>
    </row>
    <row r="1528" spans="33:33" s="23" customFormat="1" x14ac:dyDescent="0.2">
      <c r="AG1528" s="527"/>
    </row>
    <row r="1529" spans="33:33" s="23" customFormat="1" x14ac:dyDescent="0.2">
      <c r="AG1529" s="527"/>
    </row>
    <row r="1530" spans="33:33" s="23" customFormat="1" x14ac:dyDescent="0.2">
      <c r="AG1530" s="527"/>
    </row>
    <row r="1531" spans="33:33" s="23" customFormat="1" x14ac:dyDescent="0.2">
      <c r="AG1531" s="527"/>
    </row>
    <row r="1532" spans="33:33" s="23" customFormat="1" x14ac:dyDescent="0.2">
      <c r="AG1532" s="527"/>
    </row>
    <row r="1533" spans="33:33" s="23" customFormat="1" x14ac:dyDescent="0.2">
      <c r="AG1533" s="527"/>
    </row>
    <row r="1534" spans="33:33" s="23" customFormat="1" x14ac:dyDescent="0.2">
      <c r="AG1534" s="527"/>
    </row>
    <row r="1535" spans="33:33" s="23" customFormat="1" x14ac:dyDescent="0.2">
      <c r="AG1535" s="527"/>
    </row>
    <row r="1536" spans="33:33" s="23" customFormat="1" x14ac:dyDescent="0.2">
      <c r="AG1536" s="527"/>
    </row>
    <row r="1537" spans="33:33" s="23" customFormat="1" x14ac:dyDescent="0.2">
      <c r="AG1537" s="527"/>
    </row>
    <row r="1538" spans="33:33" s="23" customFormat="1" x14ac:dyDescent="0.2">
      <c r="AG1538" s="527"/>
    </row>
    <row r="1539" spans="33:33" s="23" customFormat="1" x14ac:dyDescent="0.2">
      <c r="AG1539" s="527"/>
    </row>
    <row r="1540" spans="33:33" s="23" customFormat="1" x14ac:dyDescent="0.2">
      <c r="AG1540" s="527"/>
    </row>
    <row r="1541" spans="33:33" s="23" customFormat="1" x14ac:dyDescent="0.2">
      <c r="AG1541" s="527"/>
    </row>
    <row r="1542" spans="33:33" s="23" customFormat="1" x14ac:dyDescent="0.2">
      <c r="AG1542" s="527"/>
    </row>
    <row r="1543" spans="33:33" s="23" customFormat="1" x14ac:dyDescent="0.2">
      <c r="AG1543" s="527"/>
    </row>
    <row r="1544" spans="33:33" s="23" customFormat="1" x14ac:dyDescent="0.2">
      <c r="AG1544" s="527"/>
    </row>
    <row r="1545" spans="33:33" s="23" customFormat="1" x14ac:dyDescent="0.2">
      <c r="AG1545" s="527"/>
    </row>
    <row r="1546" spans="33:33" s="23" customFormat="1" x14ac:dyDescent="0.2">
      <c r="AG1546" s="527"/>
    </row>
    <row r="1547" spans="33:33" s="23" customFormat="1" x14ac:dyDescent="0.2">
      <c r="AG1547" s="527"/>
    </row>
    <row r="1548" spans="33:33" s="23" customFormat="1" x14ac:dyDescent="0.2">
      <c r="AG1548" s="527"/>
    </row>
    <row r="1549" spans="33:33" s="23" customFormat="1" x14ac:dyDescent="0.2">
      <c r="AG1549" s="527"/>
    </row>
    <row r="1550" spans="33:33" s="23" customFormat="1" x14ac:dyDescent="0.2">
      <c r="AG1550" s="527"/>
    </row>
    <row r="1551" spans="33:33" s="23" customFormat="1" x14ac:dyDescent="0.2">
      <c r="AG1551" s="527"/>
    </row>
    <row r="1552" spans="33:33" s="23" customFormat="1" x14ac:dyDescent="0.2">
      <c r="AG1552" s="527"/>
    </row>
    <row r="1553" spans="33:33" s="23" customFormat="1" x14ac:dyDescent="0.2">
      <c r="AG1553" s="527"/>
    </row>
    <row r="1554" spans="33:33" s="23" customFormat="1" x14ac:dyDescent="0.2">
      <c r="AG1554" s="527"/>
    </row>
    <row r="1555" spans="33:33" s="23" customFormat="1" x14ac:dyDescent="0.2">
      <c r="AG1555" s="527"/>
    </row>
    <row r="1556" spans="33:33" s="23" customFormat="1" x14ac:dyDescent="0.2">
      <c r="AG1556" s="527"/>
    </row>
    <row r="1557" spans="33:33" s="23" customFormat="1" x14ac:dyDescent="0.2">
      <c r="AG1557" s="527"/>
    </row>
    <row r="1558" spans="33:33" s="23" customFormat="1" x14ac:dyDescent="0.2">
      <c r="AG1558" s="527"/>
    </row>
    <row r="1559" spans="33:33" s="23" customFormat="1" x14ac:dyDescent="0.2">
      <c r="AG1559" s="527"/>
    </row>
    <row r="1560" spans="33:33" s="23" customFormat="1" x14ac:dyDescent="0.2">
      <c r="AG1560" s="527"/>
    </row>
    <row r="1561" spans="33:33" s="23" customFormat="1" x14ac:dyDescent="0.2">
      <c r="AG1561" s="527"/>
    </row>
    <row r="1562" spans="33:33" s="23" customFormat="1" x14ac:dyDescent="0.2">
      <c r="AG1562" s="527"/>
    </row>
    <row r="1563" spans="33:33" s="23" customFormat="1" x14ac:dyDescent="0.2">
      <c r="AG1563" s="527"/>
    </row>
    <row r="1564" spans="33:33" s="23" customFormat="1" x14ac:dyDescent="0.2">
      <c r="AG1564" s="527"/>
    </row>
    <row r="1565" spans="33:33" s="23" customFormat="1" x14ac:dyDescent="0.2">
      <c r="AG1565" s="527"/>
    </row>
    <row r="1566" spans="33:33" s="23" customFormat="1" x14ac:dyDescent="0.2">
      <c r="AG1566" s="527"/>
    </row>
    <row r="1567" spans="33:33" s="23" customFormat="1" x14ac:dyDescent="0.2">
      <c r="AG1567" s="527"/>
    </row>
    <row r="1568" spans="33:33" s="23" customFormat="1" x14ac:dyDescent="0.2">
      <c r="AG1568" s="527"/>
    </row>
    <row r="1569" spans="33:33" s="23" customFormat="1" x14ac:dyDescent="0.2">
      <c r="AG1569" s="527"/>
    </row>
    <row r="1570" spans="33:33" s="23" customFormat="1" x14ac:dyDescent="0.2">
      <c r="AG1570" s="527"/>
    </row>
    <row r="1571" spans="33:33" s="23" customFormat="1" x14ac:dyDescent="0.2">
      <c r="AG1571" s="527"/>
    </row>
    <row r="1572" spans="33:33" s="23" customFormat="1" x14ac:dyDescent="0.2">
      <c r="AG1572" s="527"/>
    </row>
    <row r="1573" spans="33:33" s="23" customFormat="1" x14ac:dyDescent="0.2">
      <c r="AG1573" s="527"/>
    </row>
    <row r="1574" spans="33:33" s="23" customFormat="1" x14ac:dyDescent="0.2">
      <c r="AG1574" s="527"/>
    </row>
    <row r="1575" spans="33:33" s="23" customFormat="1" x14ac:dyDescent="0.2">
      <c r="AG1575" s="527"/>
    </row>
    <row r="1576" spans="33:33" s="23" customFormat="1" x14ac:dyDescent="0.2">
      <c r="AG1576" s="527"/>
    </row>
    <row r="1577" spans="33:33" s="23" customFormat="1" x14ac:dyDescent="0.2">
      <c r="AG1577" s="527"/>
    </row>
    <row r="1578" spans="33:33" s="23" customFormat="1" x14ac:dyDescent="0.2">
      <c r="AG1578" s="527"/>
    </row>
    <row r="1579" spans="33:33" s="23" customFormat="1" x14ac:dyDescent="0.2">
      <c r="AG1579" s="527"/>
    </row>
    <row r="1580" spans="33:33" s="23" customFormat="1" x14ac:dyDescent="0.2">
      <c r="AG1580" s="527"/>
    </row>
    <row r="1581" spans="33:33" s="23" customFormat="1" x14ac:dyDescent="0.2">
      <c r="AG1581" s="527"/>
    </row>
    <row r="1582" spans="33:33" s="23" customFormat="1" x14ac:dyDescent="0.2">
      <c r="AG1582" s="527"/>
    </row>
    <row r="1583" spans="33:33" s="23" customFormat="1" x14ac:dyDescent="0.2">
      <c r="AG1583" s="527"/>
    </row>
    <row r="1584" spans="33:33" s="23" customFormat="1" x14ac:dyDescent="0.2">
      <c r="AG1584" s="527"/>
    </row>
    <row r="1585" spans="33:33" s="23" customFormat="1" x14ac:dyDescent="0.2">
      <c r="AG1585" s="527"/>
    </row>
    <row r="1586" spans="33:33" s="23" customFormat="1" x14ac:dyDescent="0.2">
      <c r="AG1586" s="527"/>
    </row>
    <row r="1587" spans="33:33" s="23" customFormat="1" x14ac:dyDescent="0.2">
      <c r="AG1587" s="527"/>
    </row>
    <row r="1588" spans="33:33" s="23" customFormat="1" x14ac:dyDescent="0.2">
      <c r="AG1588" s="527"/>
    </row>
    <row r="1589" spans="33:33" s="23" customFormat="1" x14ac:dyDescent="0.2">
      <c r="AG1589" s="527"/>
    </row>
    <row r="1590" spans="33:33" s="23" customFormat="1" x14ac:dyDescent="0.2">
      <c r="AG1590" s="527"/>
    </row>
    <row r="1591" spans="33:33" s="23" customFormat="1" x14ac:dyDescent="0.2">
      <c r="AG1591" s="527"/>
    </row>
    <row r="1592" spans="33:33" s="23" customFormat="1" x14ac:dyDescent="0.2">
      <c r="AG1592" s="527"/>
    </row>
    <row r="1593" spans="33:33" s="23" customFormat="1" x14ac:dyDescent="0.2">
      <c r="AG1593" s="527"/>
    </row>
    <row r="1594" spans="33:33" s="23" customFormat="1" x14ac:dyDescent="0.2">
      <c r="AG1594" s="527"/>
    </row>
    <row r="1595" spans="33:33" s="23" customFormat="1" x14ac:dyDescent="0.2">
      <c r="AG1595" s="527"/>
    </row>
    <row r="1596" spans="33:33" s="23" customFormat="1" x14ac:dyDescent="0.2">
      <c r="AG1596" s="527"/>
    </row>
    <row r="1597" spans="33:33" s="23" customFormat="1" x14ac:dyDescent="0.2">
      <c r="AG1597" s="527"/>
    </row>
    <row r="1598" spans="33:33" s="23" customFormat="1" x14ac:dyDescent="0.2">
      <c r="AG1598" s="527"/>
    </row>
    <row r="1599" spans="33:33" s="23" customFormat="1" x14ac:dyDescent="0.2">
      <c r="AG1599" s="527"/>
    </row>
    <row r="1600" spans="33:33" s="23" customFormat="1" x14ac:dyDescent="0.2">
      <c r="AG1600" s="527"/>
    </row>
    <row r="1601" spans="33:33" s="23" customFormat="1" x14ac:dyDescent="0.2">
      <c r="AG1601" s="527"/>
    </row>
    <row r="1602" spans="33:33" s="23" customFormat="1" x14ac:dyDescent="0.2">
      <c r="AG1602" s="527"/>
    </row>
    <row r="1603" spans="33:33" s="23" customFormat="1" x14ac:dyDescent="0.2">
      <c r="AG1603" s="527"/>
    </row>
    <row r="1604" spans="33:33" s="23" customFormat="1" x14ac:dyDescent="0.2">
      <c r="AG1604" s="527"/>
    </row>
    <row r="1605" spans="33:33" s="23" customFormat="1" x14ac:dyDescent="0.2">
      <c r="AG1605" s="527"/>
    </row>
    <row r="1606" spans="33:33" s="23" customFormat="1" x14ac:dyDescent="0.2">
      <c r="AG1606" s="527"/>
    </row>
    <row r="1607" spans="33:33" s="23" customFormat="1" x14ac:dyDescent="0.2">
      <c r="AG1607" s="527"/>
    </row>
    <row r="1608" spans="33:33" s="23" customFormat="1" x14ac:dyDescent="0.2">
      <c r="AG1608" s="527"/>
    </row>
    <row r="1609" spans="33:33" s="23" customFormat="1" x14ac:dyDescent="0.2">
      <c r="AG1609" s="527"/>
    </row>
    <row r="1610" spans="33:33" s="23" customFormat="1" x14ac:dyDescent="0.2">
      <c r="AG1610" s="527"/>
    </row>
    <row r="1611" spans="33:33" s="23" customFormat="1" x14ac:dyDescent="0.2">
      <c r="AG1611" s="527"/>
    </row>
    <row r="1612" spans="33:33" s="23" customFormat="1" x14ac:dyDescent="0.2">
      <c r="AG1612" s="527"/>
    </row>
    <row r="1613" spans="33:33" s="23" customFormat="1" x14ac:dyDescent="0.2">
      <c r="AG1613" s="527"/>
    </row>
    <row r="1614" spans="33:33" s="23" customFormat="1" x14ac:dyDescent="0.2">
      <c r="AG1614" s="527"/>
    </row>
    <row r="1615" spans="33:33" s="23" customFormat="1" x14ac:dyDescent="0.2">
      <c r="AG1615" s="527"/>
    </row>
    <row r="1616" spans="33:33" s="23" customFormat="1" x14ac:dyDescent="0.2">
      <c r="AG1616" s="527"/>
    </row>
    <row r="1617" spans="33:33" s="23" customFormat="1" x14ac:dyDescent="0.2">
      <c r="AG1617" s="527"/>
    </row>
    <row r="1618" spans="33:33" s="23" customFormat="1" x14ac:dyDescent="0.2">
      <c r="AG1618" s="527"/>
    </row>
    <row r="1619" spans="33:33" s="23" customFormat="1" x14ac:dyDescent="0.2">
      <c r="AG1619" s="527"/>
    </row>
    <row r="1620" spans="33:33" s="23" customFormat="1" x14ac:dyDescent="0.2">
      <c r="AG1620" s="527"/>
    </row>
    <row r="1621" spans="33:33" s="23" customFormat="1" x14ac:dyDescent="0.2">
      <c r="AG1621" s="527"/>
    </row>
    <row r="1622" spans="33:33" s="23" customFormat="1" x14ac:dyDescent="0.2">
      <c r="AG1622" s="527"/>
    </row>
    <row r="1623" spans="33:33" s="23" customFormat="1" x14ac:dyDescent="0.2">
      <c r="AG1623" s="527"/>
    </row>
    <row r="1624" spans="33:33" s="23" customFormat="1" x14ac:dyDescent="0.2">
      <c r="AG1624" s="527"/>
    </row>
    <row r="1625" spans="33:33" s="23" customFormat="1" x14ac:dyDescent="0.2">
      <c r="AG1625" s="527"/>
    </row>
    <row r="1626" spans="33:33" s="23" customFormat="1" x14ac:dyDescent="0.2">
      <c r="AG1626" s="527"/>
    </row>
    <row r="1627" spans="33:33" s="23" customFormat="1" x14ac:dyDescent="0.2">
      <c r="AG1627" s="527"/>
    </row>
    <row r="1628" spans="33:33" s="23" customFormat="1" x14ac:dyDescent="0.2">
      <c r="AG1628" s="527"/>
    </row>
    <row r="1629" spans="33:33" s="23" customFormat="1" x14ac:dyDescent="0.2">
      <c r="AG1629" s="527"/>
    </row>
    <row r="1630" spans="33:33" s="23" customFormat="1" x14ac:dyDescent="0.2">
      <c r="AG1630" s="527"/>
    </row>
    <row r="1631" spans="33:33" s="23" customFormat="1" x14ac:dyDescent="0.2">
      <c r="AG1631" s="527"/>
    </row>
    <row r="1632" spans="33:33" s="23" customFormat="1" x14ac:dyDescent="0.2">
      <c r="AG1632" s="527"/>
    </row>
    <row r="1633" spans="33:33" s="23" customFormat="1" x14ac:dyDescent="0.2">
      <c r="AG1633" s="527"/>
    </row>
    <row r="1634" spans="33:33" s="23" customFormat="1" x14ac:dyDescent="0.2">
      <c r="AG1634" s="527"/>
    </row>
    <row r="1635" spans="33:33" s="23" customFormat="1" x14ac:dyDescent="0.2">
      <c r="AG1635" s="527"/>
    </row>
    <row r="1636" spans="33:33" s="23" customFormat="1" x14ac:dyDescent="0.2">
      <c r="AG1636" s="527"/>
    </row>
    <row r="1637" spans="33:33" s="23" customFormat="1" x14ac:dyDescent="0.2">
      <c r="AG1637" s="527"/>
    </row>
    <row r="1638" spans="33:33" s="23" customFormat="1" x14ac:dyDescent="0.2">
      <c r="AG1638" s="527"/>
    </row>
    <row r="1639" spans="33:33" s="23" customFormat="1" x14ac:dyDescent="0.2">
      <c r="AG1639" s="527"/>
    </row>
    <row r="1640" spans="33:33" s="23" customFormat="1" x14ac:dyDescent="0.2">
      <c r="AG1640" s="527"/>
    </row>
    <row r="1641" spans="33:33" s="23" customFormat="1" x14ac:dyDescent="0.2">
      <c r="AG1641" s="527"/>
    </row>
    <row r="1642" spans="33:33" s="23" customFormat="1" x14ac:dyDescent="0.2">
      <c r="AG1642" s="527"/>
    </row>
    <row r="1643" spans="33:33" s="23" customFormat="1" x14ac:dyDescent="0.2">
      <c r="AG1643" s="527"/>
    </row>
    <row r="1644" spans="33:33" s="23" customFormat="1" x14ac:dyDescent="0.2">
      <c r="AG1644" s="527"/>
    </row>
    <row r="1645" spans="33:33" s="23" customFormat="1" x14ac:dyDescent="0.2">
      <c r="AG1645" s="527"/>
    </row>
    <row r="1646" spans="33:33" s="23" customFormat="1" x14ac:dyDescent="0.2">
      <c r="AG1646" s="527"/>
    </row>
    <row r="1647" spans="33:33" s="23" customFormat="1" x14ac:dyDescent="0.2">
      <c r="AG1647" s="527"/>
    </row>
    <row r="1648" spans="33:33" s="23" customFormat="1" x14ac:dyDescent="0.2">
      <c r="AG1648" s="527"/>
    </row>
    <row r="1649" spans="33:33" s="23" customFormat="1" x14ac:dyDescent="0.2">
      <c r="AG1649" s="527"/>
    </row>
    <row r="1650" spans="33:33" s="23" customFormat="1" x14ac:dyDescent="0.2">
      <c r="AG1650" s="527"/>
    </row>
    <row r="1651" spans="33:33" s="23" customFormat="1" x14ac:dyDescent="0.2">
      <c r="AG1651" s="527"/>
    </row>
    <row r="1652" spans="33:33" s="23" customFormat="1" x14ac:dyDescent="0.2">
      <c r="AG1652" s="527"/>
    </row>
    <row r="1653" spans="33:33" s="23" customFormat="1" x14ac:dyDescent="0.2">
      <c r="AG1653" s="527"/>
    </row>
    <row r="1654" spans="33:33" s="23" customFormat="1" x14ac:dyDescent="0.2">
      <c r="AG1654" s="527"/>
    </row>
    <row r="1655" spans="33:33" s="23" customFormat="1" x14ac:dyDescent="0.2">
      <c r="AG1655" s="527"/>
    </row>
    <row r="1656" spans="33:33" s="23" customFormat="1" x14ac:dyDescent="0.2">
      <c r="AG1656" s="527"/>
    </row>
    <row r="1657" spans="33:33" s="23" customFormat="1" x14ac:dyDescent="0.2">
      <c r="AG1657" s="527"/>
    </row>
    <row r="1658" spans="33:33" s="23" customFormat="1" x14ac:dyDescent="0.2">
      <c r="AG1658" s="527"/>
    </row>
    <row r="1659" spans="33:33" s="23" customFormat="1" x14ac:dyDescent="0.2">
      <c r="AG1659" s="527"/>
    </row>
    <row r="1660" spans="33:33" s="23" customFormat="1" x14ac:dyDescent="0.2">
      <c r="AG1660" s="527"/>
    </row>
    <row r="1661" spans="33:33" s="23" customFormat="1" x14ac:dyDescent="0.2">
      <c r="AG1661" s="527"/>
    </row>
    <row r="1662" spans="33:33" s="23" customFormat="1" x14ac:dyDescent="0.2">
      <c r="AG1662" s="527"/>
    </row>
    <row r="1663" spans="33:33" s="23" customFormat="1" x14ac:dyDescent="0.2">
      <c r="AG1663" s="527"/>
    </row>
    <row r="1664" spans="33:33" s="23" customFormat="1" x14ac:dyDescent="0.2">
      <c r="AG1664" s="527"/>
    </row>
    <row r="1665" spans="33:33" s="23" customFormat="1" x14ac:dyDescent="0.2">
      <c r="AG1665" s="527"/>
    </row>
    <row r="1666" spans="33:33" s="23" customFormat="1" x14ac:dyDescent="0.2">
      <c r="AG1666" s="527"/>
    </row>
    <row r="1667" spans="33:33" s="23" customFormat="1" x14ac:dyDescent="0.2">
      <c r="AG1667" s="527"/>
    </row>
    <row r="1668" spans="33:33" s="23" customFormat="1" x14ac:dyDescent="0.2">
      <c r="AG1668" s="527"/>
    </row>
    <row r="1669" spans="33:33" s="23" customFormat="1" x14ac:dyDescent="0.2">
      <c r="AG1669" s="527"/>
    </row>
    <row r="1670" spans="33:33" s="23" customFormat="1" x14ac:dyDescent="0.2">
      <c r="AG1670" s="527"/>
    </row>
    <row r="1671" spans="33:33" s="23" customFormat="1" x14ac:dyDescent="0.2">
      <c r="AG1671" s="527"/>
    </row>
    <row r="1672" spans="33:33" s="23" customFormat="1" x14ac:dyDescent="0.2">
      <c r="AG1672" s="527"/>
    </row>
    <row r="1673" spans="33:33" s="23" customFormat="1" x14ac:dyDescent="0.2">
      <c r="AG1673" s="527"/>
    </row>
    <row r="1674" spans="33:33" s="23" customFormat="1" x14ac:dyDescent="0.2">
      <c r="AG1674" s="527"/>
    </row>
    <row r="1675" spans="33:33" s="23" customFormat="1" x14ac:dyDescent="0.2">
      <c r="AG1675" s="527"/>
    </row>
    <row r="1676" spans="33:33" s="23" customFormat="1" x14ac:dyDescent="0.2">
      <c r="AG1676" s="527"/>
    </row>
    <row r="1677" spans="33:33" s="23" customFormat="1" x14ac:dyDescent="0.2">
      <c r="AG1677" s="527"/>
    </row>
    <row r="1678" spans="33:33" s="23" customFormat="1" x14ac:dyDescent="0.2">
      <c r="AG1678" s="527"/>
    </row>
    <row r="1679" spans="33:33" s="23" customFormat="1" x14ac:dyDescent="0.2">
      <c r="AG1679" s="527"/>
    </row>
    <row r="1680" spans="33:33" s="23" customFormat="1" x14ac:dyDescent="0.2">
      <c r="AG1680" s="527"/>
    </row>
    <row r="1681" spans="33:33" s="23" customFormat="1" x14ac:dyDescent="0.2">
      <c r="AG1681" s="527"/>
    </row>
    <row r="1682" spans="33:33" s="23" customFormat="1" x14ac:dyDescent="0.2">
      <c r="AG1682" s="527"/>
    </row>
    <row r="1683" spans="33:33" s="23" customFormat="1" x14ac:dyDescent="0.2">
      <c r="AG1683" s="527"/>
    </row>
    <row r="1684" spans="33:33" s="23" customFormat="1" x14ac:dyDescent="0.2">
      <c r="AG1684" s="527"/>
    </row>
    <row r="1685" spans="33:33" s="23" customFormat="1" x14ac:dyDescent="0.2">
      <c r="AG1685" s="527"/>
    </row>
    <row r="1686" spans="33:33" s="23" customFormat="1" x14ac:dyDescent="0.2">
      <c r="AG1686" s="527"/>
    </row>
    <row r="1687" spans="33:33" s="23" customFormat="1" x14ac:dyDescent="0.2">
      <c r="AG1687" s="527"/>
    </row>
    <row r="1688" spans="33:33" s="23" customFormat="1" x14ac:dyDescent="0.2">
      <c r="AG1688" s="527"/>
    </row>
    <row r="1689" spans="33:33" s="23" customFormat="1" x14ac:dyDescent="0.2">
      <c r="AG1689" s="527"/>
    </row>
    <row r="1690" spans="33:33" s="23" customFormat="1" x14ac:dyDescent="0.2">
      <c r="AG1690" s="527"/>
    </row>
    <row r="1691" spans="33:33" s="23" customFormat="1" x14ac:dyDescent="0.2">
      <c r="AG1691" s="527"/>
    </row>
    <row r="1692" spans="33:33" s="23" customFormat="1" x14ac:dyDescent="0.2">
      <c r="AG1692" s="527"/>
    </row>
    <row r="1693" spans="33:33" s="23" customFormat="1" x14ac:dyDescent="0.2">
      <c r="AG1693" s="527"/>
    </row>
    <row r="1694" spans="33:33" s="23" customFormat="1" x14ac:dyDescent="0.2">
      <c r="AG1694" s="527"/>
    </row>
    <row r="1695" spans="33:33" s="23" customFormat="1" x14ac:dyDescent="0.2">
      <c r="AG1695" s="527"/>
    </row>
    <row r="1696" spans="33:33" s="23" customFormat="1" x14ac:dyDescent="0.2">
      <c r="AG1696" s="527"/>
    </row>
    <row r="1697" spans="33:33" s="23" customFormat="1" x14ac:dyDescent="0.2">
      <c r="AG1697" s="527"/>
    </row>
    <row r="1698" spans="33:33" s="23" customFormat="1" x14ac:dyDescent="0.2">
      <c r="AG1698" s="527"/>
    </row>
    <row r="1699" spans="33:33" s="23" customFormat="1" x14ac:dyDescent="0.2">
      <c r="AG1699" s="527"/>
    </row>
    <row r="1700" spans="33:33" s="23" customFormat="1" x14ac:dyDescent="0.2">
      <c r="AG1700" s="527"/>
    </row>
    <row r="1701" spans="33:33" s="23" customFormat="1" x14ac:dyDescent="0.2">
      <c r="AG1701" s="527"/>
    </row>
    <row r="1702" spans="33:33" s="23" customFormat="1" x14ac:dyDescent="0.2">
      <c r="AG1702" s="527"/>
    </row>
    <row r="1703" spans="33:33" s="23" customFormat="1" x14ac:dyDescent="0.2">
      <c r="AG1703" s="527"/>
    </row>
    <row r="1704" spans="33:33" s="23" customFormat="1" x14ac:dyDescent="0.2">
      <c r="AG1704" s="527"/>
    </row>
    <row r="1705" spans="33:33" s="23" customFormat="1" x14ac:dyDescent="0.2">
      <c r="AG1705" s="527"/>
    </row>
    <row r="1706" spans="33:33" s="23" customFormat="1" x14ac:dyDescent="0.2">
      <c r="AG1706" s="527"/>
    </row>
    <row r="1707" spans="33:33" s="23" customFormat="1" x14ac:dyDescent="0.2">
      <c r="AG1707" s="527"/>
    </row>
    <row r="1708" spans="33:33" s="23" customFormat="1" x14ac:dyDescent="0.2">
      <c r="AG1708" s="527"/>
    </row>
    <row r="1709" spans="33:33" s="23" customFormat="1" x14ac:dyDescent="0.2">
      <c r="AG1709" s="527"/>
    </row>
    <row r="1710" spans="33:33" s="23" customFormat="1" x14ac:dyDescent="0.2">
      <c r="AG1710" s="527"/>
    </row>
    <row r="1711" spans="33:33" s="23" customFormat="1" x14ac:dyDescent="0.2">
      <c r="AG1711" s="527"/>
    </row>
    <row r="1712" spans="33:33" s="23" customFormat="1" x14ac:dyDescent="0.2">
      <c r="AG1712" s="527"/>
    </row>
    <row r="1713" spans="33:33" s="23" customFormat="1" x14ac:dyDescent="0.2">
      <c r="AG1713" s="527"/>
    </row>
    <row r="1714" spans="33:33" s="23" customFormat="1" x14ac:dyDescent="0.2">
      <c r="AG1714" s="527"/>
    </row>
    <row r="1715" spans="33:33" s="23" customFormat="1" x14ac:dyDescent="0.2">
      <c r="AG1715" s="527"/>
    </row>
    <row r="1716" spans="33:33" s="23" customFormat="1" x14ac:dyDescent="0.2">
      <c r="AG1716" s="527"/>
    </row>
    <row r="1717" spans="33:33" s="23" customFormat="1" x14ac:dyDescent="0.2">
      <c r="AG1717" s="527"/>
    </row>
    <row r="1718" spans="33:33" s="23" customFormat="1" x14ac:dyDescent="0.2">
      <c r="AG1718" s="527"/>
    </row>
    <row r="1719" spans="33:33" s="23" customFormat="1" x14ac:dyDescent="0.2">
      <c r="AG1719" s="527"/>
    </row>
    <row r="1720" spans="33:33" s="23" customFormat="1" x14ac:dyDescent="0.2">
      <c r="AG1720" s="527"/>
    </row>
    <row r="1721" spans="33:33" s="23" customFormat="1" x14ac:dyDescent="0.2">
      <c r="AG1721" s="527"/>
    </row>
    <row r="1722" spans="33:33" s="23" customFormat="1" x14ac:dyDescent="0.2">
      <c r="AG1722" s="527"/>
    </row>
    <row r="1723" spans="33:33" s="23" customFormat="1" x14ac:dyDescent="0.2">
      <c r="AG1723" s="527"/>
    </row>
    <row r="1724" spans="33:33" s="23" customFormat="1" x14ac:dyDescent="0.2">
      <c r="AG1724" s="527"/>
    </row>
    <row r="1725" spans="33:33" s="23" customFormat="1" x14ac:dyDescent="0.2">
      <c r="AG1725" s="527"/>
    </row>
    <row r="1726" spans="33:33" s="23" customFormat="1" x14ac:dyDescent="0.2">
      <c r="AG1726" s="527"/>
    </row>
    <row r="1727" spans="33:33" s="23" customFormat="1" x14ac:dyDescent="0.2">
      <c r="AG1727" s="527"/>
    </row>
    <row r="1728" spans="33:33" s="23" customFormat="1" x14ac:dyDescent="0.2">
      <c r="AG1728" s="527"/>
    </row>
    <row r="1729" spans="33:33" s="23" customFormat="1" x14ac:dyDescent="0.2">
      <c r="AG1729" s="527"/>
    </row>
    <row r="1730" spans="33:33" s="23" customFormat="1" x14ac:dyDescent="0.2">
      <c r="AG1730" s="527"/>
    </row>
    <row r="1731" spans="33:33" s="23" customFormat="1" x14ac:dyDescent="0.2">
      <c r="AG1731" s="527"/>
    </row>
    <row r="1732" spans="33:33" s="23" customFormat="1" x14ac:dyDescent="0.2">
      <c r="AG1732" s="527"/>
    </row>
    <row r="1733" spans="33:33" s="23" customFormat="1" x14ac:dyDescent="0.2">
      <c r="AG1733" s="527"/>
    </row>
    <row r="1734" spans="33:33" s="23" customFormat="1" x14ac:dyDescent="0.2">
      <c r="AG1734" s="527"/>
    </row>
    <row r="1735" spans="33:33" s="23" customFormat="1" x14ac:dyDescent="0.2">
      <c r="AG1735" s="527"/>
    </row>
    <row r="1736" spans="33:33" s="23" customFormat="1" x14ac:dyDescent="0.2">
      <c r="AG1736" s="527"/>
    </row>
    <row r="1737" spans="33:33" s="23" customFormat="1" x14ac:dyDescent="0.2">
      <c r="AG1737" s="527"/>
    </row>
    <row r="1738" spans="33:33" s="23" customFormat="1" x14ac:dyDescent="0.2">
      <c r="AG1738" s="527"/>
    </row>
    <row r="1739" spans="33:33" s="23" customFormat="1" x14ac:dyDescent="0.2">
      <c r="AG1739" s="527"/>
    </row>
    <row r="1740" spans="33:33" s="23" customFormat="1" x14ac:dyDescent="0.2">
      <c r="AG1740" s="527"/>
    </row>
    <row r="1741" spans="33:33" s="23" customFormat="1" x14ac:dyDescent="0.2">
      <c r="AG1741" s="527"/>
    </row>
    <row r="1742" spans="33:33" s="23" customFormat="1" x14ac:dyDescent="0.2">
      <c r="AG1742" s="527"/>
    </row>
    <row r="1743" spans="33:33" s="23" customFormat="1" x14ac:dyDescent="0.2">
      <c r="AG1743" s="527"/>
    </row>
    <row r="1744" spans="33:33" s="23" customFormat="1" x14ac:dyDescent="0.2">
      <c r="AG1744" s="527"/>
    </row>
    <row r="1745" spans="33:33" s="23" customFormat="1" x14ac:dyDescent="0.2">
      <c r="AG1745" s="527"/>
    </row>
    <row r="1746" spans="33:33" s="23" customFormat="1" x14ac:dyDescent="0.2">
      <c r="AG1746" s="527"/>
    </row>
    <row r="1747" spans="33:33" s="23" customFormat="1" x14ac:dyDescent="0.2">
      <c r="AG1747" s="527"/>
    </row>
    <row r="1748" spans="33:33" s="23" customFormat="1" x14ac:dyDescent="0.2">
      <c r="AG1748" s="527"/>
    </row>
    <row r="1749" spans="33:33" s="23" customFormat="1" x14ac:dyDescent="0.2">
      <c r="AG1749" s="527"/>
    </row>
    <row r="1750" spans="33:33" s="23" customFormat="1" x14ac:dyDescent="0.2">
      <c r="AG1750" s="527"/>
    </row>
    <row r="1751" spans="33:33" s="23" customFormat="1" x14ac:dyDescent="0.2">
      <c r="AG1751" s="527"/>
    </row>
    <row r="1752" spans="33:33" s="23" customFormat="1" x14ac:dyDescent="0.2">
      <c r="AG1752" s="527"/>
    </row>
    <row r="1753" spans="33:33" s="23" customFormat="1" x14ac:dyDescent="0.2">
      <c r="AG1753" s="527"/>
    </row>
    <row r="1754" spans="33:33" s="23" customFormat="1" x14ac:dyDescent="0.2">
      <c r="AG1754" s="527"/>
    </row>
    <row r="1755" spans="33:33" s="23" customFormat="1" x14ac:dyDescent="0.2">
      <c r="AG1755" s="527"/>
    </row>
    <row r="1756" spans="33:33" s="23" customFormat="1" x14ac:dyDescent="0.2">
      <c r="AG1756" s="527"/>
    </row>
    <row r="1757" spans="33:33" s="23" customFormat="1" x14ac:dyDescent="0.2">
      <c r="AG1757" s="527"/>
    </row>
    <row r="1758" spans="33:33" s="23" customFormat="1" x14ac:dyDescent="0.2">
      <c r="AG1758" s="527"/>
    </row>
    <row r="1759" spans="33:33" s="23" customFormat="1" x14ac:dyDescent="0.2">
      <c r="AG1759" s="527"/>
    </row>
    <row r="1760" spans="33:33" s="23" customFormat="1" x14ac:dyDescent="0.2">
      <c r="AG1760" s="527"/>
    </row>
    <row r="1761" spans="33:33" s="23" customFormat="1" x14ac:dyDescent="0.2">
      <c r="AG1761" s="527"/>
    </row>
    <row r="1762" spans="33:33" s="23" customFormat="1" x14ac:dyDescent="0.2">
      <c r="AG1762" s="527"/>
    </row>
    <row r="1763" spans="33:33" s="23" customFormat="1" x14ac:dyDescent="0.2">
      <c r="AG1763" s="527"/>
    </row>
    <row r="1764" spans="33:33" s="23" customFormat="1" x14ac:dyDescent="0.2">
      <c r="AG1764" s="527"/>
    </row>
    <row r="1765" spans="33:33" s="23" customFormat="1" x14ac:dyDescent="0.2">
      <c r="AG1765" s="527"/>
    </row>
    <row r="1766" spans="33:33" s="23" customFormat="1" x14ac:dyDescent="0.2">
      <c r="AG1766" s="527"/>
    </row>
    <row r="1767" spans="33:33" s="23" customFormat="1" x14ac:dyDescent="0.2">
      <c r="AG1767" s="527"/>
    </row>
    <row r="1768" spans="33:33" s="23" customFormat="1" x14ac:dyDescent="0.2">
      <c r="AG1768" s="527"/>
    </row>
    <row r="1769" spans="33:33" s="23" customFormat="1" x14ac:dyDescent="0.2">
      <c r="AG1769" s="527"/>
    </row>
    <row r="1770" spans="33:33" s="23" customFormat="1" x14ac:dyDescent="0.2">
      <c r="AG1770" s="527"/>
    </row>
    <row r="1771" spans="33:33" s="23" customFormat="1" x14ac:dyDescent="0.2">
      <c r="AG1771" s="527"/>
    </row>
    <row r="1772" spans="33:33" s="23" customFormat="1" x14ac:dyDescent="0.2">
      <c r="AG1772" s="527"/>
    </row>
    <row r="1773" spans="33:33" s="23" customFormat="1" x14ac:dyDescent="0.2">
      <c r="AG1773" s="527"/>
    </row>
    <row r="1774" spans="33:33" s="23" customFormat="1" x14ac:dyDescent="0.2">
      <c r="AG1774" s="527"/>
    </row>
    <row r="1775" spans="33:33" s="23" customFormat="1" x14ac:dyDescent="0.2">
      <c r="AG1775" s="527"/>
    </row>
    <row r="1776" spans="33:33" s="23" customFormat="1" x14ac:dyDescent="0.2">
      <c r="AG1776" s="527"/>
    </row>
    <row r="1777" spans="33:33" s="23" customFormat="1" x14ac:dyDescent="0.2">
      <c r="AG1777" s="527"/>
    </row>
    <row r="1778" spans="33:33" s="23" customFormat="1" x14ac:dyDescent="0.2">
      <c r="AG1778" s="527"/>
    </row>
    <row r="1779" spans="33:33" s="23" customFormat="1" x14ac:dyDescent="0.2">
      <c r="AG1779" s="527"/>
    </row>
    <row r="1780" spans="33:33" s="23" customFormat="1" x14ac:dyDescent="0.2">
      <c r="AG1780" s="527"/>
    </row>
    <row r="1781" spans="33:33" s="23" customFormat="1" x14ac:dyDescent="0.2">
      <c r="AG1781" s="527"/>
    </row>
    <row r="1782" spans="33:33" s="23" customFormat="1" x14ac:dyDescent="0.2">
      <c r="AG1782" s="527"/>
    </row>
    <row r="1783" spans="33:33" s="23" customFormat="1" x14ac:dyDescent="0.2">
      <c r="AG1783" s="527"/>
    </row>
    <row r="1784" spans="33:33" s="23" customFormat="1" x14ac:dyDescent="0.2">
      <c r="AG1784" s="527"/>
    </row>
    <row r="1785" spans="33:33" s="23" customFormat="1" x14ac:dyDescent="0.2">
      <c r="AG1785" s="527"/>
    </row>
    <row r="1786" spans="33:33" s="23" customFormat="1" x14ac:dyDescent="0.2">
      <c r="AG1786" s="527"/>
    </row>
    <row r="1787" spans="33:33" s="23" customFormat="1" x14ac:dyDescent="0.2">
      <c r="AG1787" s="527"/>
    </row>
    <row r="1788" spans="33:33" s="23" customFormat="1" x14ac:dyDescent="0.2">
      <c r="AG1788" s="527"/>
    </row>
    <row r="1789" spans="33:33" s="23" customFormat="1" x14ac:dyDescent="0.2">
      <c r="AG1789" s="527"/>
    </row>
    <row r="1790" spans="33:33" s="23" customFormat="1" x14ac:dyDescent="0.2">
      <c r="AG1790" s="527"/>
    </row>
    <row r="1791" spans="33:33" s="23" customFormat="1" x14ac:dyDescent="0.2">
      <c r="AG1791" s="527"/>
    </row>
    <row r="1792" spans="33:33" s="23" customFormat="1" x14ac:dyDescent="0.2">
      <c r="AG1792" s="527"/>
    </row>
    <row r="1793" spans="33:33" s="23" customFormat="1" x14ac:dyDescent="0.2">
      <c r="AG1793" s="527"/>
    </row>
    <row r="1794" spans="33:33" s="23" customFormat="1" x14ac:dyDescent="0.2">
      <c r="AG1794" s="527"/>
    </row>
    <row r="1795" spans="33:33" s="23" customFormat="1" x14ac:dyDescent="0.2">
      <c r="AG1795" s="527"/>
    </row>
    <row r="1796" spans="33:33" s="23" customFormat="1" x14ac:dyDescent="0.2">
      <c r="AG1796" s="527"/>
    </row>
    <row r="1797" spans="33:33" s="23" customFormat="1" x14ac:dyDescent="0.2">
      <c r="AG1797" s="527"/>
    </row>
    <row r="1798" spans="33:33" s="23" customFormat="1" x14ac:dyDescent="0.2">
      <c r="AG1798" s="527"/>
    </row>
    <row r="1799" spans="33:33" s="23" customFormat="1" x14ac:dyDescent="0.2">
      <c r="AG1799" s="527"/>
    </row>
    <row r="1800" spans="33:33" s="23" customFormat="1" x14ac:dyDescent="0.2">
      <c r="AG1800" s="527"/>
    </row>
    <row r="1801" spans="33:33" s="23" customFormat="1" x14ac:dyDescent="0.2">
      <c r="AG1801" s="527"/>
    </row>
    <row r="1802" spans="33:33" s="23" customFormat="1" x14ac:dyDescent="0.2">
      <c r="AG1802" s="527"/>
    </row>
    <row r="1803" spans="33:33" s="23" customFormat="1" x14ac:dyDescent="0.2">
      <c r="AG1803" s="527"/>
    </row>
    <row r="1804" spans="33:33" s="23" customFormat="1" x14ac:dyDescent="0.2">
      <c r="AG1804" s="527"/>
    </row>
    <row r="1805" spans="33:33" s="23" customFormat="1" x14ac:dyDescent="0.2">
      <c r="AG1805" s="527"/>
    </row>
    <row r="1806" spans="33:33" s="23" customFormat="1" x14ac:dyDescent="0.2">
      <c r="AG1806" s="527"/>
    </row>
    <row r="1807" spans="33:33" s="23" customFormat="1" x14ac:dyDescent="0.2">
      <c r="AG1807" s="527"/>
    </row>
    <row r="1808" spans="33:33" s="23" customFormat="1" x14ac:dyDescent="0.2">
      <c r="AG1808" s="527"/>
    </row>
    <row r="1809" spans="33:33" s="23" customFormat="1" x14ac:dyDescent="0.2">
      <c r="AG1809" s="527"/>
    </row>
    <row r="1810" spans="33:33" s="23" customFormat="1" x14ac:dyDescent="0.2">
      <c r="AG1810" s="527"/>
    </row>
    <row r="1811" spans="33:33" s="23" customFormat="1" x14ac:dyDescent="0.2">
      <c r="AG1811" s="527"/>
    </row>
    <row r="1812" spans="33:33" s="23" customFormat="1" x14ac:dyDescent="0.2">
      <c r="AG1812" s="527"/>
    </row>
    <row r="1813" spans="33:33" s="23" customFormat="1" x14ac:dyDescent="0.2">
      <c r="AG1813" s="527"/>
    </row>
    <row r="1814" spans="33:33" s="23" customFormat="1" x14ac:dyDescent="0.2">
      <c r="AG1814" s="527"/>
    </row>
    <row r="1815" spans="33:33" s="23" customFormat="1" x14ac:dyDescent="0.2">
      <c r="AG1815" s="527"/>
    </row>
    <row r="1816" spans="33:33" s="23" customFormat="1" x14ac:dyDescent="0.2">
      <c r="AG1816" s="527"/>
    </row>
    <row r="1817" spans="33:33" s="23" customFormat="1" x14ac:dyDescent="0.2">
      <c r="AG1817" s="527"/>
    </row>
    <row r="1818" spans="33:33" s="23" customFormat="1" x14ac:dyDescent="0.2">
      <c r="AG1818" s="527"/>
    </row>
    <row r="1819" spans="33:33" s="23" customFormat="1" x14ac:dyDescent="0.2">
      <c r="AG1819" s="527"/>
    </row>
    <row r="1820" spans="33:33" s="23" customFormat="1" x14ac:dyDescent="0.2">
      <c r="AG1820" s="527"/>
    </row>
    <row r="1821" spans="33:33" s="23" customFormat="1" x14ac:dyDescent="0.2">
      <c r="AG1821" s="527"/>
    </row>
    <row r="1822" spans="33:33" s="23" customFormat="1" x14ac:dyDescent="0.2">
      <c r="AG1822" s="527"/>
    </row>
    <row r="1823" spans="33:33" s="23" customFormat="1" x14ac:dyDescent="0.2">
      <c r="AG1823" s="527"/>
    </row>
    <row r="1824" spans="33:33" s="23" customFormat="1" x14ac:dyDescent="0.2">
      <c r="AG1824" s="527"/>
    </row>
    <row r="1825" spans="33:33" s="23" customFormat="1" x14ac:dyDescent="0.2">
      <c r="AG1825" s="527"/>
    </row>
    <row r="1826" spans="33:33" s="23" customFormat="1" x14ac:dyDescent="0.2">
      <c r="AG1826" s="527"/>
    </row>
    <row r="1827" spans="33:33" s="23" customFormat="1" x14ac:dyDescent="0.2">
      <c r="AG1827" s="527"/>
    </row>
    <row r="1828" spans="33:33" s="23" customFormat="1" x14ac:dyDescent="0.2">
      <c r="AG1828" s="527"/>
    </row>
    <row r="1829" spans="33:33" s="23" customFormat="1" x14ac:dyDescent="0.2">
      <c r="AG1829" s="527"/>
    </row>
    <row r="1830" spans="33:33" s="23" customFormat="1" x14ac:dyDescent="0.2">
      <c r="AG1830" s="527"/>
    </row>
    <row r="1831" spans="33:33" s="23" customFormat="1" x14ac:dyDescent="0.2">
      <c r="AG1831" s="527"/>
    </row>
    <row r="1832" spans="33:33" s="23" customFormat="1" x14ac:dyDescent="0.2">
      <c r="AG1832" s="527"/>
    </row>
    <row r="1833" spans="33:33" s="23" customFormat="1" x14ac:dyDescent="0.2">
      <c r="AG1833" s="527"/>
    </row>
    <row r="1834" spans="33:33" s="23" customFormat="1" x14ac:dyDescent="0.2">
      <c r="AG1834" s="527"/>
    </row>
    <row r="1835" spans="33:33" s="23" customFormat="1" x14ac:dyDescent="0.2">
      <c r="AG1835" s="527"/>
    </row>
    <row r="1836" spans="33:33" s="23" customFormat="1" x14ac:dyDescent="0.2">
      <c r="AG1836" s="527"/>
    </row>
    <row r="1837" spans="33:33" s="23" customFormat="1" x14ac:dyDescent="0.2">
      <c r="AG1837" s="527"/>
    </row>
    <row r="1838" spans="33:33" s="23" customFormat="1" x14ac:dyDescent="0.2">
      <c r="AG1838" s="527"/>
    </row>
    <row r="1839" spans="33:33" s="23" customFormat="1" x14ac:dyDescent="0.2">
      <c r="AG1839" s="527"/>
    </row>
    <row r="1840" spans="33:33" s="23" customFormat="1" x14ac:dyDescent="0.2">
      <c r="AG1840" s="527"/>
    </row>
    <row r="1841" spans="33:33" s="23" customFormat="1" x14ac:dyDescent="0.2">
      <c r="AG1841" s="527"/>
    </row>
    <row r="1842" spans="33:33" s="23" customFormat="1" x14ac:dyDescent="0.2">
      <c r="AG1842" s="527"/>
    </row>
    <row r="1843" spans="33:33" s="23" customFormat="1" x14ac:dyDescent="0.2">
      <c r="AG1843" s="527"/>
    </row>
    <row r="1844" spans="33:33" s="23" customFormat="1" x14ac:dyDescent="0.2">
      <c r="AG1844" s="527"/>
    </row>
    <row r="1845" spans="33:33" s="23" customFormat="1" x14ac:dyDescent="0.2">
      <c r="AG1845" s="527"/>
    </row>
    <row r="1846" spans="33:33" s="23" customFormat="1" x14ac:dyDescent="0.2">
      <c r="AG1846" s="527"/>
    </row>
    <row r="1847" spans="33:33" s="23" customFormat="1" x14ac:dyDescent="0.2">
      <c r="AG1847" s="527"/>
    </row>
    <row r="1848" spans="33:33" s="23" customFormat="1" x14ac:dyDescent="0.2">
      <c r="AG1848" s="527"/>
    </row>
    <row r="1849" spans="33:33" s="23" customFormat="1" x14ac:dyDescent="0.2">
      <c r="AG1849" s="527"/>
    </row>
    <row r="1850" spans="33:33" s="23" customFormat="1" x14ac:dyDescent="0.2">
      <c r="AG1850" s="527"/>
    </row>
    <row r="1851" spans="33:33" s="23" customFormat="1" x14ac:dyDescent="0.2">
      <c r="AG1851" s="527"/>
    </row>
    <row r="1852" spans="33:33" s="23" customFormat="1" x14ac:dyDescent="0.2">
      <c r="AG1852" s="527"/>
    </row>
    <row r="1853" spans="33:33" s="23" customFormat="1" x14ac:dyDescent="0.2">
      <c r="AG1853" s="527"/>
    </row>
    <row r="1854" spans="33:33" s="23" customFormat="1" x14ac:dyDescent="0.2">
      <c r="AG1854" s="527"/>
    </row>
    <row r="1855" spans="33:33" s="23" customFormat="1" x14ac:dyDescent="0.2">
      <c r="AG1855" s="527"/>
    </row>
    <row r="1856" spans="33:33" s="23" customFormat="1" x14ac:dyDescent="0.2">
      <c r="AG1856" s="527"/>
    </row>
    <row r="1857" spans="33:33" s="23" customFormat="1" x14ac:dyDescent="0.2">
      <c r="AG1857" s="527"/>
    </row>
    <row r="1858" spans="33:33" s="23" customFormat="1" x14ac:dyDescent="0.2">
      <c r="AG1858" s="527"/>
    </row>
    <row r="1859" spans="33:33" s="23" customFormat="1" x14ac:dyDescent="0.2">
      <c r="AG1859" s="527"/>
    </row>
    <row r="1860" spans="33:33" s="23" customFormat="1" x14ac:dyDescent="0.2">
      <c r="AG1860" s="527"/>
    </row>
    <row r="1861" spans="33:33" s="23" customFormat="1" x14ac:dyDescent="0.2">
      <c r="AG1861" s="527"/>
    </row>
    <row r="1862" spans="33:33" s="23" customFormat="1" x14ac:dyDescent="0.2">
      <c r="AG1862" s="527"/>
    </row>
    <row r="1863" spans="33:33" s="23" customFormat="1" x14ac:dyDescent="0.2">
      <c r="AG1863" s="527"/>
    </row>
    <row r="1864" spans="33:33" s="23" customFormat="1" x14ac:dyDescent="0.2">
      <c r="AG1864" s="527"/>
    </row>
    <row r="1865" spans="33:33" s="23" customFormat="1" x14ac:dyDescent="0.2">
      <c r="AG1865" s="527"/>
    </row>
    <row r="1866" spans="33:33" s="23" customFormat="1" x14ac:dyDescent="0.2">
      <c r="AG1866" s="527"/>
    </row>
    <row r="1867" spans="33:33" s="23" customFormat="1" x14ac:dyDescent="0.2">
      <c r="AG1867" s="527"/>
    </row>
    <row r="1868" spans="33:33" s="23" customFormat="1" x14ac:dyDescent="0.2">
      <c r="AG1868" s="527"/>
    </row>
    <row r="1869" spans="33:33" s="23" customFormat="1" x14ac:dyDescent="0.2">
      <c r="AG1869" s="527"/>
    </row>
    <row r="1870" spans="33:33" s="23" customFormat="1" x14ac:dyDescent="0.2">
      <c r="AG1870" s="527"/>
    </row>
    <row r="1871" spans="33:33" s="23" customFormat="1" x14ac:dyDescent="0.2">
      <c r="AG1871" s="527"/>
    </row>
    <row r="1872" spans="33:33" s="23" customFormat="1" x14ac:dyDescent="0.2">
      <c r="AG1872" s="527"/>
    </row>
    <row r="1873" spans="33:33" s="23" customFormat="1" x14ac:dyDescent="0.2">
      <c r="AG1873" s="527"/>
    </row>
    <row r="1874" spans="33:33" s="23" customFormat="1" x14ac:dyDescent="0.2">
      <c r="AG1874" s="527"/>
    </row>
    <row r="1875" spans="33:33" s="23" customFormat="1" x14ac:dyDescent="0.2">
      <c r="AG1875" s="527"/>
    </row>
    <row r="1876" spans="33:33" s="23" customFormat="1" x14ac:dyDescent="0.2">
      <c r="AG1876" s="527"/>
    </row>
    <row r="1877" spans="33:33" s="23" customFormat="1" x14ac:dyDescent="0.2">
      <c r="AG1877" s="527"/>
    </row>
    <row r="1878" spans="33:33" s="23" customFormat="1" x14ac:dyDescent="0.2">
      <c r="AG1878" s="527"/>
    </row>
    <row r="1879" spans="33:33" s="23" customFormat="1" x14ac:dyDescent="0.2">
      <c r="AG1879" s="527"/>
    </row>
    <row r="1880" spans="33:33" s="23" customFormat="1" x14ac:dyDescent="0.2">
      <c r="AG1880" s="527"/>
    </row>
    <row r="1881" spans="33:33" s="23" customFormat="1" x14ac:dyDescent="0.2">
      <c r="AG1881" s="527"/>
    </row>
    <row r="1882" spans="33:33" s="23" customFormat="1" x14ac:dyDescent="0.2">
      <c r="AG1882" s="527"/>
    </row>
    <row r="1883" spans="33:33" s="23" customFormat="1" x14ac:dyDescent="0.2">
      <c r="AG1883" s="527"/>
    </row>
    <row r="1884" spans="33:33" s="23" customFormat="1" x14ac:dyDescent="0.2">
      <c r="AG1884" s="527"/>
    </row>
    <row r="1885" spans="33:33" s="23" customFormat="1" x14ac:dyDescent="0.2">
      <c r="AG1885" s="527"/>
    </row>
    <row r="1886" spans="33:33" s="23" customFormat="1" x14ac:dyDescent="0.2">
      <c r="AG1886" s="527"/>
    </row>
    <row r="1887" spans="33:33" s="23" customFormat="1" x14ac:dyDescent="0.2">
      <c r="AG1887" s="527"/>
    </row>
    <row r="1888" spans="33:33" s="23" customFormat="1" x14ac:dyDescent="0.2">
      <c r="AG1888" s="527"/>
    </row>
    <row r="1889" spans="33:33" s="23" customFormat="1" x14ac:dyDescent="0.2">
      <c r="AG1889" s="527"/>
    </row>
    <row r="1890" spans="33:33" s="23" customFormat="1" x14ac:dyDescent="0.2">
      <c r="AG1890" s="527"/>
    </row>
    <row r="1891" spans="33:33" s="23" customFormat="1" x14ac:dyDescent="0.2">
      <c r="AG1891" s="527"/>
    </row>
    <row r="1892" spans="33:33" s="23" customFormat="1" x14ac:dyDescent="0.2">
      <c r="AG1892" s="527"/>
    </row>
    <row r="1893" spans="33:33" s="23" customFormat="1" x14ac:dyDescent="0.2">
      <c r="AG1893" s="527"/>
    </row>
    <row r="1894" spans="33:33" s="23" customFormat="1" x14ac:dyDescent="0.2">
      <c r="AG1894" s="527"/>
    </row>
    <row r="1895" spans="33:33" s="23" customFormat="1" x14ac:dyDescent="0.2">
      <c r="AG1895" s="527"/>
    </row>
    <row r="1896" spans="33:33" s="23" customFormat="1" x14ac:dyDescent="0.2">
      <c r="AG1896" s="527"/>
    </row>
    <row r="1897" spans="33:33" s="23" customFormat="1" x14ac:dyDescent="0.2">
      <c r="AG1897" s="527"/>
    </row>
    <row r="1898" spans="33:33" s="23" customFormat="1" x14ac:dyDescent="0.2">
      <c r="AG1898" s="527"/>
    </row>
    <row r="1899" spans="33:33" s="23" customFormat="1" x14ac:dyDescent="0.2">
      <c r="AG1899" s="527"/>
    </row>
    <row r="1900" spans="33:33" s="23" customFormat="1" x14ac:dyDescent="0.2">
      <c r="AG1900" s="527"/>
    </row>
    <row r="1901" spans="33:33" s="23" customFormat="1" x14ac:dyDescent="0.2">
      <c r="AG1901" s="527"/>
    </row>
    <row r="1902" spans="33:33" s="23" customFormat="1" x14ac:dyDescent="0.2">
      <c r="AG1902" s="527"/>
    </row>
    <row r="1903" spans="33:33" s="23" customFormat="1" x14ac:dyDescent="0.2">
      <c r="AG1903" s="527"/>
    </row>
    <row r="1904" spans="33:33" s="23" customFormat="1" x14ac:dyDescent="0.2">
      <c r="AG1904" s="527"/>
    </row>
    <row r="1905" spans="33:33" s="23" customFormat="1" x14ac:dyDescent="0.2">
      <c r="AG1905" s="527"/>
    </row>
    <row r="1906" spans="33:33" s="23" customFormat="1" x14ac:dyDescent="0.2">
      <c r="AG1906" s="527"/>
    </row>
    <row r="1907" spans="33:33" s="23" customFormat="1" x14ac:dyDescent="0.2">
      <c r="AG1907" s="527"/>
    </row>
    <row r="1908" spans="33:33" s="23" customFormat="1" x14ac:dyDescent="0.2">
      <c r="AG1908" s="527"/>
    </row>
    <row r="1909" spans="33:33" s="23" customFormat="1" x14ac:dyDescent="0.2">
      <c r="AG1909" s="527"/>
    </row>
    <row r="1910" spans="33:33" s="23" customFormat="1" x14ac:dyDescent="0.2">
      <c r="AG1910" s="527"/>
    </row>
    <row r="1911" spans="33:33" s="23" customFormat="1" x14ac:dyDescent="0.2">
      <c r="AG1911" s="527"/>
    </row>
    <row r="1912" spans="33:33" s="23" customFormat="1" x14ac:dyDescent="0.2">
      <c r="AG1912" s="527"/>
    </row>
    <row r="1913" spans="33:33" s="23" customFormat="1" x14ac:dyDescent="0.2">
      <c r="AG1913" s="527"/>
    </row>
    <row r="1914" spans="33:33" s="23" customFormat="1" x14ac:dyDescent="0.2">
      <c r="AG1914" s="527"/>
    </row>
    <row r="1915" spans="33:33" s="23" customFormat="1" x14ac:dyDescent="0.2">
      <c r="AG1915" s="527"/>
    </row>
    <row r="1916" spans="33:33" s="23" customFormat="1" x14ac:dyDescent="0.2">
      <c r="AG1916" s="527"/>
    </row>
    <row r="1917" spans="33:33" s="23" customFormat="1" x14ac:dyDescent="0.2">
      <c r="AG1917" s="527"/>
    </row>
    <row r="1918" spans="33:33" s="23" customFormat="1" x14ac:dyDescent="0.2">
      <c r="AG1918" s="527"/>
    </row>
    <row r="1919" spans="33:33" s="23" customFormat="1" x14ac:dyDescent="0.2">
      <c r="AG1919" s="527"/>
    </row>
    <row r="1920" spans="33:33" s="23" customFormat="1" x14ac:dyDescent="0.2">
      <c r="AG1920" s="527"/>
    </row>
    <row r="1921" spans="33:33" s="23" customFormat="1" x14ac:dyDescent="0.2">
      <c r="AG1921" s="527"/>
    </row>
    <row r="1922" spans="33:33" s="23" customFormat="1" x14ac:dyDescent="0.2">
      <c r="AG1922" s="527"/>
    </row>
    <row r="1923" spans="33:33" s="23" customFormat="1" x14ac:dyDescent="0.2">
      <c r="AG1923" s="527"/>
    </row>
    <row r="1924" spans="33:33" s="23" customFormat="1" x14ac:dyDescent="0.2">
      <c r="AG1924" s="527"/>
    </row>
    <row r="1925" spans="33:33" s="23" customFormat="1" x14ac:dyDescent="0.2">
      <c r="AG1925" s="527"/>
    </row>
    <row r="1926" spans="33:33" s="23" customFormat="1" x14ac:dyDescent="0.2">
      <c r="AG1926" s="527"/>
    </row>
    <row r="1927" spans="33:33" s="23" customFormat="1" x14ac:dyDescent="0.2">
      <c r="AG1927" s="527"/>
    </row>
    <row r="1928" spans="33:33" s="23" customFormat="1" x14ac:dyDescent="0.2">
      <c r="AG1928" s="527"/>
    </row>
    <row r="1929" spans="33:33" s="23" customFormat="1" x14ac:dyDescent="0.2">
      <c r="AG1929" s="527"/>
    </row>
    <row r="1930" spans="33:33" s="23" customFormat="1" x14ac:dyDescent="0.2">
      <c r="AG1930" s="527"/>
    </row>
    <row r="1931" spans="33:33" s="23" customFormat="1" x14ac:dyDescent="0.2">
      <c r="AG1931" s="527"/>
    </row>
    <row r="1932" spans="33:33" s="23" customFormat="1" x14ac:dyDescent="0.2">
      <c r="AG1932" s="527"/>
    </row>
    <row r="1933" spans="33:33" s="23" customFormat="1" x14ac:dyDescent="0.2">
      <c r="AG1933" s="527"/>
    </row>
    <row r="1934" spans="33:33" s="23" customFormat="1" x14ac:dyDescent="0.2">
      <c r="AG1934" s="527"/>
    </row>
    <row r="1935" spans="33:33" s="23" customFormat="1" x14ac:dyDescent="0.2">
      <c r="AG1935" s="527"/>
    </row>
    <row r="1936" spans="33:33" s="23" customFormat="1" x14ac:dyDescent="0.2">
      <c r="AG1936" s="527"/>
    </row>
    <row r="1937" spans="33:33" s="23" customFormat="1" x14ac:dyDescent="0.2">
      <c r="AG1937" s="527"/>
    </row>
    <row r="1938" spans="33:33" s="23" customFormat="1" x14ac:dyDescent="0.2">
      <c r="AG1938" s="527"/>
    </row>
    <row r="1939" spans="33:33" s="23" customFormat="1" x14ac:dyDescent="0.2">
      <c r="AG1939" s="527"/>
    </row>
    <row r="1940" spans="33:33" s="23" customFormat="1" x14ac:dyDescent="0.2">
      <c r="AG1940" s="527"/>
    </row>
    <row r="1941" spans="33:33" s="23" customFormat="1" x14ac:dyDescent="0.2">
      <c r="AG1941" s="527"/>
    </row>
    <row r="1942" spans="33:33" s="23" customFormat="1" x14ac:dyDescent="0.2">
      <c r="AG1942" s="527"/>
    </row>
    <row r="1943" spans="33:33" s="23" customFormat="1" x14ac:dyDescent="0.2">
      <c r="AG1943" s="527"/>
    </row>
    <row r="1944" spans="33:33" s="23" customFormat="1" x14ac:dyDescent="0.2">
      <c r="AG1944" s="527"/>
    </row>
    <row r="1945" spans="33:33" s="23" customFormat="1" x14ac:dyDescent="0.2">
      <c r="AG1945" s="527"/>
    </row>
    <row r="1946" spans="33:33" s="23" customFormat="1" x14ac:dyDescent="0.2">
      <c r="AG1946" s="527"/>
    </row>
    <row r="1947" spans="33:33" s="23" customFormat="1" x14ac:dyDescent="0.2">
      <c r="AG1947" s="527"/>
    </row>
    <row r="1948" spans="33:33" s="23" customFormat="1" x14ac:dyDescent="0.2">
      <c r="AG1948" s="527"/>
    </row>
    <row r="1949" spans="33:33" s="23" customFormat="1" x14ac:dyDescent="0.2">
      <c r="AG1949" s="527"/>
    </row>
    <row r="1950" spans="33:33" s="23" customFormat="1" x14ac:dyDescent="0.2">
      <c r="AG1950" s="527"/>
    </row>
    <row r="1951" spans="33:33" s="23" customFormat="1" x14ac:dyDescent="0.2">
      <c r="AG1951" s="527"/>
    </row>
    <row r="1952" spans="33:33" s="23" customFormat="1" x14ac:dyDescent="0.2">
      <c r="AG1952" s="527"/>
    </row>
    <row r="1953" spans="33:33" s="23" customFormat="1" x14ac:dyDescent="0.2">
      <c r="AG1953" s="527"/>
    </row>
    <row r="1954" spans="33:33" s="23" customFormat="1" x14ac:dyDescent="0.2">
      <c r="AG1954" s="527"/>
    </row>
    <row r="1955" spans="33:33" s="23" customFormat="1" x14ac:dyDescent="0.2">
      <c r="AG1955" s="527"/>
    </row>
    <row r="1956" spans="33:33" s="23" customFormat="1" x14ac:dyDescent="0.2">
      <c r="AG1956" s="527"/>
    </row>
    <row r="1957" spans="33:33" s="23" customFormat="1" x14ac:dyDescent="0.2">
      <c r="AG1957" s="527"/>
    </row>
    <row r="1958" spans="33:33" s="23" customFormat="1" x14ac:dyDescent="0.2">
      <c r="AG1958" s="527"/>
    </row>
    <row r="1959" spans="33:33" s="23" customFormat="1" x14ac:dyDescent="0.2">
      <c r="AG1959" s="527"/>
    </row>
    <row r="1960" spans="33:33" s="23" customFormat="1" x14ac:dyDescent="0.2">
      <c r="AG1960" s="527"/>
    </row>
    <row r="1961" spans="33:33" s="23" customFormat="1" x14ac:dyDescent="0.2">
      <c r="AG1961" s="527"/>
    </row>
    <row r="1962" spans="33:33" s="23" customFormat="1" x14ac:dyDescent="0.2">
      <c r="AG1962" s="527"/>
    </row>
    <row r="1963" spans="33:33" s="23" customFormat="1" x14ac:dyDescent="0.2">
      <c r="AG1963" s="527"/>
    </row>
    <row r="1964" spans="33:33" s="23" customFormat="1" x14ac:dyDescent="0.2">
      <c r="AG1964" s="527"/>
    </row>
    <row r="1965" spans="33:33" s="23" customFormat="1" x14ac:dyDescent="0.2">
      <c r="AG1965" s="527"/>
    </row>
    <row r="1966" spans="33:33" s="23" customFormat="1" x14ac:dyDescent="0.2">
      <c r="AG1966" s="527"/>
    </row>
    <row r="1967" spans="33:33" s="23" customFormat="1" x14ac:dyDescent="0.2">
      <c r="AG1967" s="527"/>
    </row>
    <row r="1968" spans="33:33" s="23" customFormat="1" x14ac:dyDescent="0.2">
      <c r="AG1968" s="527"/>
    </row>
    <row r="1969" spans="33:33" s="23" customFormat="1" x14ac:dyDescent="0.2">
      <c r="AG1969" s="527"/>
    </row>
    <row r="1970" spans="33:33" s="23" customFormat="1" x14ac:dyDescent="0.2">
      <c r="AG1970" s="527"/>
    </row>
    <row r="1971" spans="33:33" s="23" customFormat="1" x14ac:dyDescent="0.2">
      <c r="AG1971" s="527"/>
    </row>
    <row r="1972" spans="33:33" s="23" customFormat="1" x14ac:dyDescent="0.2">
      <c r="AG1972" s="527"/>
    </row>
    <row r="1973" spans="33:33" s="23" customFormat="1" x14ac:dyDescent="0.2">
      <c r="AG1973" s="527"/>
    </row>
    <row r="1974" spans="33:33" s="23" customFormat="1" x14ac:dyDescent="0.2">
      <c r="AG1974" s="527"/>
    </row>
    <row r="1975" spans="33:33" s="23" customFormat="1" x14ac:dyDescent="0.2">
      <c r="AG1975" s="527"/>
    </row>
    <row r="1976" spans="33:33" s="23" customFormat="1" x14ac:dyDescent="0.2">
      <c r="AG1976" s="527"/>
    </row>
    <row r="1977" spans="33:33" s="23" customFormat="1" x14ac:dyDescent="0.2">
      <c r="AG1977" s="527"/>
    </row>
    <row r="1978" spans="33:33" s="23" customFormat="1" x14ac:dyDescent="0.2">
      <c r="AG1978" s="527"/>
    </row>
    <row r="1979" spans="33:33" s="23" customFormat="1" x14ac:dyDescent="0.2">
      <c r="AG1979" s="527"/>
    </row>
    <row r="1980" spans="33:33" s="23" customFormat="1" x14ac:dyDescent="0.2">
      <c r="AG1980" s="527"/>
    </row>
    <row r="1981" spans="33:33" s="23" customFormat="1" x14ac:dyDescent="0.2">
      <c r="AG1981" s="527"/>
    </row>
    <row r="1982" spans="33:33" s="23" customFormat="1" x14ac:dyDescent="0.2">
      <c r="AG1982" s="527"/>
    </row>
    <row r="1983" spans="33:33" s="23" customFormat="1" x14ac:dyDescent="0.2">
      <c r="AG1983" s="527"/>
    </row>
    <row r="1984" spans="33:33" s="23" customFormat="1" x14ac:dyDescent="0.2">
      <c r="AG1984" s="527"/>
    </row>
    <row r="1985" spans="33:33" s="23" customFormat="1" x14ac:dyDescent="0.2">
      <c r="AG1985" s="527"/>
    </row>
    <row r="1986" spans="33:33" s="23" customFormat="1" x14ac:dyDescent="0.2">
      <c r="AG1986" s="527"/>
    </row>
    <row r="1987" spans="33:33" s="23" customFormat="1" x14ac:dyDescent="0.2">
      <c r="AG1987" s="527"/>
    </row>
    <row r="1988" spans="33:33" s="23" customFormat="1" x14ac:dyDescent="0.2">
      <c r="AG1988" s="527"/>
    </row>
    <row r="1989" spans="33:33" s="23" customFormat="1" x14ac:dyDescent="0.2">
      <c r="AG1989" s="527"/>
    </row>
    <row r="1990" spans="33:33" s="23" customFormat="1" x14ac:dyDescent="0.2">
      <c r="AG1990" s="527"/>
    </row>
    <row r="1991" spans="33:33" s="23" customFormat="1" x14ac:dyDescent="0.2">
      <c r="AG1991" s="527"/>
    </row>
    <row r="1992" spans="33:33" s="23" customFormat="1" x14ac:dyDescent="0.2">
      <c r="AG1992" s="527"/>
    </row>
    <row r="1993" spans="33:33" s="23" customFormat="1" x14ac:dyDescent="0.2">
      <c r="AG1993" s="527"/>
    </row>
    <row r="1994" spans="33:33" s="23" customFormat="1" x14ac:dyDescent="0.2">
      <c r="AG1994" s="527"/>
    </row>
    <row r="1995" spans="33:33" s="23" customFormat="1" x14ac:dyDescent="0.2">
      <c r="AG1995" s="527"/>
    </row>
    <row r="1996" spans="33:33" s="23" customFormat="1" x14ac:dyDescent="0.2">
      <c r="AG1996" s="527"/>
    </row>
    <row r="1997" spans="33:33" s="23" customFormat="1" x14ac:dyDescent="0.2">
      <c r="AG1997" s="527"/>
    </row>
    <row r="1998" spans="33:33" s="23" customFormat="1" x14ac:dyDescent="0.2">
      <c r="AG1998" s="527"/>
    </row>
    <row r="1999" spans="33:33" s="23" customFormat="1" x14ac:dyDescent="0.2">
      <c r="AG1999" s="527"/>
    </row>
    <row r="2000" spans="33:33" s="23" customFormat="1" x14ac:dyDescent="0.2">
      <c r="AG2000" s="527"/>
    </row>
    <row r="2001" spans="33:33" s="23" customFormat="1" x14ac:dyDescent="0.2">
      <c r="AG2001" s="527"/>
    </row>
    <row r="2002" spans="33:33" s="23" customFormat="1" x14ac:dyDescent="0.2">
      <c r="AG2002" s="527"/>
    </row>
    <row r="2003" spans="33:33" s="23" customFormat="1" x14ac:dyDescent="0.2">
      <c r="AG2003" s="527"/>
    </row>
    <row r="2004" spans="33:33" s="23" customFormat="1" x14ac:dyDescent="0.2">
      <c r="AG2004" s="527"/>
    </row>
    <row r="2005" spans="33:33" s="23" customFormat="1" x14ac:dyDescent="0.2">
      <c r="AG2005" s="527"/>
    </row>
    <row r="2006" spans="33:33" s="23" customFormat="1" x14ac:dyDescent="0.2">
      <c r="AG2006" s="527"/>
    </row>
    <row r="2007" spans="33:33" s="23" customFormat="1" x14ac:dyDescent="0.2">
      <c r="AG2007" s="527"/>
    </row>
    <row r="2008" spans="33:33" s="23" customFormat="1" x14ac:dyDescent="0.2">
      <c r="AG2008" s="527"/>
    </row>
    <row r="2009" spans="33:33" s="23" customFormat="1" x14ac:dyDescent="0.2">
      <c r="AG2009" s="527"/>
    </row>
    <row r="2010" spans="33:33" s="23" customFormat="1" x14ac:dyDescent="0.2">
      <c r="AG2010" s="527"/>
    </row>
    <row r="2011" spans="33:33" s="23" customFormat="1" x14ac:dyDescent="0.2">
      <c r="AG2011" s="527"/>
    </row>
    <row r="2012" spans="33:33" s="23" customFormat="1" x14ac:dyDescent="0.2">
      <c r="AG2012" s="527"/>
    </row>
    <row r="2013" spans="33:33" s="23" customFormat="1" x14ac:dyDescent="0.2">
      <c r="AG2013" s="527"/>
    </row>
    <row r="2014" spans="33:33" s="23" customFormat="1" x14ac:dyDescent="0.2">
      <c r="AG2014" s="527"/>
    </row>
    <row r="2015" spans="33:33" s="23" customFormat="1" x14ac:dyDescent="0.2">
      <c r="AG2015" s="527"/>
    </row>
    <row r="2016" spans="33:33" s="23" customFormat="1" x14ac:dyDescent="0.2">
      <c r="AG2016" s="527"/>
    </row>
    <row r="2017" spans="33:33" s="23" customFormat="1" x14ac:dyDescent="0.2">
      <c r="AG2017" s="527"/>
    </row>
    <row r="2018" spans="33:33" s="23" customFormat="1" x14ac:dyDescent="0.2">
      <c r="AG2018" s="527"/>
    </row>
    <row r="2019" spans="33:33" s="23" customFormat="1" x14ac:dyDescent="0.2">
      <c r="AG2019" s="527"/>
    </row>
    <row r="2020" spans="33:33" s="23" customFormat="1" x14ac:dyDescent="0.2">
      <c r="AG2020" s="527"/>
    </row>
    <row r="2021" spans="33:33" s="23" customFormat="1" x14ac:dyDescent="0.2">
      <c r="AG2021" s="527"/>
    </row>
    <row r="2022" spans="33:33" s="23" customFormat="1" x14ac:dyDescent="0.2">
      <c r="AG2022" s="527"/>
    </row>
    <row r="2023" spans="33:33" s="23" customFormat="1" x14ac:dyDescent="0.2">
      <c r="AG2023" s="527"/>
    </row>
    <row r="2024" spans="33:33" s="23" customFormat="1" x14ac:dyDescent="0.2">
      <c r="AG2024" s="527"/>
    </row>
    <row r="2025" spans="33:33" s="23" customFormat="1" x14ac:dyDescent="0.2">
      <c r="AG2025" s="527"/>
    </row>
    <row r="2026" spans="33:33" s="23" customFormat="1" x14ac:dyDescent="0.2">
      <c r="AG2026" s="527"/>
    </row>
    <row r="2027" spans="33:33" s="23" customFormat="1" x14ac:dyDescent="0.2">
      <c r="AG2027" s="527"/>
    </row>
    <row r="2028" spans="33:33" s="23" customFormat="1" x14ac:dyDescent="0.2">
      <c r="AG2028" s="527"/>
    </row>
    <row r="2029" spans="33:33" s="23" customFormat="1" x14ac:dyDescent="0.2">
      <c r="AG2029" s="527"/>
    </row>
    <row r="2030" spans="33:33" s="23" customFormat="1" x14ac:dyDescent="0.2">
      <c r="AG2030" s="527"/>
    </row>
    <row r="2031" spans="33:33" s="23" customFormat="1" x14ac:dyDescent="0.2">
      <c r="AG2031" s="527"/>
    </row>
    <row r="2032" spans="33:33" s="23" customFormat="1" x14ac:dyDescent="0.2">
      <c r="AG2032" s="527"/>
    </row>
    <row r="2033" spans="33:33" s="23" customFormat="1" x14ac:dyDescent="0.2">
      <c r="AG2033" s="527"/>
    </row>
    <row r="2034" spans="33:33" s="23" customFormat="1" x14ac:dyDescent="0.2">
      <c r="AG2034" s="527"/>
    </row>
    <row r="2035" spans="33:33" s="23" customFormat="1" x14ac:dyDescent="0.2">
      <c r="AG2035" s="527"/>
    </row>
    <row r="2036" spans="33:33" s="23" customFormat="1" x14ac:dyDescent="0.2">
      <c r="AG2036" s="527"/>
    </row>
    <row r="2037" spans="33:33" s="23" customFormat="1" x14ac:dyDescent="0.2">
      <c r="AG2037" s="527"/>
    </row>
    <row r="2038" spans="33:33" s="23" customFormat="1" x14ac:dyDescent="0.2">
      <c r="AG2038" s="527"/>
    </row>
    <row r="2039" spans="33:33" s="23" customFormat="1" x14ac:dyDescent="0.2">
      <c r="AG2039" s="527"/>
    </row>
    <row r="2040" spans="33:33" s="23" customFormat="1" x14ac:dyDescent="0.2">
      <c r="AG2040" s="527"/>
    </row>
    <row r="2041" spans="33:33" s="23" customFormat="1" x14ac:dyDescent="0.2">
      <c r="AG2041" s="527"/>
    </row>
    <row r="2042" spans="33:33" s="23" customFormat="1" x14ac:dyDescent="0.2">
      <c r="AG2042" s="527"/>
    </row>
    <row r="2043" spans="33:33" s="23" customFormat="1" x14ac:dyDescent="0.2">
      <c r="AG2043" s="527"/>
    </row>
    <row r="2044" spans="33:33" s="23" customFormat="1" x14ac:dyDescent="0.2">
      <c r="AG2044" s="527"/>
    </row>
    <row r="2045" spans="33:33" s="23" customFormat="1" x14ac:dyDescent="0.2">
      <c r="AG2045" s="527"/>
    </row>
    <row r="2046" spans="33:33" s="23" customFormat="1" x14ac:dyDescent="0.2">
      <c r="AG2046" s="527"/>
    </row>
    <row r="2047" spans="33:33" s="23" customFormat="1" x14ac:dyDescent="0.2">
      <c r="AG2047" s="527"/>
    </row>
    <row r="2048" spans="33:33" s="23" customFormat="1" x14ac:dyDescent="0.2">
      <c r="AG2048" s="527"/>
    </row>
    <row r="2049" spans="33:33" s="23" customFormat="1" x14ac:dyDescent="0.2">
      <c r="AG2049" s="527"/>
    </row>
    <row r="2050" spans="33:33" s="23" customFormat="1" x14ac:dyDescent="0.2">
      <c r="AG2050" s="527"/>
    </row>
    <row r="2051" spans="33:33" s="23" customFormat="1" x14ac:dyDescent="0.2">
      <c r="AG2051" s="527"/>
    </row>
    <row r="2052" spans="33:33" s="23" customFormat="1" x14ac:dyDescent="0.2">
      <c r="AG2052" s="527"/>
    </row>
    <row r="2053" spans="33:33" s="23" customFormat="1" x14ac:dyDescent="0.2">
      <c r="AG2053" s="527"/>
    </row>
    <row r="2054" spans="33:33" s="23" customFormat="1" x14ac:dyDescent="0.2">
      <c r="AG2054" s="527"/>
    </row>
    <row r="2055" spans="33:33" s="23" customFormat="1" x14ac:dyDescent="0.2">
      <c r="AG2055" s="527"/>
    </row>
    <row r="2056" spans="33:33" s="23" customFormat="1" x14ac:dyDescent="0.2">
      <c r="AG2056" s="527"/>
    </row>
    <row r="2057" spans="33:33" s="23" customFormat="1" x14ac:dyDescent="0.2">
      <c r="AG2057" s="527"/>
    </row>
    <row r="2058" spans="33:33" s="23" customFormat="1" x14ac:dyDescent="0.2">
      <c r="AG2058" s="527"/>
    </row>
    <row r="2059" spans="33:33" s="23" customFormat="1" x14ac:dyDescent="0.2">
      <c r="AG2059" s="527"/>
    </row>
    <row r="2060" spans="33:33" s="23" customFormat="1" x14ac:dyDescent="0.2">
      <c r="AG2060" s="527"/>
    </row>
    <row r="2061" spans="33:33" s="23" customFormat="1" x14ac:dyDescent="0.2">
      <c r="AG2061" s="527"/>
    </row>
    <row r="2062" spans="33:33" s="23" customFormat="1" x14ac:dyDescent="0.2">
      <c r="AG2062" s="527"/>
    </row>
    <row r="2063" spans="33:33" s="23" customFormat="1" x14ac:dyDescent="0.2">
      <c r="AG2063" s="527"/>
    </row>
    <row r="2064" spans="33:33" s="23" customFormat="1" x14ac:dyDescent="0.2">
      <c r="AG2064" s="527"/>
    </row>
    <row r="2065" spans="33:33" s="23" customFormat="1" x14ac:dyDescent="0.2">
      <c r="AG2065" s="527"/>
    </row>
    <row r="2066" spans="33:33" s="23" customFormat="1" x14ac:dyDescent="0.2">
      <c r="AG2066" s="527"/>
    </row>
    <row r="2067" spans="33:33" s="23" customFormat="1" x14ac:dyDescent="0.2">
      <c r="AG2067" s="527"/>
    </row>
    <row r="2068" spans="33:33" s="23" customFormat="1" x14ac:dyDescent="0.2">
      <c r="AG2068" s="527"/>
    </row>
    <row r="2069" spans="33:33" s="23" customFormat="1" x14ac:dyDescent="0.2">
      <c r="AG2069" s="527"/>
    </row>
    <row r="2070" spans="33:33" s="23" customFormat="1" x14ac:dyDescent="0.2">
      <c r="AG2070" s="527"/>
    </row>
    <row r="2071" spans="33:33" s="23" customFormat="1" x14ac:dyDescent="0.2">
      <c r="AG2071" s="527"/>
    </row>
    <row r="2072" spans="33:33" s="23" customFormat="1" x14ac:dyDescent="0.2">
      <c r="AG2072" s="527"/>
    </row>
    <row r="2073" spans="33:33" s="23" customFormat="1" x14ac:dyDescent="0.2">
      <c r="AG2073" s="527"/>
    </row>
    <row r="2074" spans="33:33" s="23" customFormat="1" x14ac:dyDescent="0.2">
      <c r="AG2074" s="527"/>
    </row>
    <row r="2075" spans="33:33" s="23" customFormat="1" x14ac:dyDescent="0.2">
      <c r="AG2075" s="527"/>
    </row>
    <row r="2076" spans="33:33" s="23" customFormat="1" x14ac:dyDescent="0.2">
      <c r="AG2076" s="527"/>
    </row>
    <row r="2077" spans="33:33" s="23" customFormat="1" x14ac:dyDescent="0.2">
      <c r="AG2077" s="527"/>
    </row>
    <row r="2078" spans="33:33" s="23" customFormat="1" x14ac:dyDescent="0.2">
      <c r="AG2078" s="527"/>
    </row>
    <row r="2079" spans="33:33" s="23" customFormat="1" x14ac:dyDescent="0.2">
      <c r="AG2079" s="527"/>
    </row>
    <row r="2080" spans="33:33" s="23" customFormat="1" x14ac:dyDescent="0.2">
      <c r="AG2080" s="527"/>
    </row>
    <row r="2081" spans="33:33" s="23" customFormat="1" x14ac:dyDescent="0.2">
      <c r="AG2081" s="527"/>
    </row>
    <row r="2082" spans="33:33" s="23" customFormat="1" x14ac:dyDescent="0.2">
      <c r="AG2082" s="527"/>
    </row>
    <row r="2083" spans="33:33" s="23" customFormat="1" x14ac:dyDescent="0.2">
      <c r="AG2083" s="527"/>
    </row>
    <row r="2084" spans="33:33" s="23" customFormat="1" x14ac:dyDescent="0.2">
      <c r="AG2084" s="527"/>
    </row>
    <row r="2085" spans="33:33" s="23" customFormat="1" x14ac:dyDescent="0.2">
      <c r="AG2085" s="527"/>
    </row>
    <row r="2086" spans="33:33" s="23" customFormat="1" x14ac:dyDescent="0.2">
      <c r="AG2086" s="527"/>
    </row>
    <row r="2087" spans="33:33" s="23" customFormat="1" x14ac:dyDescent="0.2">
      <c r="AG2087" s="527"/>
    </row>
    <row r="2088" spans="33:33" s="23" customFormat="1" x14ac:dyDescent="0.2">
      <c r="AG2088" s="527"/>
    </row>
    <row r="2089" spans="33:33" s="23" customFormat="1" x14ac:dyDescent="0.2">
      <c r="AG2089" s="527"/>
    </row>
    <row r="2090" spans="33:33" s="23" customFormat="1" x14ac:dyDescent="0.2">
      <c r="AG2090" s="527"/>
    </row>
    <row r="2091" spans="33:33" s="23" customFormat="1" x14ac:dyDescent="0.2">
      <c r="AG2091" s="527"/>
    </row>
    <row r="2092" spans="33:33" s="23" customFormat="1" x14ac:dyDescent="0.2">
      <c r="AG2092" s="527"/>
    </row>
    <row r="2093" spans="33:33" s="23" customFormat="1" x14ac:dyDescent="0.2">
      <c r="AG2093" s="527"/>
    </row>
    <row r="2094" spans="33:33" s="23" customFormat="1" x14ac:dyDescent="0.2">
      <c r="AG2094" s="527"/>
    </row>
    <row r="2095" spans="33:33" s="23" customFormat="1" x14ac:dyDescent="0.2">
      <c r="AG2095" s="527"/>
    </row>
    <row r="2096" spans="33:33" s="23" customFormat="1" x14ac:dyDescent="0.2">
      <c r="AG2096" s="527"/>
    </row>
    <row r="2097" spans="33:33" s="23" customFormat="1" x14ac:dyDescent="0.2">
      <c r="AG2097" s="527"/>
    </row>
    <row r="2098" spans="33:33" s="23" customFormat="1" x14ac:dyDescent="0.2">
      <c r="AG2098" s="527"/>
    </row>
    <row r="2099" spans="33:33" s="23" customFormat="1" x14ac:dyDescent="0.2">
      <c r="AG2099" s="527"/>
    </row>
    <row r="2100" spans="33:33" s="23" customFormat="1" x14ac:dyDescent="0.2">
      <c r="AG2100" s="527"/>
    </row>
    <row r="2101" spans="33:33" s="23" customFormat="1" x14ac:dyDescent="0.2">
      <c r="AG2101" s="527"/>
    </row>
    <row r="2102" spans="33:33" s="23" customFormat="1" x14ac:dyDescent="0.2">
      <c r="AG2102" s="527"/>
    </row>
    <row r="2103" spans="33:33" s="23" customFormat="1" x14ac:dyDescent="0.2">
      <c r="AG2103" s="527"/>
    </row>
    <row r="2104" spans="33:33" s="23" customFormat="1" x14ac:dyDescent="0.2">
      <c r="AG2104" s="527"/>
    </row>
    <row r="2105" spans="33:33" s="23" customFormat="1" x14ac:dyDescent="0.2">
      <c r="AG2105" s="527"/>
    </row>
    <row r="2106" spans="33:33" s="23" customFormat="1" x14ac:dyDescent="0.2">
      <c r="AG2106" s="527"/>
    </row>
    <row r="2107" spans="33:33" s="23" customFormat="1" x14ac:dyDescent="0.2">
      <c r="AG2107" s="527"/>
    </row>
    <row r="2108" spans="33:33" s="23" customFormat="1" x14ac:dyDescent="0.2">
      <c r="AG2108" s="527"/>
    </row>
    <row r="2109" spans="33:33" s="23" customFormat="1" x14ac:dyDescent="0.2">
      <c r="AG2109" s="527"/>
    </row>
    <row r="2110" spans="33:33" s="23" customFormat="1" x14ac:dyDescent="0.2">
      <c r="AG2110" s="527"/>
    </row>
    <row r="2111" spans="33:33" s="23" customFormat="1" x14ac:dyDescent="0.2">
      <c r="AG2111" s="527"/>
    </row>
    <row r="2112" spans="33:33" s="23" customFormat="1" x14ac:dyDescent="0.2">
      <c r="AG2112" s="527"/>
    </row>
    <row r="2113" spans="33:33" s="23" customFormat="1" x14ac:dyDescent="0.2">
      <c r="AG2113" s="527"/>
    </row>
    <row r="2114" spans="33:33" s="23" customFormat="1" x14ac:dyDescent="0.2">
      <c r="AG2114" s="527"/>
    </row>
    <row r="2115" spans="33:33" s="23" customFormat="1" x14ac:dyDescent="0.2">
      <c r="AG2115" s="527"/>
    </row>
    <row r="2116" spans="33:33" s="23" customFormat="1" x14ac:dyDescent="0.2">
      <c r="AG2116" s="527"/>
    </row>
    <row r="2117" spans="33:33" s="23" customFormat="1" x14ac:dyDescent="0.2">
      <c r="AG2117" s="527"/>
    </row>
    <row r="2118" spans="33:33" s="23" customFormat="1" x14ac:dyDescent="0.2">
      <c r="AG2118" s="527"/>
    </row>
    <row r="2119" spans="33:33" s="23" customFormat="1" x14ac:dyDescent="0.2">
      <c r="AG2119" s="527"/>
    </row>
    <row r="2120" spans="33:33" s="23" customFormat="1" x14ac:dyDescent="0.2">
      <c r="AG2120" s="527"/>
    </row>
    <row r="2121" spans="33:33" s="23" customFormat="1" x14ac:dyDescent="0.2">
      <c r="AG2121" s="527"/>
    </row>
    <row r="2122" spans="33:33" s="23" customFormat="1" x14ac:dyDescent="0.2">
      <c r="AG2122" s="527"/>
    </row>
    <row r="2123" spans="33:33" s="23" customFormat="1" x14ac:dyDescent="0.2">
      <c r="AG2123" s="527"/>
    </row>
    <row r="2124" spans="33:33" s="23" customFormat="1" x14ac:dyDescent="0.2">
      <c r="AG2124" s="527"/>
    </row>
    <row r="2125" spans="33:33" s="23" customFormat="1" x14ac:dyDescent="0.2">
      <c r="AG2125" s="527"/>
    </row>
    <row r="2126" spans="33:33" s="23" customFormat="1" x14ac:dyDescent="0.2">
      <c r="AG2126" s="527"/>
    </row>
    <row r="2127" spans="33:33" s="23" customFormat="1" x14ac:dyDescent="0.2">
      <c r="AG2127" s="527"/>
    </row>
    <row r="2128" spans="33:33" s="23" customFormat="1" x14ac:dyDescent="0.2">
      <c r="AG2128" s="527"/>
    </row>
    <row r="2129" spans="33:33" s="23" customFormat="1" x14ac:dyDescent="0.2">
      <c r="AG2129" s="527"/>
    </row>
    <row r="2130" spans="33:33" s="23" customFormat="1" x14ac:dyDescent="0.2">
      <c r="AG2130" s="527"/>
    </row>
    <row r="2131" spans="33:33" s="23" customFormat="1" x14ac:dyDescent="0.2">
      <c r="AG2131" s="527"/>
    </row>
    <row r="2132" spans="33:33" s="23" customFormat="1" x14ac:dyDescent="0.2">
      <c r="AG2132" s="527"/>
    </row>
    <row r="2133" spans="33:33" s="23" customFormat="1" x14ac:dyDescent="0.2">
      <c r="AG2133" s="527"/>
    </row>
    <row r="2134" spans="33:33" s="23" customFormat="1" x14ac:dyDescent="0.2">
      <c r="AG2134" s="527"/>
    </row>
    <row r="2135" spans="33:33" s="23" customFormat="1" x14ac:dyDescent="0.2">
      <c r="AG2135" s="527"/>
    </row>
    <row r="2136" spans="33:33" s="23" customFormat="1" x14ac:dyDescent="0.2">
      <c r="AG2136" s="527"/>
    </row>
    <row r="2137" spans="33:33" s="23" customFormat="1" x14ac:dyDescent="0.2">
      <c r="AG2137" s="527"/>
    </row>
    <row r="2138" spans="33:33" s="23" customFormat="1" x14ac:dyDescent="0.2">
      <c r="AG2138" s="527"/>
    </row>
    <row r="2139" spans="33:33" s="23" customFormat="1" x14ac:dyDescent="0.2">
      <c r="AG2139" s="527"/>
    </row>
    <row r="2140" spans="33:33" s="23" customFormat="1" x14ac:dyDescent="0.2">
      <c r="AG2140" s="527"/>
    </row>
    <row r="2141" spans="33:33" s="23" customFormat="1" x14ac:dyDescent="0.2">
      <c r="AG2141" s="527"/>
    </row>
    <row r="2142" spans="33:33" s="23" customFormat="1" x14ac:dyDescent="0.2">
      <c r="AG2142" s="527"/>
    </row>
    <row r="2143" spans="33:33" s="23" customFormat="1" x14ac:dyDescent="0.2">
      <c r="AG2143" s="527"/>
    </row>
    <row r="2144" spans="33:33" s="23" customFormat="1" x14ac:dyDescent="0.2">
      <c r="AG2144" s="527"/>
    </row>
    <row r="2145" spans="33:33" s="23" customFormat="1" x14ac:dyDescent="0.2">
      <c r="AG2145" s="527"/>
    </row>
    <row r="2146" spans="33:33" s="23" customFormat="1" x14ac:dyDescent="0.2">
      <c r="AG2146" s="527"/>
    </row>
    <row r="2147" spans="33:33" s="23" customFormat="1" x14ac:dyDescent="0.2">
      <c r="AG2147" s="527"/>
    </row>
    <row r="2148" spans="33:33" s="23" customFormat="1" x14ac:dyDescent="0.2">
      <c r="AG2148" s="527"/>
    </row>
    <row r="2149" spans="33:33" s="23" customFormat="1" x14ac:dyDescent="0.2">
      <c r="AG2149" s="527"/>
    </row>
    <row r="2150" spans="33:33" s="23" customFormat="1" x14ac:dyDescent="0.2">
      <c r="AG2150" s="527"/>
    </row>
    <row r="2151" spans="33:33" s="23" customFormat="1" x14ac:dyDescent="0.2">
      <c r="AG2151" s="527"/>
    </row>
    <row r="2152" spans="33:33" s="23" customFormat="1" x14ac:dyDescent="0.2">
      <c r="AG2152" s="527"/>
    </row>
    <row r="2153" spans="33:33" s="23" customFormat="1" x14ac:dyDescent="0.2">
      <c r="AG2153" s="527"/>
    </row>
    <row r="2154" spans="33:33" s="23" customFormat="1" x14ac:dyDescent="0.2">
      <c r="AG2154" s="527"/>
    </row>
    <row r="2155" spans="33:33" s="23" customFormat="1" x14ac:dyDescent="0.2">
      <c r="AG2155" s="527"/>
    </row>
    <row r="2156" spans="33:33" s="23" customFormat="1" x14ac:dyDescent="0.2">
      <c r="AG2156" s="527"/>
    </row>
    <row r="2157" spans="33:33" s="23" customFormat="1" x14ac:dyDescent="0.2">
      <c r="AG2157" s="527"/>
    </row>
    <row r="2158" spans="33:33" s="23" customFormat="1" x14ac:dyDescent="0.2">
      <c r="AG2158" s="527"/>
    </row>
    <row r="2159" spans="33:33" s="23" customFormat="1" x14ac:dyDescent="0.2">
      <c r="AG2159" s="527"/>
    </row>
    <row r="2160" spans="33:33" s="23" customFormat="1" x14ac:dyDescent="0.2">
      <c r="AG2160" s="527"/>
    </row>
    <row r="2161" spans="33:33" s="23" customFormat="1" x14ac:dyDescent="0.2">
      <c r="AG2161" s="527"/>
    </row>
    <row r="2162" spans="33:33" s="23" customFormat="1" x14ac:dyDescent="0.2">
      <c r="AG2162" s="527"/>
    </row>
    <row r="2163" spans="33:33" s="23" customFormat="1" x14ac:dyDescent="0.2">
      <c r="AG2163" s="527"/>
    </row>
    <row r="2164" spans="33:33" s="23" customFormat="1" x14ac:dyDescent="0.2">
      <c r="AG2164" s="527"/>
    </row>
    <row r="2165" spans="33:33" s="23" customFormat="1" x14ac:dyDescent="0.2">
      <c r="AG2165" s="527"/>
    </row>
    <row r="2166" spans="33:33" s="23" customFormat="1" x14ac:dyDescent="0.2">
      <c r="AG2166" s="527"/>
    </row>
    <row r="2167" spans="33:33" s="23" customFormat="1" x14ac:dyDescent="0.2">
      <c r="AG2167" s="527"/>
    </row>
    <row r="2168" spans="33:33" s="23" customFormat="1" x14ac:dyDescent="0.2">
      <c r="AG2168" s="527"/>
    </row>
    <row r="2169" spans="33:33" s="23" customFormat="1" x14ac:dyDescent="0.2">
      <c r="AG2169" s="527"/>
    </row>
    <row r="2170" spans="33:33" s="23" customFormat="1" x14ac:dyDescent="0.2">
      <c r="AG2170" s="527"/>
    </row>
    <row r="2171" spans="33:33" s="23" customFormat="1" x14ac:dyDescent="0.2">
      <c r="AG2171" s="527"/>
    </row>
    <row r="2172" spans="33:33" s="23" customFormat="1" x14ac:dyDescent="0.2">
      <c r="AG2172" s="527"/>
    </row>
    <row r="2173" spans="33:33" s="23" customFormat="1" x14ac:dyDescent="0.2">
      <c r="AG2173" s="527"/>
    </row>
    <row r="2174" spans="33:33" s="23" customFormat="1" x14ac:dyDescent="0.2">
      <c r="AG2174" s="527"/>
    </row>
    <row r="2175" spans="33:33" s="23" customFormat="1" x14ac:dyDescent="0.2">
      <c r="AG2175" s="527"/>
    </row>
    <row r="2176" spans="33:33" s="23" customFormat="1" x14ac:dyDescent="0.2">
      <c r="AG2176" s="527"/>
    </row>
    <row r="2177" spans="33:33" s="23" customFormat="1" x14ac:dyDescent="0.2">
      <c r="AG2177" s="527"/>
    </row>
    <row r="2178" spans="33:33" s="23" customFormat="1" x14ac:dyDescent="0.2">
      <c r="AG2178" s="527"/>
    </row>
    <row r="2179" spans="33:33" s="23" customFormat="1" x14ac:dyDescent="0.2">
      <c r="AG2179" s="527"/>
    </row>
    <row r="2180" spans="33:33" s="23" customFormat="1" x14ac:dyDescent="0.2">
      <c r="AG2180" s="527"/>
    </row>
    <row r="2181" spans="33:33" s="23" customFormat="1" x14ac:dyDescent="0.2">
      <c r="AG2181" s="527"/>
    </row>
    <row r="2182" spans="33:33" s="23" customFormat="1" x14ac:dyDescent="0.2">
      <c r="AG2182" s="527"/>
    </row>
    <row r="2183" spans="33:33" s="23" customFormat="1" x14ac:dyDescent="0.2">
      <c r="AG2183" s="527"/>
    </row>
    <row r="2184" spans="33:33" s="23" customFormat="1" x14ac:dyDescent="0.2">
      <c r="AG2184" s="527"/>
    </row>
    <row r="2185" spans="33:33" s="23" customFormat="1" x14ac:dyDescent="0.2">
      <c r="AG2185" s="527"/>
    </row>
    <row r="2186" spans="33:33" s="23" customFormat="1" x14ac:dyDescent="0.2">
      <c r="AG2186" s="527"/>
    </row>
    <row r="2187" spans="33:33" s="23" customFormat="1" x14ac:dyDescent="0.2">
      <c r="AG2187" s="527"/>
    </row>
    <row r="2188" spans="33:33" s="23" customFormat="1" x14ac:dyDescent="0.2">
      <c r="AG2188" s="527"/>
    </row>
    <row r="2189" spans="33:33" s="23" customFormat="1" x14ac:dyDescent="0.2">
      <c r="AG2189" s="527"/>
    </row>
    <row r="2190" spans="33:33" s="23" customFormat="1" x14ac:dyDescent="0.2">
      <c r="AG2190" s="527"/>
    </row>
    <row r="2191" spans="33:33" s="23" customFormat="1" x14ac:dyDescent="0.2">
      <c r="AG2191" s="527"/>
    </row>
    <row r="2192" spans="33:33" s="23" customFormat="1" x14ac:dyDescent="0.2">
      <c r="AG2192" s="527"/>
    </row>
    <row r="2193" spans="33:33" s="23" customFormat="1" x14ac:dyDescent="0.2">
      <c r="AG2193" s="527"/>
    </row>
    <row r="2194" spans="33:33" s="23" customFormat="1" x14ac:dyDescent="0.2">
      <c r="AG2194" s="527"/>
    </row>
    <row r="2195" spans="33:33" s="23" customFormat="1" x14ac:dyDescent="0.2">
      <c r="AG2195" s="527"/>
    </row>
    <row r="2196" spans="33:33" s="23" customFormat="1" x14ac:dyDescent="0.2">
      <c r="AG2196" s="527"/>
    </row>
    <row r="2197" spans="33:33" s="23" customFormat="1" x14ac:dyDescent="0.2">
      <c r="AG2197" s="527"/>
    </row>
    <row r="2198" spans="33:33" s="23" customFormat="1" x14ac:dyDescent="0.2">
      <c r="AG2198" s="527"/>
    </row>
    <row r="2199" spans="33:33" s="23" customFormat="1" x14ac:dyDescent="0.2">
      <c r="AG2199" s="527"/>
    </row>
    <row r="2200" spans="33:33" s="23" customFormat="1" x14ac:dyDescent="0.2">
      <c r="AG2200" s="527"/>
    </row>
    <row r="2201" spans="33:33" s="23" customFormat="1" x14ac:dyDescent="0.2">
      <c r="AG2201" s="527"/>
    </row>
    <row r="2202" spans="33:33" s="23" customFormat="1" x14ac:dyDescent="0.2">
      <c r="AG2202" s="527"/>
    </row>
    <row r="2203" spans="33:33" s="23" customFormat="1" x14ac:dyDescent="0.2">
      <c r="AG2203" s="527"/>
    </row>
    <row r="2204" spans="33:33" s="23" customFormat="1" x14ac:dyDescent="0.2">
      <c r="AG2204" s="527"/>
    </row>
    <row r="2205" spans="33:33" s="23" customFormat="1" x14ac:dyDescent="0.2">
      <c r="AG2205" s="527"/>
    </row>
    <row r="2206" spans="33:33" s="23" customFormat="1" x14ac:dyDescent="0.2">
      <c r="AG2206" s="527"/>
    </row>
    <row r="2207" spans="33:33" s="23" customFormat="1" x14ac:dyDescent="0.2">
      <c r="AG2207" s="527"/>
    </row>
    <row r="2208" spans="33:33" s="23" customFormat="1" x14ac:dyDescent="0.2">
      <c r="AG2208" s="527"/>
    </row>
    <row r="2209" spans="33:33" s="23" customFormat="1" x14ac:dyDescent="0.2">
      <c r="AG2209" s="527"/>
    </row>
    <row r="2210" spans="33:33" s="23" customFormat="1" x14ac:dyDescent="0.2">
      <c r="AG2210" s="527"/>
    </row>
    <row r="2211" spans="33:33" s="23" customFormat="1" x14ac:dyDescent="0.2">
      <c r="AG2211" s="527"/>
    </row>
    <row r="2212" spans="33:33" s="23" customFormat="1" x14ac:dyDescent="0.2">
      <c r="AG2212" s="527"/>
    </row>
    <row r="2213" spans="33:33" s="23" customFormat="1" x14ac:dyDescent="0.2">
      <c r="AG2213" s="527"/>
    </row>
    <row r="2214" spans="33:33" s="23" customFormat="1" x14ac:dyDescent="0.2">
      <c r="AG2214" s="527"/>
    </row>
    <row r="2215" spans="33:33" s="23" customFormat="1" x14ac:dyDescent="0.2">
      <c r="AG2215" s="527"/>
    </row>
    <row r="2216" spans="33:33" s="23" customFormat="1" x14ac:dyDescent="0.2">
      <c r="AG2216" s="527"/>
    </row>
    <row r="2217" spans="33:33" s="23" customFormat="1" x14ac:dyDescent="0.2">
      <c r="AG2217" s="527"/>
    </row>
    <row r="2218" spans="33:33" s="23" customFormat="1" x14ac:dyDescent="0.2">
      <c r="AG2218" s="527"/>
    </row>
    <row r="2219" spans="33:33" s="23" customFormat="1" x14ac:dyDescent="0.2">
      <c r="AG2219" s="527"/>
    </row>
    <row r="2220" spans="33:33" s="23" customFormat="1" x14ac:dyDescent="0.2">
      <c r="AG2220" s="527"/>
    </row>
    <row r="2221" spans="33:33" s="23" customFormat="1" x14ac:dyDescent="0.2">
      <c r="AG2221" s="527"/>
    </row>
    <row r="2222" spans="33:33" s="23" customFormat="1" x14ac:dyDescent="0.2">
      <c r="AG2222" s="527"/>
    </row>
    <row r="2223" spans="33:33" s="23" customFormat="1" x14ac:dyDescent="0.2">
      <c r="AG2223" s="527"/>
    </row>
    <row r="2224" spans="33:33" s="23" customFormat="1" x14ac:dyDescent="0.2">
      <c r="AG2224" s="527"/>
    </row>
    <row r="2225" spans="33:33" s="23" customFormat="1" x14ac:dyDescent="0.2">
      <c r="AG2225" s="527"/>
    </row>
    <row r="2226" spans="33:33" s="23" customFormat="1" x14ac:dyDescent="0.2">
      <c r="AG2226" s="527"/>
    </row>
    <row r="2227" spans="33:33" s="23" customFormat="1" x14ac:dyDescent="0.2">
      <c r="AG2227" s="527"/>
    </row>
    <row r="2228" spans="33:33" s="23" customFormat="1" x14ac:dyDescent="0.2">
      <c r="AG2228" s="527"/>
    </row>
    <row r="2229" spans="33:33" s="23" customFormat="1" x14ac:dyDescent="0.2">
      <c r="AG2229" s="527"/>
    </row>
    <row r="2230" spans="33:33" s="23" customFormat="1" x14ac:dyDescent="0.2">
      <c r="AG2230" s="527"/>
    </row>
    <row r="2231" spans="33:33" s="23" customFormat="1" x14ac:dyDescent="0.2">
      <c r="AG2231" s="527"/>
    </row>
    <row r="2232" spans="33:33" s="23" customFormat="1" x14ac:dyDescent="0.2">
      <c r="AG2232" s="527"/>
    </row>
    <row r="2233" spans="33:33" s="23" customFormat="1" x14ac:dyDescent="0.2">
      <c r="AG2233" s="527"/>
    </row>
    <row r="2234" spans="33:33" s="23" customFormat="1" x14ac:dyDescent="0.2">
      <c r="AG2234" s="527"/>
    </row>
    <row r="2235" spans="33:33" s="23" customFormat="1" x14ac:dyDescent="0.2">
      <c r="AG2235" s="527"/>
    </row>
    <row r="2236" spans="33:33" s="23" customFormat="1" x14ac:dyDescent="0.2">
      <c r="AG2236" s="527"/>
    </row>
    <row r="2237" spans="33:33" s="23" customFormat="1" x14ac:dyDescent="0.2">
      <c r="AG2237" s="527"/>
    </row>
    <row r="2238" spans="33:33" s="23" customFormat="1" x14ac:dyDescent="0.2">
      <c r="AG2238" s="527"/>
    </row>
    <row r="2239" spans="33:33" s="23" customFormat="1" x14ac:dyDescent="0.2">
      <c r="AG2239" s="527"/>
    </row>
    <row r="2240" spans="33:33" s="23" customFormat="1" x14ac:dyDescent="0.2">
      <c r="AG2240" s="527"/>
    </row>
    <row r="2241" spans="33:33" s="23" customFormat="1" x14ac:dyDescent="0.2">
      <c r="AG2241" s="527"/>
    </row>
    <row r="2242" spans="33:33" s="23" customFormat="1" x14ac:dyDescent="0.2">
      <c r="AG2242" s="527"/>
    </row>
    <row r="2243" spans="33:33" s="23" customFormat="1" x14ac:dyDescent="0.2">
      <c r="AG2243" s="527"/>
    </row>
    <row r="2244" spans="33:33" s="23" customFormat="1" x14ac:dyDescent="0.2">
      <c r="AG2244" s="527"/>
    </row>
    <row r="2245" spans="33:33" s="23" customFormat="1" x14ac:dyDescent="0.2">
      <c r="AG2245" s="527"/>
    </row>
    <row r="2246" spans="33:33" s="23" customFormat="1" x14ac:dyDescent="0.2">
      <c r="AG2246" s="527"/>
    </row>
    <row r="2247" spans="33:33" s="23" customFormat="1" x14ac:dyDescent="0.2">
      <c r="AG2247" s="527"/>
    </row>
    <row r="2248" spans="33:33" s="23" customFormat="1" x14ac:dyDescent="0.2">
      <c r="AG2248" s="527"/>
    </row>
    <row r="2249" spans="33:33" s="23" customFormat="1" x14ac:dyDescent="0.2">
      <c r="AG2249" s="527"/>
    </row>
    <row r="2250" spans="33:33" s="23" customFormat="1" x14ac:dyDescent="0.2">
      <c r="AG2250" s="527"/>
    </row>
    <row r="2251" spans="33:33" s="23" customFormat="1" x14ac:dyDescent="0.2">
      <c r="AG2251" s="527"/>
    </row>
    <row r="2252" spans="33:33" s="23" customFormat="1" x14ac:dyDescent="0.2">
      <c r="AG2252" s="527"/>
    </row>
    <row r="2253" spans="33:33" s="23" customFormat="1" x14ac:dyDescent="0.2">
      <c r="AG2253" s="527"/>
    </row>
    <row r="2254" spans="33:33" s="23" customFormat="1" x14ac:dyDescent="0.2">
      <c r="AG2254" s="527"/>
    </row>
    <row r="2255" spans="33:33" s="23" customFormat="1" x14ac:dyDescent="0.2">
      <c r="AG2255" s="527"/>
    </row>
    <row r="2256" spans="33:33" s="23" customFormat="1" x14ac:dyDescent="0.2">
      <c r="AG2256" s="527"/>
    </row>
    <row r="2257" spans="33:33" s="23" customFormat="1" x14ac:dyDescent="0.2">
      <c r="AG2257" s="527"/>
    </row>
    <row r="2258" spans="33:33" s="23" customFormat="1" x14ac:dyDescent="0.2">
      <c r="AG2258" s="527"/>
    </row>
    <row r="2259" spans="33:33" s="23" customFormat="1" x14ac:dyDescent="0.2">
      <c r="AG2259" s="527"/>
    </row>
    <row r="2260" spans="33:33" s="23" customFormat="1" x14ac:dyDescent="0.2">
      <c r="AG2260" s="527"/>
    </row>
    <row r="2261" spans="33:33" s="23" customFormat="1" x14ac:dyDescent="0.2">
      <c r="AG2261" s="527"/>
    </row>
    <row r="2262" spans="33:33" s="23" customFormat="1" x14ac:dyDescent="0.2">
      <c r="AG2262" s="527"/>
    </row>
    <row r="2263" spans="33:33" s="23" customFormat="1" x14ac:dyDescent="0.2">
      <c r="AG2263" s="527"/>
    </row>
    <row r="2264" spans="33:33" s="23" customFormat="1" x14ac:dyDescent="0.2">
      <c r="AG2264" s="527"/>
    </row>
    <row r="2265" spans="33:33" s="23" customFormat="1" x14ac:dyDescent="0.2">
      <c r="AG2265" s="527"/>
    </row>
    <row r="2266" spans="33:33" s="23" customFormat="1" x14ac:dyDescent="0.2">
      <c r="AG2266" s="527"/>
    </row>
    <row r="2267" spans="33:33" s="23" customFormat="1" x14ac:dyDescent="0.2">
      <c r="AG2267" s="527"/>
    </row>
    <row r="2268" spans="33:33" s="23" customFormat="1" x14ac:dyDescent="0.2">
      <c r="AG2268" s="527"/>
    </row>
    <row r="2269" spans="33:33" s="23" customFormat="1" x14ac:dyDescent="0.2">
      <c r="AG2269" s="527"/>
    </row>
    <row r="2270" spans="33:33" s="23" customFormat="1" x14ac:dyDescent="0.2">
      <c r="AG2270" s="527"/>
    </row>
    <row r="2271" spans="33:33" s="23" customFormat="1" x14ac:dyDescent="0.2">
      <c r="AG2271" s="527"/>
    </row>
    <row r="2272" spans="33:33" s="23" customFormat="1" x14ac:dyDescent="0.2">
      <c r="AG2272" s="527"/>
    </row>
    <row r="2273" spans="33:33" s="23" customFormat="1" x14ac:dyDescent="0.2">
      <c r="AG2273" s="527"/>
    </row>
    <row r="2274" spans="33:33" s="23" customFormat="1" x14ac:dyDescent="0.2">
      <c r="AG2274" s="527"/>
    </row>
    <row r="2275" spans="33:33" s="23" customFormat="1" x14ac:dyDescent="0.2">
      <c r="AG2275" s="527"/>
    </row>
    <row r="2276" spans="33:33" s="23" customFormat="1" x14ac:dyDescent="0.2">
      <c r="AG2276" s="527"/>
    </row>
    <row r="2277" spans="33:33" s="23" customFormat="1" x14ac:dyDescent="0.2">
      <c r="AG2277" s="527"/>
    </row>
    <row r="2278" spans="33:33" s="23" customFormat="1" x14ac:dyDescent="0.2">
      <c r="AG2278" s="527"/>
    </row>
    <row r="2279" spans="33:33" s="23" customFormat="1" x14ac:dyDescent="0.2">
      <c r="AG2279" s="527"/>
    </row>
    <row r="2280" spans="33:33" s="23" customFormat="1" x14ac:dyDescent="0.2">
      <c r="AG2280" s="527"/>
    </row>
    <row r="2281" spans="33:33" s="23" customFormat="1" x14ac:dyDescent="0.2">
      <c r="AG2281" s="527"/>
    </row>
    <row r="2282" spans="33:33" s="23" customFormat="1" x14ac:dyDescent="0.2">
      <c r="AG2282" s="527"/>
    </row>
    <row r="2283" spans="33:33" s="23" customFormat="1" x14ac:dyDescent="0.2">
      <c r="AG2283" s="527"/>
    </row>
    <row r="2284" spans="33:33" s="23" customFormat="1" x14ac:dyDescent="0.2">
      <c r="AG2284" s="527"/>
    </row>
    <row r="2285" spans="33:33" s="23" customFormat="1" x14ac:dyDescent="0.2">
      <c r="AG2285" s="527"/>
    </row>
    <row r="2286" spans="33:33" s="23" customFormat="1" x14ac:dyDescent="0.2">
      <c r="AG2286" s="527"/>
    </row>
    <row r="2287" spans="33:33" s="23" customFormat="1" x14ac:dyDescent="0.2">
      <c r="AG2287" s="527"/>
    </row>
    <row r="2288" spans="33:33" s="23" customFormat="1" x14ac:dyDescent="0.2">
      <c r="AG2288" s="527"/>
    </row>
    <row r="2289" spans="33:33" s="23" customFormat="1" x14ac:dyDescent="0.2">
      <c r="AG2289" s="527"/>
    </row>
    <row r="2290" spans="33:33" s="23" customFormat="1" x14ac:dyDescent="0.2">
      <c r="AG2290" s="527"/>
    </row>
    <row r="2291" spans="33:33" s="23" customFormat="1" x14ac:dyDescent="0.2">
      <c r="AG2291" s="527"/>
    </row>
    <row r="2292" spans="33:33" s="23" customFormat="1" x14ac:dyDescent="0.2">
      <c r="AG2292" s="527"/>
    </row>
    <row r="2293" spans="33:33" s="23" customFormat="1" x14ac:dyDescent="0.2">
      <c r="AG2293" s="527"/>
    </row>
    <row r="2294" spans="33:33" s="23" customFormat="1" x14ac:dyDescent="0.2">
      <c r="AG2294" s="527"/>
    </row>
    <row r="2295" spans="33:33" s="23" customFormat="1" x14ac:dyDescent="0.2">
      <c r="AG2295" s="527"/>
    </row>
    <row r="2296" spans="33:33" s="23" customFormat="1" x14ac:dyDescent="0.2">
      <c r="AG2296" s="527"/>
    </row>
    <row r="2297" spans="33:33" s="23" customFormat="1" x14ac:dyDescent="0.2">
      <c r="AG2297" s="527"/>
    </row>
    <row r="2298" spans="33:33" s="23" customFormat="1" x14ac:dyDescent="0.2">
      <c r="AG2298" s="527"/>
    </row>
    <row r="2299" spans="33:33" s="23" customFormat="1" x14ac:dyDescent="0.2">
      <c r="AG2299" s="527"/>
    </row>
    <row r="2300" spans="33:33" s="23" customFormat="1" x14ac:dyDescent="0.2">
      <c r="AG2300" s="527"/>
    </row>
    <row r="2301" spans="33:33" s="23" customFormat="1" x14ac:dyDescent="0.2">
      <c r="AG2301" s="527"/>
    </row>
    <row r="2302" spans="33:33" s="23" customFormat="1" x14ac:dyDescent="0.2">
      <c r="AG2302" s="527"/>
    </row>
    <row r="2303" spans="33:33" s="23" customFormat="1" x14ac:dyDescent="0.2">
      <c r="AG2303" s="527"/>
    </row>
    <row r="2304" spans="33:33" s="23" customFormat="1" x14ac:dyDescent="0.2">
      <c r="AG2304" s="527"/>
    </row>
    <row r="2305" spans="33:33" s="23" customFormat="1" x14ac:dyDescent="0.2">
      <c r="AG2305" s="527"/>
    </row>
    <row r="2306" spans="33:33" s="23" customFormat="1" x14ac:dyDescent="0.2">
      <c r="AG2306" s="527"/>
    </row>
    <row r="2307" spans="33:33" s="23" customFormat="1" x14ac:dyDescent="0.2">
      <c r="AG2307" s="527"/>
    </row>
    <row r="2308" spans="33:33" s="23" customFormat="1" x14ac:dyDescent="0.2">
      <c r="AG2308" s="527"/>
    </row>
    <row r="2309" spans="33:33" s="23" customFormat="1" x14ac:dyDescent="0.2">
      <c r="AG2309" s="527"/>
    </row>
    <row r="2310" spans="33:33" s="23" customFormat="1" x14ac:dyDescent="0.2">
      <c r="AG2310" s="527"/>
    </row>
    <row r="2311" spans="33:33" s="23" customFormat="1" x14ac:dyDescent="0.2">
      <c r="AG2311" s="527"/>
    </row>
    <row r="2312" spans="33:33" s="23" customFormat="1" x14ac:dyDescent="0.2">
      <c r="AG2312" s="527"/>
    </row>
    <row r="2313" spans="33:33" s="23" customFormat="1" x14ac:dyDescent="0.2">
      <c r="AG2313" s="527"/>
    </row>
    <row r="2314" spans="33:33" s="23" customFormat="1" x14ac:dyDescent="0.2">
      <c r="AG2314" s="527"/>
    </row>
    <row r="2315" spans="33:33" s="23" customFormat="1" x14ac:dyDescent="0.2">
      <c r="AG2315" s="527"/>
    </row>
    <row r="2316" spans="33:33" s="23" customFormat="1" x14ac:dyDescent="0.2">
      <c r="AG2316" s="527"/>
    </row>
    <row r="2317" spans="33:33" s="23" customFormat="1" x14ac:dyDescent="0.2">
      <c r="AG2317" s="527"/>
    </row>
    <row r="2318" spans="33:33" s="23" customFormat="1" x14ac:dyDescent="0.2">
      <c r="AG2318" s="527"/>
    </row>
    <row r="2319" spans="33:33" s="23" customFormat="1" x14ac:dyDescent="0.2">
      <c r="AG2319" s="527"/>
    </row>
    <row r="2320" spans="33:33" s="23" customFormat="1" x14ac:dyDescent="0.2">
      <c r="AG2320" s="527"/>
    </row>
    <row r="2321" spans="33:33" s="23" customFormat="1" x14ac:dyDescent="0.2">
      <c r="AG2321" s="527"/>
    </row>
    <row r="2322" spans="33:33" s="23" customFormat="1" x14ac:dyDescent="0.2">
      <c r="AG2322" s="527"/>
    </row>
    <row r="2323" spans="33:33" s="23" customFormat="1" x14ac:dyDescent="0.2">
      <c r="AG2323" s="527"/>
    </row>
    <row r="2324" spans="33:33" s="23" customFormat="1" x14ac:dyDescent="0.2">
      <c r="AG2324" s="527"/>
    </row>
    <row r="2325" spans="33:33" s="23" customFormat="1" x14ac:dyDescent="0.2">
      <c r="AG2325" s="527"/>
    </row>
    <row r="2326" spans="33:33" s="23" customFormat="1" x14ac:dyDescent="0.2">
      <c r="AG2326" s="527"/>
    </row>
    <row r="2327" spans="33:33" s="23" customFormat="1" x14ac:dyDescent="0.2">
      <c r="AG2327" s="527"/>
    </row>
    <row r="2328" spans="33:33" s="23" customFormat="1" x14ac:dyDescent="0.2">
      <c r="AG2328" s="527"/>
    </row>
    <row r="2329" spans="33:33" s="23" customFormat="1" x14ac:dyDescent="0.2">
      <c r="AG2329" s="527"/>
    </row>
    <row r="2330" spans="33:33" s="23" customFormat="1" x14ac:dyDescent="0.2">
      <c r="AG2330" s="527"/>
    </row>
    <row r="2331" spans="33:33" s="23" customFormat="1" x14ac:dyDescent="0.2">
      <c r="AG2331" s="527"/>
    </row>
    <row r="2332" spans="33:33" s="23" customFormat="1" x14ac:dyDescent="0.2">
      <c r="AG2332" s="527"/>
    </row>
    <row r="2333" spans="33:33" s="23" customFormat="1" x14ac:dyDescent="0.2">
      <c r="AG2333" s="527"/>
    </row>
    <row r="2334" spans="33:33" s="23" customFormat="1" x14ac:dyDescent="0.2">
      <c r="AG2334" s="527"/>
    </row>
    <row r="2335" spans="33:33" s="23" customFormat="1" x14ac:dyDescent="0.2">
      <c r="AG2335" s="527"/>
    </row>
    <row r="2336" spans="33:33" s="23" customFormat="1" x14ac:dyDescent="0.2">
      <c r="AG2336" s="527"/>
    </row>
    <row r="2337" spans="33:33" s="23" customFormat="1" x14ac:dyDescent="0.2">
      <c r="AG2337" s="527"/>
    </row>
    <row r="2338" spans="33:33" s="23" customFormat="1" x14ac:dyDescent="0.2">
      <c r="AG2338" s="527"/>
    </row>
    <row r="2339" spans="33:33" s="23" customFormat="1" x14ac:dyDescent="0.2">
      <c r="AG2339" s="527"/>
    </row>
    <row r="2340" spans="33:33" s="23" customFormat="1" x14ac:dyDescent="0.2">
      <c r="AG2340" s="527"/>
    </row>
    <row r="2341" spans="33:33" s="23" customFormat="1" x14ac:dyDescent="0.2">
      <c r="AG2341" s="527"/>
    </row>
    <row r="2342" spans="33:33" s="23" customFormat="1" x14ac:dyDescent="0.2">
      <c r="AG2342" s="527"/>
    </row>
    <row r="2343" spans="33:33" s="23" customFormat="1" x14ac:dyDescent="0.2">
      <c r="AG2343" s="527"/>
    </row>
    <row r="2344" spans="33:33" s="23" customFormat="1" x14ac:dyDescent="0.2">
      <c r="AG2344" s="527"/>
    </row>
    <row r="2345" spans="33:33" s="23" customFormat="1" x14ac:dyDescent="0.2">
      <c r="AG2345" s="527"/>
    </row>
    <row r="2346" spans="33:33" s="23" customFormat="1" x14ac:dyDescent="0.2">
      <c r="AG2346" s="527"/>
    </row>
    <row r="2347" spans="33:33" s="23" customFormat="1" x14ac:dyDescent="0.2">
      <c r="AG2347" s="527"/>
    </row>
    <row r="2348" spans="33:33" s="23" customFormat="1" x14ac:dyDescent="0.2">
      <c r="AG2348" s="527"/>
    </row>
    <row r="2349" spans="33:33" s="23" customFormat="1" x14ac:dyDescent="0.2">
      <c r="AG2349" s="527"/>
    </row>
    <row r="2350" spans="33:33" s="23" customFormat="1" x14ac:dyDescent="0.2">
      <c r="AG2350" s="527"/>
    </row>
    <row r="2351" spans="33:33" s="23" customFormat="1" x14ac:dyDescent="0.2">
      <c r="AG2351" s="527"/>
    </row>
    <row r="2352" spans="33:33" s="23" customFormat="1" x14ac:dyDescent="0.2">
      <c r="AG2352" s="527"/>
    </row>
    <row r="2353" spans="33:33" s="23" customFormat="1" x14ac:dyDescent="0.2">
      <c r="AG2353" s="527"/>
    </row>
    <row r="2354" spans="33:33" s="23" customFormat="1" x14ac:dyDescent="0.2">
      <c r="AG2354" s="527"/>
    </row>
    <row r="2355" spans="33:33" s="23" customFormat="1" x14ac:dyDescent="0.2">
      <c r="AG2355" s="527"/>
    </row>
    <row r="2356" spans="33:33" s="23" customFormat="1" x14ac:dyDescent="0.2">
      <c r="AG2356" s="527"/>
    </row>
    <row r="2357" spans="33:33" s="23" customFormat="1" x14ac:dyDescent="0.2">
      <c r="AG2357" s="527"/>
    </row>
    <row r="2358" spans="33:33" s="23" customFormat="1" x14ac:dyDescent="0.2">
      <c r="AG2358" s="527"/>
    </row>
    <row r="2359" spans="33:33" s="23" customFormat="1" x14ac:dyDescent="0.2">
      <c r="AG2359" s="527"/>
    </row>
    <row r="2360" spans="33:33" s="23" customFormat="1" x14ac:dyDescent="0.2">
      <c r="AG2360" s="527"/>
    </row>
    <row r="2361" spans="33:33" s="23" customFormat="1" x14ac:dyDescent="0.2">
      <c r="AG2361" s="527"/>
    </row>
    <row r="2362" spans="33:33" s="23" customFormat="1" x14ac:dyDescent="0.2">
      <c r="AG2362" s="527"/>
    </row>
    <row r="2363" spans="33:33" s="23" customFormat="1" x14ac:dyDescent="0.2">
      <c r="AG2363" s="527"/>
    </row>
    <row r="2364" spans="33:33" s="23" customFormat="1" x14ac:dyDescent="0.2">
      <c r="AG2364" s="527"/>
    </row>
    <row r="2365" spans="33:33" s="23" customFormat="1" x14ac:dyDescent="0.2">
      <c r="AG2365" s="527"/>
    </row>
    <row r="2366" spans="33:33" s="23" customFormat="1" x14ac:dyDescent="0.2">
      <c r="AG2366" s="527"/>
    </row>
    <row r="2367" spans="33:33" s="23" customFormat="1" x14ac:dyDescent="0.2">
      <c r="AG2367" s="527"/>
    </row>
    <row r="2368" spans="33:33" s="23" customFormat="1" x14ac:dyDescent="0.2">
      <c r="AG2368" s="527"/>
    </row>
    <row r="2369" spans="33:33" s="23" customFormat="1" x14ac:dyDescent="0.2">
      <c r="AG2369" s="527"/>
    </row>
    <row r="2370" spans="33:33" s="23" customFormat="1" x14ac:dyDescent="0.2">
      <c r="AG2370" s="527"/>
    </row>
    <row r="2371" spans="33:33" s="23" customFormat="1" x14ac:dyDescent="0.2">
      <c r="AG2371" s="527"/>
    </row>
    <row r="2372" spans="33:33" s="23" customFormat="1" x14ac:dyDescent="0.2">
      <c r="AG2372" s="527"/>
    </row>
    <row r="2373" spans="33:33" s="23" customFormat="1" x14ac:dyDescent="0.2">
      <c r="AG2373" s="527"/>
    </row>
    <row r="2374" spans="33:33" s="23" customFormat="1" x14ac:dyDescent="0.2">
      <c r="AG2374" s="527"/>
    </row>
    <row r="2375" spans="33:33" s="23" customFormat="1" x14ac:dyDescent="0.2">
      <c r="AG2375" s="527"/>
    </row>
    <row r="2376" spans="33:33" s="23" customFormat="1" x14ac:dyDescent="0.2">
      <c r="AG2376" s="527"/>
    </row>
    <row r="2377" spans="33:33" s="23" customFormat="1" x14ac:dyDescent="0.2">
      <c r="AG2377" s="527"/>
    </row>
    <row r="2378" spans="33:33" s="23" customFormat="1" x14ac:dyDescent="0.2">
      <c r="AG2378" s="527"/>
    </row>
    <row r="2379" spans="33:33" s="23" customFormat="1" x14ac:dyDescent="0.2">
      <c r="AG2379" s="527"/>
    </row>
    <row r="2380" spans="33:33" s="23" customFormat="1" x14ac:dyDescent="0.2">
      <c r="AG2380" s="527"/>
    </row>
    <row r="2381" spans="33:33" s="23" customFormat="1" x14ac:dyDescent="0.2">
      <c r="AG2381" s="527"/>
    </row>
    <row r="2382" spans="33:33" s="23" customFormat="1" x14ac:dyDescent="0.2">
      <c r="AG2382" s="527"/>
    </row>
    <row r="2383" spans="33:33" s="23" customFormat="1" x14ac:dyDescent="0.2">
      <c r="AG2383" s="527"/>
    </row>
    <row r="2384" spans="33:33" s="23" customFormat="1" x14ac:dyDescent="0.2">
      <c r="AG2384" s="527"/>
    </row>
    <row r="2385" spans="33:33" s="23" customFormat="1" x14ac:dyDescent="0.2">
      <c r="AG2385" s="527"/>
    </row>
    <row r="2386" spans="33:33" s="23" customFormat="1" x14ac:dyDescent="0.2">
      <c r="AG2386" s="527"/>
    </row>
    <row r="2387" spans="33:33" s="23" customFormat="1" x14ac:dyDescent="0.2">
      <c r="AG2387" s="527"/>
    </row>
    <row r="2388" spans="33:33" s="23" customFormat="1" x14ac:dyDescent="0.2">
      <c r="AG2388" s="527"/>
    </row>
    <row r="2389" spans="33:33" s="23" customFormat="1" x14ac:dyDescent="0.2">
      <c r="AG2389" s="527"/>
    </row>
    <row r="2390" spans="33:33" s="23" customFormat="1" x14ac:dyDescent="0.2">
      <c r="AG2390" s="527"/>
    </row>
    <row r="2391" spans="33:33" s="23" customFormat="1" x14ac:dyDescent="0.2">
      <c r="AG2391" s="527"/>
    </row>
    <row r="2392" spans="33:33" s="23" customFormat="1" x14ac:dyDescent="0.2">
      <c r="AG2392" s="527"/>
    </row>
    <row r="2393" spans="33:33" s="23" customFormat="1" x14ac:dyDescent="0.2">
      <c r="AG2393" s="527"/>
    </row>
    <row r="2394" spans="33:33" s="23" customFormat="1" x14ac:dyDescent="0.2">
      <c r="AG2394" s="527"/>
    </row>
    <row r="2395" spans="33:33" s="23" customFormat="1" x14ac:dyDescent="0.2">
      <c r="AG2395" s="527"/>
    </row>
    <row r="2396" spans="33:33" s="23" customFormat="1" x14ac:dyDescent="0.2">
      <c r="AG2396" s="527"/>
    </row>
    <row r="2397" spans="33:33" s="23" customFormat="1" x14ac:dyDescent="0.2">
      <c r="AG2397" s="527"/>
    </row>
    <row r="2398" spans="33:33" s="23" customFormat="1" x14ac:dyDescent="0.2">
      <c r="AG2398" s="527"/>
    </row>
    <row r="2399" spans="33:33" s="23" customFormat="1" x14ac:dyDescent="0.2">
      <c r="AG2399" s="527"/>
    </row>
    <row r="2400" spans="33:33" s="23" customFormat="1" x14ac:dyDescent="0.2">
      <c r="AG2400" s="527"/>
    </row>
    <row r="2401" spans="33:33" s="23" customFormat="1" x14ac:dyDescent="0.2">
      <c r="AG2401" s="527"/>
    </row>
    <row r="2402" spans="33:33" s="23" customFormat="1" x14ac:dyDescent="0.2">
      <c r="AG2402" s="527"/>
    </row>
    <row r="2403" spans="33:33" s="23" customFormat="1" x14ac:dyDescent="0.2">
      <c r="AG2403" s="527"/>
    </row>
    <row r="2404" spans="33:33" s="23" customFormat="1" x14ac:dyDescent="0.2">
      <c r="AG2404" s="527"/>
    </row>
    <row r="2405" spans="33:33" s="23" customFormat="1" x14ac:dyDescent="0.2">
      <c r="AG2405" s="527"/>
    </row>
    <row r="2406" spans="33:33" s="23" customFormat="1" x14ac:dyDescent="0.2">
      <c r="AG2406" s="527"/>
    </row>
    <row r="2407" spans="33:33" s="23" customFormat="1" x14ac:dyDescent="0.2">
      <c r="AG2407" s="527"/>
    </row>
    <row r="2408" spans="33:33" s="23" customFormat="1" x14ac:dyDescent="0.2">
      <c r="AG2408" s="527"/>
    </row>
    <row r="2409" spans="33:33" s="23" customFormat="1" x14ac:dyDescent="0.2">
      <c r="AG2409" s="527"/>
    </row>
    <row r="2410" spans="33:33" s="23" customFormat="1" x14ac:dyDescent="0.2">
      <c r="AG2410" s="527"/>
    </row>
    <row r="2411" spans="33:33" s="23" customFormat="1" x14ac:dyDescent="0.2">
      <c r="AG2411" s="527"/>
    </row>
    <row r="2412" spans="33:33" s="23" customFormat="1" x14ac:dyDescent="0.2">
      <c r="AG2412" s="527"/>
    </row>
    <row r="2413" spans="33:33" s="23" customFormat="1" x14ac:dyDescent="0.2">
      <c r="AG2413" s="527"/>
    </row>
    <row r="2414" spans="33:33" s="23" customFormat="1" x14ac:dyDescent="0.2">
      <c r="AG2414" s="527"/>
    </row>
    <row r="2415" spans="33:33" s="23" customFormat="1" x14ac:dyDescent="0.2">
      <c r="AG2415" s="527"/>
    </row>
    <row r="2416" spans="33:33" s="23" customFormat="1" x14ac:dyDescent="0.2">
      <c r="AG2416" s="527"/>
    </row>
    <row r="2417" spans="33:33" s="23" customFormat="1" x14ac:dyDescent="0.2">
      <c r="AG2417" s="527"/>
    </row>
    <row r="2418" spans="33:33" s="23" customFormat="1" x14ac:dyDescent="0.2">
      <c r="AG2418" s="527"/>
    </row>
    <row r="2419" spans="33:33" s="23" customFormat="1" x14ac:dyDescent="0.2">
      <c r="AG2419" s="527"/>
    </row>
    <row r="2420" spans="33:33" s="23" customFormat="1" x14ac:dyDescent="0.2">
      <c r="AG2420" s="527"/>
    </row>
    <row r="2421" spans="33:33" s="23" customFormat="1" x14ac:dyDescent="0.2">
      <c r="AG2421" s="527"/>
    </row>
    <row r="2422" spans="33:33" s="23" customFormat="1" x14ac:dyDescent="0.2">
      <c r="AG2422" s="527"/>
    </row>
    <row r="2423" spans="33:33" s="23" customFormat="1" x14ac:dyDescent="0.2">
      <c r="AG2423" s="527"/>
    </row>
    <row r="2424" spans="33:33" s="23" customFormat="1" x14ac:dyDescent="0.2">
      <c r="AG2424" s="527"/>
    </row>
    <row r="2425" spans="33:33" s="23" customFormat="1" x14ac:dyDescent="0.2">
      <c r="AG2425" s="527"/>
    </row>
    <row r="2426" spans="33:33" s="23" customFormat="1" x14ac:dyDescent="0.2">
      <c r="AG2426" s="527"/>
    </row>
    <row r="2427" spans="33:33" s="23" customFormat="1" x14ac:dyDescent="0.2">
      <c r="AG2427" s="527"/>
    </row>
    <row r="2428" spans="33:33" s="23" customFormat="1" x14ac:dyDescent="0.2">
      <c r="AG2428" s="527"/>
    </row>
    <row r="2429" spans="33:33" s="23" customFormat="1" x14ac:dyDescent="0.2">
      <c r="AG2429" s="527"/>
    </row>
    <row r="2430" spans="33:33" s="23" customFormat="1" x14ac:dyDescent="0.2">
      <c r="AG2430" s="527"/>
    </row>
    <row r="2431" spans="33:33" s="23" customFormat="1" x14ac:dyDescent="0.2">
      <c r="AG2431" s="527"/>
    </row>
    <row r="2432" spans="33:33" s="23" customFormat="1" x14ac:dyDescent="0.2">
      <c r="AG2432" s="527"/>
    </row>
    <row r="2433" spans="33:33" s="23" customFormat="1" x14ac:dyDescent="0.2">
      <c r="AG2433" s="527"/>
    </row>
    <row r="2434" spans="33:33" s="23" customFormat="1" x14ac:dyDescent="0.2">
      <c r="AG2434" s="527"/>
    </row>
    <row r="2435" spans="33:33" s="23" customFormat="1" x14ac:dyDescent="0.2">
      <c r="AG2435" s="527"/>
    </row>
    <row r="2436" spans="33:33" s="23" customFormat="1" x14ac:dyDescent="0.2">
      <c r="AG2436" s="527"/>
    </row>
    <row r="2437" spans="33:33" s="23" customFormat="1" x14ac:dyDescent="0.2">
      <c r="AG2437" s="527"/>
    </row>
    <row r="2438" spans="33:33" s="23" customFormat="1" x14ac:dyDescent="0.2">
      <c r="AG2438" s="527"/>
    </row>
    <row r="2439" spans="33:33" s="23" customFormat="1" x14ac:dyDescent="0.2">
      <c r="AG2439" s="527"/>
    </row>
    <row r="2440" spans="33:33" s="23" customFormat="1" x14ac:dyDescent="0.2">
      <c r="AG2440" s="527"/>
    </row>
    <row r="2441" spans="33:33" s="23" customFormat="1" x14ac:dyDescent="0.2">
      <c r="AG2441" s="527"/>
    </row>
    <row r="2442" spans="33:33" s="23" customFormat="1" x14ac:dyDescent="0.2">
      <c r="AG2442" s="527"/>
    </row>
    <row r="2443" spans="33:33" s="23" customFormat="1" x14ac:dyDescent="0.2">
      <c r="AG2443" s="527"/>
    </row>
    <row r="2444" spans="33:33" s="23" customFormat="1" x14ac:dyDescent="0.2">
      <c r="AG2444" s="527"/>
    </row>
    <row r="2445" spans="33:33" s="23" customFormat="1" x14ac:dyDescent="0.2">
      <c r="AG2445" s="527"/>
    </row>
    <row r="2446" spans="33:33" s="23" customFormat="1" x14ac:dyDescent="0.2">
      <c r="AG2446" s="527"/>
    </row>
    <row r="2447" spans="33:33" s="23" customFormat="1" x14ac:dyDescent="0.2">
      <c r="AG2447" s="527"/>
    </row>
    <row r="2448" spans="33:33" s="23" customFormat="1" x14ac:dyDescent="0.2">
      <c r="AG2448" s="527"/>
    </row>
    <row r="2449" spans="33:33" s="23" customFormat="1" x14ac:dyDescent="0.2">
      <c r="AG2449" s="527"/>
    </row>
    <row r="2450" spans="33:33" s="23" customFormat="1" x14ac:dyDescent="0.2">
      <c r="AG2450" s="527"/>
    </row>
    <row r="2451" spans="33:33" s="23" customFormat="1" x14ac:dyDescent="0.2">
      <c r="AG2451" s="527"/>
    </row>
    <row r="2452" spans="33:33" s="23" customFormat="1" x14ac:dyDescent="0.2">
      <c r="AG2452" s="527"/>
    </row>
    <row r="2453" spans="33:33" s="23" customFormat="1" x14ac:dyDescent="0.2">
      <c r="AG2453" s="527"/>
    </row>
    <row r="2454" spans="33:33" s="23" customFormat="1" x14ac:dyDescent="0.2">
      <c r="AG2454" s="527"/>
    </row>
    <row r="2455" spans="33:33" s="23" customFormat="1" x14ac:dyDescent="0.2">
      <c r="AG2455" s="527"/>
    </row>
    <row r="2456" spans="33:33" s="23" customFormat="1" x14ac:dyDescent="0.2">
      <c r="AG2456" s="527"/>
    </row>
    <row r="2457" spans="33:33" s="23" customFormat="1" x14ac:dyDescent="0.2">
      <c r="AG2457" s="527"/>
    </row>
    <row r="2458" spans="33:33" s="23" customFormat="1" x14ac:dyDescent="0.2">
      <c r="AG2458" s="527"/>
    </row>
    <row r="2459" spans="33:33" s="23" customFormat="1" x14ac:dyDescent="0.2">
      <c r="AG2459" s="527"/>
    </row>
    <row r="2460" spans="33:33" s="23" customFormat="1" x14ac:dyDescent="0.2">
      <c r="AG2460" s="527"/>
    </row>
    <row r="2461" spans="33:33" s="23" customFormat="1" x14ac:dyDescent="0.2">
      <c r="AG2461" s="527"/>
    </row>
    <row r="2462" spans="33:33" s="23" customFormat="1" x14ac:dyDescent="0.2">
      <c r="AG2462" s="527"/>
    </row>
    <row r="2463" spans="33:33" s="23" customFormat="1" x14ac:dyDescent="0.2">
      <c r="AG2463" s="527"/>
    </row>
    <row r="2464" spans="33:33" s="23" customFormat="1" x14ac:dyDescent="0.2">
      <c r="AG2464" s="527"/>
    </row>
    <row r="2465" spans="33:33" s="23" customFormat="1" x14ac:dyDescent="0.2">
      <c r="AG2465" s="527"/>
    </row>
    <row r="2466" spans="33:33" s="23" customFormat="1" x14ac:dyDescent="0.2">
      <c r="AG2466" s="527"/>
    </row>
    <row r="2467" spans="33:33" s="23" customFormat="1" x14ac:dyDescent="0.2">
      <c r="AG2467" s="527"/>
    </row>
    <row r="2468" spans="33:33" s="23" customFormat="1" x14ac:dyDescent="0.2">
      <c r="AG2468" s="527"/>
    </row>
    <row r="2469" spans="33:33" s="23" customFormat="1" x14ac:dyDescent="0.2">
      <c r="AG2469" s="527"/>
    </row>
    <row r="2470" spans="33:33" s="23" customFormat="1" x14ac:dyDescent="0.2">
      <c r="AG2470" s="527"/>
    </row>
    <row r="2471" spans="33:33" s="23" customFormat="1" x14ac:dyDescent="0.2">
      <c r="AG2471" s="527"/>
    </row>
    <row r="2472" spans="33:33" s="23" customFormat="1" x14ac:dyDescent="0.2">
      <c r="AG2472" s="527"/>
    </row>
    <row r="2473" spans="33:33" s="23" customFormat="1" x14ac:dyDescent="0.2">
      <c r="AG2473" s="527"/>
    </row>
    <row r="2474" spans="33:33" s="23" customFormat="1" x14ac:dyDescent="0.2">
      <c r="AG2474" s="527"/>
    </row>
    <row r="2475" spans="33:33" s="23" customFormat="1" x14ac:dyDescent="0.2">
      <c r="AG2475" s="527"/>
    </row>
    <row r="2476" spans="33:33" s="23" customFormat="1" x14ac:dyDescent="0.2">
      <c r="AG2476" s="527"/>
    </row>
    <row r="2477" spans="33:33" s="23" customFormat="1" x14ac:dyDescent="0.2">
      <c r="AG2477" s="527"/>
    </row>
    <row r="2478" spans="33:33" s="23" customFormat="1" x14ac:dyDescent="0.2">
      <c r="AG2478" s="527"/>
    </row>
    <row r="2479" spans="33:33" s="23" customFormat="1" x14ac:dyDescent="0.2">
      <c r="AG2479" s="527"/>
    </row>
    <row r="2480" spans="33:33" s="23" customFormat="1" x14ac:dyDescent="0.2">
      <c r="AG2480" s="527"/>
    </row>
    <row r="2481" spans="33:33" s="23" customFormat="1" x14ac:dyDescent="0.2">
      <c r="AG2481" s="527"/>
    </row>
    <row r="2482" spans="33:33" s="23" customFormat="1" x14ac:dyDescent="0.2">
      <c r="AG2482" s="527"/>
    </row>
    <row r="2483" spans="33:33" s="23" customFormat="1" x14ac:dyDescent="0.2">
      <c r="AG2483" s="527"/>
    </row>
    <row r="2484" spans="33:33" s="23" customFormat="1" x14ac:dyDescent="0.2">
      <c r="AG2484" s="527"/>
    </row>
    <row r="2485" spans="33:33" s="23" customFormat="1" x14ac:dyDescent="0.2">
      <c r="AG2485" s="527"/>
    </row>
    <row r="2486" spans="33:33" s="23" customFormat="1" x14ac:dyDescent="0.2">
      <c r="AG2486" s="527"/>
    </row>
    <row r="2487" spans="33:33" s="23" customFormat="1" x14ac:dyDescent="0.2">
      <c r="AG2487" s="527"/>
    </row>
    <row r="2488" spans="33:33" s="23" customFormat="1" x14ac:dyDescent="0.2">
      <c r="AG2488" s="527"/>
    </row>
    <row r="2489" spans="33:33" s="23" customFormat="1" x14ac:dyDescent="0.2">
      <c r="AG2489" s="527"/>
    </row>
    <row r="2490" spans="33:33" s="23" customFormat="1" x14ac:dyDescent="0.2">
      <c r="AG2490" s="527"/>
    </row>
    <row r="2491" spans="33:33" s="23" customFormat="1" x14ac:dyDescent="0.2">
      <c r="AG2491" s="527"/>
    </row>
    <row r="2492" spans="33:33" s="23" customFormat="1" x14ac:dyDescent="0.2">
      <c r="AG2492" s="527"/>
    </row>
    <row r="2493" spans="33:33" s="23" customFormat="1" x14ac:dyDescent="0.2">
      <c r="AG2493" s="527"/>
    </row>
    <row r="2494" spans="33:33" s="23" customFormat="1" x14ac:dyDescent="0.2">
      <c r="AG2494" s="527"/>
    </row>
    <row r="2495" spans="33:33" s="23" customFormat="1" x14ac:dyDescent="0.2">
      <c r="AG2495" s="527"/>
    </row>
    <row r="2496" spans="33:33" s="23" customFormat="1" x14ac:dyDescent="0.2">
      <c r="AG2496" s="527"/>
    </row>
    <row r="2497" spans="33:33" s="23" customFormat="1" x14ac:dyDescent="0.2">
      <c r="AG2497" s="527"/>
    </row>
    <row r="2498" spans="33:33" s="23" customFormat="1" x14ac:dyDescent="0.2">
      <c r="AG2498" s="527"/>
    </row>
    <row r="2499" spans="33:33" s="23" customFormat="1" x14ac:dyDescent="0.2">
      <c r="AG2499" s="527"/>
    </row>
    <row r="2500" spans="33:33" s="23" customFormat="1" x14ac:dyDescent="0.2">
      <c r="AG2500" s="527"/>
    </row>
    <row r="2501" spans="33:33" s="23" customFormat="1" x14ac:dyDescent="0.2">
      <c r="AG2501" s="527"/>
    </row>
    <row r="2502" spans="33:33" s="23" customFormat="1" x14ac:dyDescent="0.2">
      <c r="AG2502" s="527"/>
    </row>
    <row r="2503" spans="33:33" s="23" customFormat="1" x14ac:dyDescent="0.2">
      <c r="AG2503" s="527"/>
    </row>
    <row r="2504" spans="33:33" s="23" customFormat="1" x14ac:dyDescent="0.2">
      <c r="AG2504" s="527"/>
    </row>
    <row r="2505" spans="33:33" s="23" customFormat="1" x14ac:dyDescent="0.2">
      <c r="AG2505" s="527"/>
    </row>
    <row r="2506" spans="33:33" s="23" customFormat="1" x14ac:dyDescent="0.2">
      <c r="AG2506" s="527"/>
    </row>
    <row r="2507" spans="33:33" s="23" customFormat="1" x14ac:dyDescent="0.2">
      <c r="AG2507" s="527"/>
    </row>
    <row r="2508" spans="33:33" s="23" customFormat="1" x14ac:dyDescent="0.2">
      <c r="AG2508" s="527"/>
    </row>
    <row r="2509" spans="33:33" s="23" customFormat="1" x14ac:dyDescent="0.2">
      <c r="AG2509" s="527"/>
    </row>
    <row r="2510" spans="33:33" s="23" customFormat="1" x14ac:dyDescent="0.2">
      <c r="AG2510" s="527"/>
    </row>
    <row r="2511" spans="33:33" s="23" customFormat="1" x14ac:dyDescent="0.2">
      <c r="AG2511" s="527"/>
    </row>
    <row r="2512" spans="33:33" s="23" customFormat="1" x14ac:dyDescent="0.2">
      <c r="AG2512" s="527"/>
    </row>
    <row r="2513" spans="33:33" s="23" customFormat="1" x14ac:dyDescent="0.2">
      <c r="AG2513" s="527"/>
    </row>
    <row r="2514" spans="33:33" s="23" customFormat="1" x14ac:dyDescent="0.2">
      <c r="AG2514" s="527"/>
    </row>
    <row r="2515" spans="33:33" s="23" customFormat="1" x14ac:dyDescent="0.2">
      <c r="AG2515" s="527"/>
    </row>
    <row r="2516" spans="33:33" s="23" customFormat="1" x14ac:dyDescent="0.2">
      <c r="AG2516" s="527"/>
    </row>
    <row r="2517" spans="33:33" s="23" customFormat="1" x14ac:dyDescent="0.2">
      <c r="AG2517" s="527"/>
    </row>
    <row r="2518" spans="33:33" s="23" customFormat="1" x14ac:dyDescent="0.2">
      <c r="AG2518" s="527"/>
    </row>
    <row r="2519" spans="33:33" s="23" customFormat="1" x14ac:dyDescent="0.2">
      <c r="AG2519" s="527"/>
    </row>
    <row r="2520" spans="33:33" s="23" customFormat="1" x14ac:dyDescent="0.2">
      <c r="AG2520" s="527"/>
    </row>
    <row r="2521" spans="33:33" s="23" customFormat="1" x14ac:dyDescent="0.2">
      <c r="AG2521" s="527"/>
    </row>
    <row r="2522" spans="33:33" s="23" customFormat="1" x14ac:dyDescent="0.2">
      <c r="AG2522" s="527"/>
    </row>
    <row r="2523" spans="33:33" s="23" customFormat="1" x14ac:dyDescent="0.2">
      <c r="AG2523" s="527"/>
    </row>
    <row r="2524" spans="33:33" s="23" customFormat="1" x14ac:dyDescent="0.2">
      <c r="AG2524" s="527"/>
    </row>
    <row r="2525" spans="33:33" s="23" customFormat="1" x14ac:dyDescent="0.2">
      <c r="AG2525" s="527"/>
    </row>
    <row r="2526" spans="33:33" s="23" customFormat="1" x14ac:dyDescent="0.2">
      <c r="AG2526" s="527"/>
    </row>
    <row r="2527" spans="33:33" s="23" customFormat="1" x14ac:dyDescent="0.2">
      <c r="AG2527" s="527"/>
    </row>
    <row r="2528" spans="33:33" s="23" customFormat="1" x14ac:dyDescent="0.2">
      <c r="AG2528" s="527"/>
    </row>
    <row r="2529" spans="33:33" s="23" customFormat="1" x14ac:dyDescent="0.2">
      <c r="AG2529" s="527"/>
    </row>
    <row r="2530" spans="33:33" s="23" customFormat="1" x14ac:dyDescent="0.2">
      <c r="AG2530" s="527"/>
    </row>
    <row r="2531" spans="33:33" s="23" customFormat="1" x14ac:dyDescent="0.2">
      <c r="AG2531" s="527"/>
    </row>
    <row r="2532" spans="33:33" s="23" customFormat="1" x14ac:dyDescent="0.2">
      <c r="AG2532" s="527"/>
    </row>
    <row r="2533" spans="33:33" s="23" customFormat="1" x14ac:dyDescent="0.2">
      <c r="AG2533" s="527"/>
    </row>
    <row r="2534" spans="33:33" s="23" customFormat="1" x14ac:dyDescent="0.2">
      <c r="AG2534" s="527"/>
    </row>
    <row r="2535" spans="33:33" s="23" customFormat="1" x14ac:dyDescent="0.2">
      <c r="AG2535" s="527"/>
    </row>
    <row r="2536" spans="33:33" s="23" customFormat="1" x14ac:dyDescent="0.2">
      <c r="AG2536" s="527"/>
    </row>
    <row r="2537" spans="33:33" s="23" customFormat="1" x14ac:dyDescent="0.2">
      <c r="AG2537" s="527"/>
    </row>
    <row r="2538" spans="33:33" s="23" customFormat="1" x14ac:dyDescent="0.2">
      <c r="AG2538" s="527"/>
    </row>
    <row r="2539" spans="33:33" s="23" customFormat="1" x14ac:dyDescent="0.2">
      <c r="AG2539" s="527"/>
    </row>
    <row r="2540" spans="33:33" s="23" customFormat="1" x14ac:dyDescent="0.2">
      <c r="AG2540" s="527"/>
    </row>
    <row r="2541" spans="33:33" s="23" customFormat="1" x14ac:dyDescent="0.2">
      <c r="AG2541" s="527"/>
    </row>
    <row r="2542" spans="33:33" s="23" customFormat="1" x14ac:dyDescent="0.2">
      <c r="AG2542" s="527"/>
    </row>
    <row r="2543" spans="33:33" s="23" customFormat="1" x14ac:dyDescent="0.2">
      <c r="AG2543" s="527"/>
    </row>
    <row r="2544" spans="33:33" s="23" customFormat="1" x14ac:dyDescent="0.2">
      <c r="AG2544" s="527"/>
    </row>
    <row r="2545" spans="33:33" s="23" customFormat="1" x14ac:dyDescent="0.2">
      <c r="AG2545" s="527"/>
    </row>
    <row r="2546" spans="33:33" s="23" customFormat="1" x14ac:dyDescent="0.2">
      <c r="AG2546" s="527"/>
    </row>
    <row r="2547" spans="33:33" s="23" customFormat="1" x14ac:dyDescent="0.2">
      <c r="AG2547" s="527"/>
    </row>
    <row r="2548" spans="33:33" s="23" customFormat="1" x14ac:dyDescent="0.2">
      <c r="AG2548" s="527"/>
    </row>
    <row r="2549" spans="33:33" s="23" customFormat="1" x14ac:dyDescent="0.2">
      <c r="AG2549" s="527"/>
    </row>
    <row r="2550" spans="33:33" s="23" customFormat="1" x14ac:dyDescent="0.2">
      <c r="AG2550" s="527"/>
    </row>
    <row r="2551" spans="33:33" s="23" customFormat="1" x14ac:dyDescent="0.2">
      <c r="AG2551" s="527"/>
    </row>
    <row r="2552" spans="33:33" s="23" customFormat="1" x14ac:dyDescent="0.2">
      <c r="AG2552" s="527"/>
    </row>
    <row r="2553" spans="33:33" s="23" customFormat="1" x14ac:dyDescent="0.2">
      <c r="AG2553" s="527"/>
    </row>
    <row r="2554" spans="33:33" s="23" customFormat="1" x14ac:dyDescent="0.2">
      <c r="AG2554" s="527"/>
    </row>
    <row r="2555" spans="33:33" s="23" customFormat="1" x14ac:dyDescent="0.2">
      <c r="AG2555" s="527"/>
    </row>
    <row r="2556" spans="33:33" s="23" customFormat="1" x14ac:dyDescent="0.2">
      <c r="AG2556" s="527"/>
    </row>
    <row r="2557" spans="33:33" s="23" customFormat="1" x14ac:dyDescent="0.2">
      <c r="AG2557" s="527"/>
    </row>
    <row r="2558" spans="33:33" s="23" customFormat="1" x14ac:dyDescent="0.2">
      <c r="AG2558" s="527"/>
    </row>
    <row r="2559" spans="33:33" s="23" customFormat="1" x14ac:dyDescent="0.2">
      <c r="AG2559" s="527"/>
    </row>
    <row r="2560" spans="33:33" s="23" customFormat="1" x14ac:dyDescent="0.2">
      <c r="AG2560" s="527"/>
    </row>
    <row r="2561" spans="33:33" s="23" customFormat="1" x14ac:dyDescent="0.2">
      <c r="AG2561" s="527"/>
    </row>
    <row r="2562" spans="33:33" s="23" customFormat="1" x14ac:dyDescent="0.2">
      <c r="AG2562" s="527"/>
    </row>
    <row r="2563" spans="33:33" s="23" customFormat="1" x14ac:dyDescent="0.2">
      <c r="AG2563" s="527"/>
    </row>
    <row r="2564" spans="33:33" s="23" customFormat="1" x14ac:dyDescent="0.2">
      <c r="AG2564" s="527"/>
    </row>
    <row r="2565" spans="33:33" s="23" customFormat="1" x14ac:dyDescent="0.2">
      <c r="AG2565" s="527"/>
    </row>
    <row r="2566" spans="33:33" s="23" customFormat="1" x14ac:dyDescent="0.2">
      <c r="AG2566" s="527"/>
    </row>
    <row r="2567" spans="33:33" s="23" customFormat="1" x14ac:dyDescent="0.2">
      <c r="AG2567" s="527"/>
    </row>
    <row r="2568" spans="33:33" s="23" customFormat="1" x14ac:dyDescent="0.2">
      <c r="AG2568" s="527"/>
    </row>
    <row r="2569" spans="33:33" s="23" customFormat="1" x14ac:dyDescent="0.2">
      <c r="AG2569" s="527"/>
    </row>
    <row r="2570" spans="33:33" s="23" customFormat="1" x14ac:dyDescent="0.2">
      <c r="AG2570" s="527"/>
    </row>
    <row r="2571" spans="33:33" s="23" customFormat="1" x14ac:dyDescent="0.2">
      <c r="AG2571" s="527"/>
    </row>
    <row r="2572" spans="33:33" s="23" customFormat="1" x14ac:dyDescent="0.2">
      <c r="AG2572" s="527"/>
    </row>
    <row r="2573" spans="33:33" s="23" customFormat="1" x14ac:dyDescent="0.2">
      <c r="AG2573" s="527"/>
    </row>
    <row r="2574" spans="33:33" s="23" customFormat="1" x14ac:dyDescent="0.2">
      <c r="AG2574" s="527"/>
    </row>
    <row r="2575" spans="33:33" s="23" customFormat="1" x14ac:dyDescent="0.2">
      <c r="AG2575" s="527"/>
    </row>
    <row r="2576" spans="33:33" s="23" customFormat="1" x14ac:dyDescent="0.2">
      <c r="AG2576" s="527"/>
    </row>
    <row r="2577" spans="33:33" s="23" customFormat="1" x14ac:dyDescent="0.2">
      <c r="AG2577" s="527"/>
    </row>
    <row r="2578" spans="33:33" s="23" customFormat="1" x14ac:dyDescent="0.2">
      <c r="AG2578" s="527"/>
    </row>
    <row r="2579" spans="33:33" s="23" customFormat="1" x14ac:dyDescent="0.2">
      <c r="AG2579" s="527"/>
    </row>
    <row r="2580" spans="33:33" s="23" customFormat="1" x14ac:dyDescent="0.2">
      <c r="AG2580" s="527"/>
    </row>
    <row r="2581" spans="33:33" s="23" customFormat="1" x14ac:dyDescent="0.2">
      <c r="AG2581" s="527"/>
    </row>
    <row r="2582" spans="33:33" s="23" customFormat="1" x14ac:dyDescent="0.2">
      <c r="AG2582" s="527"/>
    </row>
    <row r="2583" spans="33:33" s="23" customFormat="1" x14ac:dyDescent="0.2">
      <c r="AG2583" s="527"/>
    </row>
    <row r="2584" spans="33:33" s="23" customFormat="1" x14ac:dyDescent="0.2">
      <c r="AG2584" s="527"/>
    </row>
    <row r="2585" spans="33:33" s="23" customFormat="1" x14ac:dyDescent="0.2">
      <c r="AG2585" s="527"/>
    </row>
    <row r="2586" spans="33:33" s="23" customFormat="1" x14ac:dyDescent="0.2">
      <c r="AG2586" s="527"/>
    </row>
    <row r="2587" spans="33:33" s="23" customFormat="1" x14ac:dyDescent="0.2">
      <c r="AG2587" s="527"/>
    </row>
    <row r="2588" spans="33:33" s="23" customFormat="1" x14ac:dyDescent="0.2">
      <c r="AG2588" s="527"/>
    </row>
    <row r="2589" spans="33:33" s="23" customFormat="1" x14ac:dyDescent="0.2">
      <c r="AG2589" s="527"/>
    </row>
    <row r="2590" spans="33:33" s="23" customFormat="1" x14ac:dyDescent="0.2">
      <c r="AG2590" s="527"/>
    </row>
    <row r="2591" spans="33:33" s="23" customFormat="1" x14ac:dyDescent="0.2">
      <c r="AG2591" s="527"/>
    </row>
    <row r="2592" spans="33:33" s="23" customFormat="1" x14ac:dyDescent="0.2">
      <c r="AG2592" s="527"/>
    </row>
    <row r="2593" spans="33:33" s="23" customFormat="1" x14ac:dyDescent="0.2">
      <c r="AG2593" s="527"/>
    </row>
    <row r="2594" spans="33:33" s="23" customFormat="1" x14ac:dyDescent="0.2">
      <c r="AG2594" s="527"/>
    </row>
    <row r="2595" spans="33:33" s="23" customFormat="1" x14ac:dyDescent="0.2">
      <c r="AG2595" s="527"/>
    </row>
    <row r="2596" spans="33:33" s="23" customFormat="1" x14ac:dyDescent="0.2">
      <c r="AG2596" s="527"/>
    </row>
    <row r="2597" spans="33:33" s="23" customFormat="1" x14ac:dyDescent="0.2">
      <c r="AG2597" s="527"/>
    </row>
    <row r="2598" spans="33:33" s="23" customFormat="1" x14ac:dyDescent="0.2">
      <c r="AG2598" s="527"/>
    </row>
    <row r="2599" spans="33:33" s="23" customFormat="1" x14ac:dyDescent="0.2">
      <c r="AG2599" s="527"/>
    </row>
    <row r="2600" spans="33:33" s="23" customFormat="1" x14ac:dyDescent="0.2">
      <c r="AG2600" s="527"/>
    </row>
    <row r="2601" spans="33:33" s="23" customFormat="1" x14ac:dyDescent="0.2">
      <c r="AG2601" s="527"/>
    </row>
    <row r="2602" spans="33:33" s="23" customFormat="1" x14ac:dyDescent="0.2">
      <c r="AG2602" s="527"/>
    </row>
    <row r="2603" spans="33:33" s="23" customFormat="1" x14ac:dyDescent="0.2">
      <c r="AG2603" s="527"/>
    </row>
    <row r="2604" spans="33:33" s="23" customFormat="1" x14ac:dyDescent="0.2">
      <c r="AG2604" s="527"/>
    </row>
    <row r="2605" spans="33:33" s="23" customFormat="1" x14ac:dyDescent="0.2">
      <c r="AG2605" s="527"/>
    </row>
    <row r="2606" spans="33:33" s="23" customFormat="1" x14ac:dyDescent="0.2">
      <c r="AG2606" s="527"/>
    </row>
    <row r="2607" spans="33:33" s="23" customFormat="1" x14ac:dyDescent="0.2">
      <c r="AG2607" s="527"/>
    </row>
    <row r="2608" spans="33:33" s="23" customFormat="1" x14ac:dyDescent="0.2">
      <c r="AG2608" s="527"/>
    </row>
    <row r="2609" spans="33:33" s="23" customFormat="1" x14ac:dyDescent="0.2">
      <c r="AG2609" s="527"/>
    </row>
    <row r="2610" spans="33:33" s="23" customFormat="1" x14ac:dyDescent="0.2">
      <c r="AG2610" s="527"/>
    </row>
    <row r="2611" spans="33:33" s="23" customFormat="1" x14ac:dyDescent="0.2">
      <c r="AG2611" s="527"/>
    </row>
    <row r="2612" spans="33:33" s="23" customFormat="1" x14ac:dyDescent="0.2">
      <c r="AG2612" s="527"/>
    </row>
    <row r="2613" spans="33:33" s="23" customFormat="1" x14ac:dyDescent="0.2">
      <c r="AG2613" s="527"/>
    </row>
    <row r="2614" spans="33:33" s="23" customFormat="1" x14ac:dyDescent="0.2">
      <c r="AG2614" s="527"/>
    </row>
    <row r="2615" spans="33:33" s="23" customFormat="1" x14ac:dyDescent="0.2">
      <c r="AG2615" s="527"/>
    </row>
    <row r="2616" spans="33:33" s="23" customFormat="1" x14ac:dyDescent="0.2">
      <c r="AG2616" s="527"/>
    </row>
    <row r="2617" spans="33:33" s="23" customFormat="1" x14ac:dyDescent="0.2">
      <c r="AG2617" s="527"/>
    </row>
    <row r="2618" spans="33:33" s="23" customFormat="1" x14ac:dyDescent="0.2">
      <c r="AG2618" s="527"/>
    </row>
    <row r="2619" spans="33:33" s="23" customFormat="1" x14ac:dyDescent="0.2">
      <c r="AG2619" s="527"/>
    </row>
    <row r="2620" spans="33:33" s="23" customFormat="1" x14ac:dyDescent="0.2">
      <c r="AG2620" s="527"/>
    </row>
    <row r="2621" spans="33:33" s="23" customFormat="1" x14ac:dyDescent="0.2">
      <c r="AG2621" s="527"/>
    </row>
    <row r="2622" spans="33:33" s="23" customFormat="1" x14ac:dyDescent="0.2">
      <c r="AG2622" s="527"/>
    </row>
    <row r="2623" spans="33:33" s="23" customFormat="1" x14ac:dyDescent="0.2">
      <c r="AG2623" s="527"/>
    </row>
    <row r="2624" spans="33:33" s="23" customFormat="1" x14ac:dyDescent="0.2">
      <c r="AG2624" s="527"/>
    </row>
    <row r="2625" spans="33:33" s="23" customFormat="1" x14ac:dyDescent="0.2">
      <c r="AG2625" s="527"/>
    </row>
    <row r="2626" spans="33:33" s="23" customFormat="1" x14ac:dyDescent="0.2">
      <c r="AG2626" s="527"/>
    </row>
    <row r="2627" spans="33:33" s="23" customFormat="1" x14ac:dyDescent="0.2">
      <c r="AG2627" s="527"/>
    </row>
    <row r="2628" spans="33:33" s="23" customFormat="1" x14ac:dyDescent="0.2">
      <c r="AG2628" s="527"/>
    </row>
    <row r="2629" spans="33:33" s="23" customFormat="1" x14ac:dyDescent="0.2">
      <c r="AG2629" s="527"/>
    </row>
    <row r="2630" spans="33:33" s="23" customFormat="1" x14ac:dyDescent="0.2">
      <c r="AG2630" s="527"/>
    </row>
    <row r="2631" spans="33:33" s="23" customFormat="1" x14ac:dyDescent="0.2">
      <c r="AG2631" s="527"/>
    </row>
    <row r="2632" spans="33:33" s="23" customFormat="1" x14ac:dyDescent="0.2">
      <c r="AG2632" s="527"/>
    </row>
    <row r="2633" spans="33:33" s="23" customFormat="1" x14ac:dyDescent="0.2">
      <c r="AG2633" s="527"/>
    </row>
    <row r="2634" spans="33:33" s="23" customFormat="1" x14ac:dyDescent="0.2">
      <c r="AG2634" s="527"/>
    </row>
    <row r="2635" spans="33:33" s="23" customFormat="1" x14ac:dyDescent="0.2">
      <c r="AG2635" s="527"/>
    </row>
    <row r="2636" spans="33:33" s="23" customFormat="1" x14ac:dyDescent="0.2">
      <c r="AG2636" s="527"/>
    </row>
    <row r="2637" spans="33:33" s="23" customFormat="1" x14ac:dyDescent="0.2">
      <c r="AG2637" s="527"/>
    </row>
    <row r="2638" spans="33:33" s="23" customFormat="1" x14ac:dyDescent="0.2">
      <c r="AG2638" s="527"/>
    </row>
    <row r="2639" spans="33:33" s="23" customFormat="1" x14ac:dyDescent="0.2">
      <c r="AG2639" s="527"/>
    </row>
    <row r="2640" spans="33:33" s="23" customFormat="1" x14ac:dyDescent="0.2">
      <c r="AG2640" s="527"/>
    </row>
    <row r="2641" spans="33:33" s="23" customFormat="1" x14ac:dyDescent="0.2">
      <c r="AG2641" s="527"/>
    </row>
    <row r="2642" spans="33:33" s="23" customFormat="1" x14ac:dyDescent="0.2">
      <c r="AG2642" s="527"/>
    </row>
    <row r="2643" spans="33:33" s="23" customFormat="1" x14ac:dyDescent="0.2">
      <c r="AG2643" s="527"/>
    </row>
    <row r="2644" spans="33:33" s="23" customFormat="1" x14ac:dyDescent="0.2">
      <c r="AG2644" s="527"/>
    </row>
    <row r="2645" spans="33:33" s="23" customFormat="1" x14ac:dyDescent="0.2">
      <c r="AG2645" s="527"/>
    </row>
    <row r="2646" spans="33:33" s="23" customFormat="1" x14ac:dyDescent="0.2">
      <c r="AG2646" s="527"/>
    </row>
    <row r="2647" spans="33:33" s="23" customFormat="1" x14ac:dyDescent="0.2">
      <c r="AG2647" s="527"/>
    </row>
    <row r="2648" spans="33:33" s="23" customFormat="1" x14ac:dyDescent="0.2">
      <c r="AG2648" s="527"/>
    </row>
    <row r="2649" spans="33:33" s="23" customFormat="1" x14ac:dyDescent="0.2">
      <c r="AG2649" s="527"/>
    </row>
    <row r="2650" spans="33:33" s="23" customFormat="1" x14ac:dyDescent="0.2">
      <c r="AG2650" s="527"/>
    </row>
    <row r="2651" spans="33:33" s="23" customFormat="1" x14ac:dyDescent="0.2">
      <c r="AG2651" s="527"/>
    </row>
    <row r="2652" spans="33:33" s="23" customFormat="1" x14ac:dyDescent="0.2">
      <c r="AG2652" s="527"/>
    </row>
    <row r="2653" spans="33:33" s="23" customFormat="1" x14ac:dyDescent="0.2">
      <c r="AG2653" s="527"/>
    </row>
    <row r="2654" spans="33:33" s="23" customFormat="1" x14ac:dyDescent="0.2">
      <c r="AG2654" s="527"/>
    </row>
    <row r="2655" spans="33:33" s="23" customFormat="1" x14ac:dyDescent="0.2">
      <c r="AG2655" s="527"/>
    </row>
    <row r="2656" spans="33:33" s="23" customFormat="1" x14ac:dyDescent="0.2">
      <c r="AG2656" s="527"/>
    </row>
    <row r="2657" spans="33:33" s="23" customFormat="1" x14ac:dyDescent="0.2">
      <c r="AG2657" s="527"/>
    </row>
    <row r="2658" spans="33:33" s="23" customFormat="1" x14ac:dyDescent="0.2">
      <c r="AG2658" s="527"/>
    </row>
    <row r="2659" spans="33:33" s="23" customFormat="1" x14ac:dyDescent="0.2">
      <c r="AG2659" s="527"/>
    </row>
    <row r="2660" spans="33:33" s="23" customFormat="1" x14ac:dyDescent="0.2">
      <c r="AG2660" s="527"/>
    </row>
    <row r="2661" spans="33:33" s="23" customFormat="1" x14ac:dyDescent="0.2">
      <c r="AG2661" s="527"/>
    </row>
    <row r="2662" spans="33:33" s="23" customFormat="1" x14ac:dyDescent="0.2">
      <c r="AG2662" s="527"/>
    </row>
    <row r="2663" spans="33:33" s="23" customFormat="1" x14ac:dyDescent="0.2">
      <c r="AG2663" s="527"/>
    </row>
    <row r="2664" spans="33:33" s="23" customFormat="1" x14ac:dyDescent="0.2">
      <c r="AG2664" s="527"/>
    </row>
    <row r="2665" spans="33:33" s="23" customFormat="1" x14ac:dyDescent="0.2">
      <c r="AG2665" s="527"/>
    </row>
    <row r="2666" spans="33:33" s="23" customFormat="1" x14ac:dyDescent="0.2">
      <c r="AG2666" s="527"/>
    </row>
    <row r="2667" spans="33:33" s="23" customFormat="1" x14ac:dyDescent="0.2">
      <c r="AG2667" s="527"/>
    </row>
    <row r="2668" spans="33:33" s="23" customFormat="1" x14ac:dyDescent="0.2">
      <c r="AG2668" s="527"/>
    </row>
    <row r="2669" spans="33:33" s="23" customFormat="1" x14ac:dyDescent="0.2">
      <c r="AG2669" s="527"/>
    </row>
    <row r="2670" spans="33:33" s="23" customFormat="1" x14ac:dyDescent="0.2">
      <c r="AG2670" s="527"/>
    </row>
    <row r="2671" spans="33:33" s="23" customFormat="1" x14ac:dyDescent="0.2">
      <c r="AG2671" s="527"/>
    </row>
    <row r="2672" spans="33:33" s="23" customFormat="1" x14ac:dyDescent="0.2">
      <c r="AG2672" s="527"/>
    </row>
    <row r="2673" spans="33:33" s="23" customFormat="1" x14ac:dyDescent="0.2">
      <c r="AG2673" s="527"/>
    </row>
    <row r="2674" spans="33:33" s="23" customFormat="1" x14ac:dyDescent="0.2">
      <c r="AG2674" s="527"/>
    </row>
    <row r="2675" spans="33:33" s="23" customFormat="1" x14ac:dyDescent="0.2">
      <c r="AG2675" s="527"/>
    </row>
    <row r="2676" spans="33:33" s="23" customFormat="1" x14ac:dyDescent="0.2">
      <c r="AG2676" s="527"/>
    </row>
    <row r="2677" spans="33:33" s="23" customFormat="1" x14ac:dyDescent="0.2">
      <c r="AG2677" s="527"/>
    </row>
    <row r="2678" spans="33:33" s="23" customFormat="1" x14ac:dyDescent="0.2">
      <c r="AG2678" s="527"/>
    </row>
    <row r="2679" spans="33:33" s="23" customFormat="1" x14ac:dyDescent="0.2">
      <c r="AG2679" s="527"/>
    </row>
    <row r="2680" spans="33:33" s="23" customFormat="1" x14ac:dyDescent="0.2">
      <c r="AG2680" s="527"/>
    </row>
    <row r="2681" spans="33:33" s="23" customFormat="1" x14ac:dyDescent="0.2">
      <c r="AG2681" s="527"/>
    </row>
    <row r="2682" spans="33:33" s="23" customFormat="1" x14ac:dyDescent="0.2">
      <c r="AG2682" s="527"/>
    </row>
    <row r="2683" spans="33:33" s="23" customFormat="1" x14ac:dyDescent="0.2">
      <c r="AG2683" s="527"/>
    </row>
    <row r="2684" spans="33:33" s="23" customFormat="1" x14ac:dyDescent="0.2">
      <c r="AG2684" s="527"/>
    </row>
    <row r="2685" spans="33:33" s="23" customFormat="1" x14ac:dyDescent="0.2">
      <c r="AG2685" s="527"/>
    </row>
    <row r="2686" spans="33:33" s="23" customFormat="1" x14ac:dyDescent="0.2">
      <c r="AG2686" s="527"/>
    </row>
    <row r="2687" spans="33:33" s="23" customFormat="1" x14ac:dyDescent="0.2">
      <c r="AG2687" s="527"/>
    </row>
    <row r="2688" spans="33:33" s="23" customFormat="1" x14ac:dyDescent="0.2">
      <c r="AG2688" s="527"/>
    </row>
    <row r="2689" spans="33:33" s="23" customFormat="1" x14ac:dyDescent="0.2">
      <c r="AG2689" s="527"/>
    </row>
    <row r="2690" spans="33:33" s="23" customFormat="1" x14ac:dyDescent="0.2">
      <c r="AG2690" s="527"/>
    </row>
    <row r="2691" spans="33:33" s="23" customFormat="1" x14ac:dyDescent="0.2">
      <c r="AG2691" s="527"/>
    </row>
    <row r="2692" spans="33:33" s="23" customFormat="1" x14ac:dyDescent="0.2">
      <c r="AG2692" s="527"/>
    </row>
    <row r="2693" spans="33:33" s="23" customFormat="1" x14ac:dyDescent="0.2">
      <c r="AG2693" s="527"/>
    </row>
    <row r="2694" spans="33:33" s="23" customFormat="1" x14ac:dyDescent="0.2">
      <c r="AG2694" s="527"/>
    </row>
    <row r="2695" spans="33:33" s="23" customFormat="1" x14ac:dyDescent="0.2">
      <c r="AG2695" s="527"/>
    </row>
    <row r="2696" spans="33:33" s="23" customFormat="1" x14ac:dyDescent="0.2">
      <c r="AG2696" s="527"/>
    </row>
    <row r="2697" spans="33:33" s="23" customFormat="1" x14ac:dyDescent="0.2">
      <c r="AG2697" s="527"/>
    </row>
    <row r="2698" spans="33:33" s="23" customFormat="1" x14ac:dyDescent="0.2">
      <c r="AG2698" s="527"/>
    </row>
    <row r="2699" spans="33:33" s="23" customFormat="1" x14ac:dyDescent="0.2">
      <c r="AG2699" s="527"/>
    </row>
    <row r="2700" spans="33:33" s="23" customFormat="1" x14ac:dyDescent="0.2">
      <c r="AG2700" s="527"/>
    </row>
    <row r="2701" spans="33:33" s="23" customFormat="1" x14ac:dyDescent="0.2">
      <c r="AG2701" s="527"/>
    </row>
    <row r="2702" spans="33:33" s="23" customFormat="1" x14ac:dyDescent="0.2">
      <c r="AG2702" s="527"/>
    </row>
    <row r="2703" spans="33:33" s="23" customFormat="1" x14ac:dyDescent="0.2">
      <c r="AG2703" s="527"/>
    </row>
    <row r="2704" spans="33:33" s="23" customFormat="1" x14ac:dyDescent="0.2">
      <c r="AG2704" s="527"/>
    </row>
    <row r="2705" spans="33:33" s="23" customFormat="1" x14ac:dyDescent="0.2">
      <c r="AG2705" s="527"/>
    </row>
    <row r="2706" spans="33:33" s="23" customFormat="1" x14ac:dyDescent="0.2">
      <c r="AG2706" s="527"/>
    </row>
    <row r="2707" spans="33:33" s="23" customFormat="1" x14ac:dyDescent="0.2">
      <c r="AG2707" s="527"/>
    </row>
    <row r="2708" spans="33:33" s="23" customFormat="1" x14ac:dyDescent="0.2">
      <c r="AG2708" s="527"/>
    </row>
    <row r="2709" spans="33:33" s="23" customFormat="1" x14ac:dyDescent="0.2">
      <c r="AG2709" s="527"/>
    </row>
    <row r="2710" spans="33:33" s="23" customFormat="1" x14ac:dyDescent="0.2">
      <c r="AG2710" s="527"/>
    </row>
    <row r="2711" spans="33:33" s="23" customFormat="1" x14ac:dyDescent="0.2">
      <c r="AG2711" s="527"/>
    </row>
    <row r="2712" spans="33:33" s="23" customFormat="1" x14ac:dyDescent="0.2">
      <c r="AG2712" s="527"/>
    </row>
    <row r="2713" spans="33:33" s="23" customFormat="1" x14ac:dyDescent="0.2">
      <c r="AG2713" s="527"/>
    </row>
    <row r="2714" spans="33:33" s="23" customFormat="1" x14ac:dyDescent="0.2">
      <c r="AG2714" s="527"/>
    </row>
    <row r="2715" spans="33:33" s="23" customFormat="1" x14ac:dyDescent="0.2">
      <c r="AG2715" s="527"/>
    </row>
    <row r="2716" spans="33:33" s="23" customFormat="1" x14ac:dyDescent="0.2">
      <c r="AG2716" s="527"/>
    </row>
    <row r="2717" spans="33:33" s="23" customFormat="1" x14ac:dyDescent="0.2">
      <c r="AG2717" s="527"/>
    </row>
    <row r="2718" spans="33:33" s="23" customFormat="1" x14ac:dyDescent="0.2">
      <c r="AG2718" s="527"/>
    </row>
    <row r="2719" spans="33:33" s="23" customFormat="1" x14ac:dyDescent="0.2">
      <c r="AG2719" s="527"/>
    </row>
    <row r="2720" spans="33:33" s="23" customFormat="1" x14ac:dyDescent="0.2">
      <c r="AG2720" s="527"/>
    </row>
    <row r="2721" spans="33:33" s="23" customFormat="1" x14ac:dyDescent="0.2">
      <c r="AG2721" s="527"/>
    </row>
    <row r="2722" spans="33:33" s="23" customFormat="1" x14ac:dyDescent="0.2">
      <c r="AG2722" s="527"/>
    </row>
    <row r="2723" spans="33:33" s="23" customFormat="1" x14ac:dyDescent="0.2">
      <c r="AG2723" s="527"/>
    </row>
    <row r="2724" spans="33:33" s="23" customFormat="1" x14ac:dyDescent="0.2">
      <c r="AG2724" s="527"/>
    </row>
    <row r="2725" spans="33:33" s="23" customFormat="1" x14ac:dyDescent="0.2">
      <c r="AG2725" s="527"/>
    </row>
    <row r="2726" spans="33:33" s="23" customFormat="1" x14ac:dyDescent="0.2">
      <c r="AG2726" s="527"/>
    </row>
    <row r="2727" spans="33:33" s="23" customFormat="1" x14ac:dyDescent="0.2">
      <c r="AG2727" s="527"/>
    </row>
    <row r="2728" spans="33:33" s="23" customFormat="1" x14ac:dyDescent="0.2">
      <c r="AG2728" s="527"/>
    </row>
    <row r="2729" spans="33:33" s="23" customFormat="1" x14ac:dyDescent="0.2">
      <c r="AG2729" s="527"/>
    </row>
    <row r="2730" spans="33:33" s="23" customFormat="1" x14ac:dyDescent="0.2">
      <c r="AG2730" s="527"/>
    </row>
    <row r="2731" spans="33:33" s="23" customFormat="1" x14ac:dyDescent="0.2">
      <c r="AG2731" s="527"/>
    </row>
    <row r="2732" spans="33:33" s="23" customFormat="1" x14ac:dyDescent="0.2">
      <c r="AG2732" s="527"/>
    </row>
    <row r="2733" spans="33:33" s="23" customFormat="1" x14ac:dyDescent="0.2">
      <c r="AG2733" s="527"/>
    </row>
    <row r="2734" spans="33:33" s="23" customFormat="1" x14ac:dyDescent="0.2">
      <c r="AG2734" s="527"/>
    </row>
    <row r="2735" spans="33:33" s="23" customFormat="1" x14ac:dyDescent="0.2">
      <c r="AG2735" s="527"/>
    </row>
    <row r="2736" spans="33:33" s="23" customFormat="1" x14ac:dyDescent="0.2">
      <c r="AG2736" s="527"/>
    </row>
    <row r="2737" spans="33:33" s="23" customFormat="1" x14ac:dyDescent="0.2">
      <c r="AG2737" s="527"/>
    </row>
    <row r="2738" spans="33:33" s="23" customFormat="1" x14ac:dyDescent="0.2">
      <c r="AG2738" s="527"/>
    </row>
    <row r="2739" spans="33:33" s="23" customFormat="1" x14ac:dyDescent="0.2">
      <c r="AG2739" s="527"/>
    </row>
    <row r="2740" spans="33:33" s="23" customFormat="1" x14ac:dyDescent="0.2">
      <c r="AG2740" s="527"/>
    </row>
    <row r="2741" spans="33:33" s="23" customFormat="1" x14ac:dyDescent="0.2">
      <c r="AG2741" s="527"/>
    </row>
    <row r="2742" spans="33:33" s="23" customFormat="1" x14ac:dyDescent="0.2">
      <c r="AG2742" s="527"/>
    </row>
    <row r="2743" spans="33:33" s="23" customFormat="1" x14ac:dyDescent="0.2">
      <c r="AG2743" s="527"/>
    </row>
    <row r="2744" spans="33:33" s="23" customFormat="1" x14ac:dyDescent="0.2">
      <c r="AG2744" s="527"/>
    </row>
    <row r="2745" spans="33:33" s="23" customFormat="1" x14ac:dyDescent="0.2">
      <c r="AG2745" s="527"/>
    </row>
    <row r="2746" spans="33:33" s="23" customFormat="1" x14ac:dyDescent="0.2">
      <c r="AG2746" s="527"/>
    </row>
    <row r="2747" spans="33:33" s="23" customFormat="1" x14ac:dyDescent="0.2">
      <c r="AG2747" s="527"/>
    </row>
    <row r="2748" spans="33:33" s="23" customFormat="1" x14ac:dyDescent="0.2">
      <c r="AG2748" s="527"/>
    </row>
    <row r="2749" spans="33:33" s="23" customFormat="1" x14ac:dyDescent="0.2">
      <c r="AG2749" s="527"/>
    </row>
    <row r="2750" spans="33:33" s="23" customFormat="1" x14ac:dyDescent="0.2">
      <c r="AG2750" s="527"/>
    </row>
    <row r="2751" spans="33:33" s="23" customFormat="1" x14ac:dyDescent="0.2">
      <c r="AG2751" s="527"/>
    </row>
    <row r="2752" spans="33:33" s="23" customFormat="1" x14ac:dyDescent="0.2">
      <c r="AG2752" s="527"/>
    </row>
    <row r="2753" spans="33:33" s="23" customFormat="1" x14ac:dyDescent="0.2">
      <c r="AG2753" s="527"/>
    </row>
    <row r="2754" spans="33:33" s="23" customFormat="1" x14ac:dyDescent="0.2">
      <c r="AG2754" s="527"/>
    </row>
    <row r="2755" spans="33:33" s="23" customFormat="1" x14ac:dyDescent="0.2">
      <c r="AG2755" s="527"/>
    </row>
    <row r="2756" spans="33:33" s="23" customFormat="1" x14ac:dyDescent="0.2">
      <c r="AG2756" s="527"/>
    </row>
    <row r="2757" spans="33:33" s="23" customFormat="1" x14ac:dyDescent="0.2">
      <c r="AG2757" s="527"/>
    </row>
    <row r="2758" spans="33:33" s="23" customFormat="1" x14ac:dyDescent="0.2">
      <c r="AG2758" s="527"/>
    </row>
    <row r="2759" spans="33:33" s="23" customFormat="1" x14ac:dyDescent="0.2">
      <c r="AG2759" s="527"/>
    </row>
    <row r="2760" spans="33:33" s="23" customFormat="1" x14ac:dyDescent="0.2">
      <c r="AG2760" s="527"/>
    </row>
    <row r="2761" spans="33:33" s="23" customFormat="1" x14ac:dyDescent="0.2">
      <c r="AG2761" s="527"/>
    </row>
    <row r="2762" spans="33:33" s="23" customFormat="1" x14ac:dyDescent="0.2">
      <c r="AG2762" s="527"/>
    </row>
    <row r="2763" spans="33:33" s="23" customFormat="1" x14ac:dyDescent="0.2">
      <c r="AG2763" s="527"/>
    </row>
    <row r="2764" spans="33:33" s="23" customFormat="1" x14ac:dyDescent="0.2">
      <c r="AG2764" s="527"/>
    </row>
    <row r="2765" spans="33:33" s="23" customFormat="1" x14ac:dyDescent="0.2">
      <c r="AG2765" s="527"/>
    </row>
    <row r="2766" spans="33:33" s="23" customFormat="1" x14ac:dyDescent="0.2">
      <c r="AG2766" s="527"/>
    </row>
    <row r="2767" spans="33:33" s="23" customFormat="1" x14ac:dyDescent="0.2">
      <c r="AG2767" s="527"/>
    </row>
    <row r="2768" spans="33:33" s="23" customFormat="1" x14ac:dyDescent="0.2">
      <c r="AG2768" s="527"/>
    </row>
    <row r="2769" spans="33:33" s="23" customFormat="1" x14ac:dyDescent="0.2">
      <c r="AG2769" s="527"/>
    </row>
    <row r="2770" spans="33:33" s="23" customFormat="1" x14ac:dyDescent="0.2">
      <c r="AG2770" s="527"/>
    </row>
    <row r="2771" spans="33:33" s="23" customFormat="1" x14ac:dyDescent="0.2">
      <c r="AG2771" s="527"/>
    </row>
    <row r="2772" spans="33:33" s="23" customFormat="1" x14ac:dyDescent="0.2">
      <c r="AG2772" s="527"/>
    </row>
    <row r="2773" spans="33:33" s="23" customFormat="1" x14ac:dyDescent="0.2">
      <c r="AG2773" s="527"/>
    </row>
    <row r="2774" spans="33:33" s="23" customFormat="1" x14ac:dyDescent="0.2">
      <c r="AG2774" s="527"/>
    </row>
    <row r="2775" spans="33:33" s="23" customFormat="1" x14ac:dyDescent="0.2">
      <c r="AG2775" s="527"/>
    </row>
    <row r="2776" spans="33:33" s="23" customFormat="1" x14ac:dyDescent="0.2">
      <c r="AG2776" s="527"/>
    </row>
    <row r="2777" spans="33:33" s="23" customFormat="1" x14ac:dyDescent="0.2">
      <c r="AG2777" s="527"/>
    </row>
    <row r="2778" spans="33:33" s="23" customFormat="1" x14ac:dyDescent="0.2">
      <c r="AG2778" s="527"/>
    </row>
    <row r="2779" spans="33:33" s="23" customFormat="1" x14ac:dyDescent="0.2">
      <c r="AG2779" s="527"/>
    </row>
    <row r="2780" spans="33:33" s="23" customFormat="1" x14ac:dyDescent="0.2">
      <c r="AG2780" s="527"/>
    </row>
    <row r="2781" spans="33:33" s="23" customFormat="1" x14ac:dyDescent="0.2">
      <c r="AG2781" s="527"/>
    </row>
    <row r="2782" spans="33:33" s="23" customFormat="1" x14ac:dyDescent="0.2">
      <c r="AG2782" s="527"/>
    </row>
    <row r="2783" spans="33:33" s="23" customFormat="1" x14ac:dyDescent="0.2">
      <c r="AG2783" s="527"/>
    </row>
    <row r="2784" spans="33:33" s="23" customFormat="1" x14ac:dyDescent="0.2">
      <c r="AG2784" s="527"/>
    </row>
    <row r="2785" spans="33:33" s="23" customFormat="1" x14ac:dyDescent="0.2">
      <c r="AG2785" s="527"/>
    </row>
    <row r="2786" spans="33:33" s="23" customFormat="1" x14ac:dyDescent="0.2">
      <c r="AG2786" s="527"/>
    </row>
    <row r="2787" spans="33:33" s="23" customFormat="1" x14ac:dyDescent="0.2">
      <c r="AG2787" s="527"/>
    </row>
    <row r="2788" spans="33:33" s="23" customFormat="1" x14ac:dyDescent="0.2">
      <c r="AG2788" s="527"/>
    </row>
    <row r="2789" spans="33:33" s="23" customFormat="1" x14ac:dyDescent="0.2">
      <c r="AG2789" s="527"/>
    </row>
    <row r="2790" spans="33:33" s="23" customFormat="1" x14ac:dyDescent="0.2">
      <c r="AG2790" s="527"/>
    </row>
    <row r="2791" spans="33:33" s="23" customFormat="1" x14ac:dyDescent="0.2">
      <c r="AG2791" s="527"/>
    </row>
    <row r="2792" spans="33:33" s="23" customFormat="1" x14ac:dyDescent="0.2">
      <c r="AG2792" s="527"/>
    </row>
    <row r="2793" spans="33:33" s="23" customFormat="1" x14ac:dyDescent="0.2">
      <c r="AG2793" s="527"/>
    </row>
    <row r="2794" spans="33:33" s="23" customFormat="1" x14ac:dyDescent="0.2">
      <c r="AG2794" s="527"/>
    </row>
    <row r="2795" spans="33:33" s="23" customFormat="1" x14ac:dyDescent="0.2">
      <c r="AG2795" s="527"/>
    </row>
    <row r="2796" spans="33:33" s="23" customFormat="1" x14ac:dyDescent="0.2">
      <c r="AG2796" s="527"/>
    </row>
    <row r="2797" spans="33:33" s="23" customFormat="1" x14ac:dyDescent="0.2">
      <c r="AG2797" s="527"/>
    </row>
    <row r="2798" spans="33:33" s="23" customFormat="1" x14ac:dyDescent="0.2">
      <c r="AG2798" s="527"/>
    </row>
    <row r="2799" spans="33:33" s="23" customFormat="1" x14ac:dyDescent="0.2">
      <c r="AG2799" s="527"/>
    </row>
    <row r="2800" spans="33:33" s="23" customFormat="1" x14ac:dyDescent="0.2">
      <c r="AG2800" s="527"/>
    </row>
    <row r="2801" spans="33:33" s="23" customFormat="1" x14ac:dyDescent="0.2">
      <c r="AG2801" s="527"/>
    </row>
    <row r="2802" spans="33:33" s="23" customFormat="1" x14ac:dyDescent="0.2">
      <c r="AG2802" s="527"/>
    </row>
    <row r="2803" spans="33:33" s="23" customFormat="1" x14ac:dyDescent="0.2">
      <c r="AG2803" s="527"/>
    </row>
    <row r="2804" spans="33:33" s="23" customFormat="1" x14ac:dyDescent="0.2">
      <c r="AG2804" s="527"/>
    </row>
    <row r="2805" spans="33:33" s="23" customFormat="1" x14ac:dyDescent="0.2">
      <c r="AG2805" s="527"/>
    </row>
    <row r="2806" spans="33:33" s="23" customFormat="1" x14ac:dyDescent="0.2">
      <c r="AG2806" s="527"/>
    </row>
    <row r="2807" spans="33:33" s="23" customFormat="1" x14ac:dyDescent="0.2">
      <c r="AG2807" s="527"/>
    </row>
    <row r="2808" spans="33:33" s="23" customFormat="1" x14ac:dyDescent="0.2">
      <c r="AG2808" s="527"/>
    </row>
    <row r="2809" spans="33:33" s="23" customFormat="1" x14ac:dyDescent="0.2">
      <c r="AG2809" s="527"/>
    </row>
    <row r="2810" spans="33:33" s="23" customFormat="1" x14ac:dyDescent="0.2">
      <c r="AG2810" s="527"/>
    </row>
    <row r="2811" spans="33:33" s="23" customFormat="1" x14ac:dyDescent="0.2">
      <c r="AG2811" s="527"/>
    </row>
    <row r="2812" spans="33:33" s="23" customFormat="1" x14ac:dyDescent="0.2">
      <c r="AG2812" s="527"/>
    </row>
    <row r="2813" spans="33:33" s="23" customFormat="1" x14ac:dyDescent="0.2">
      <c r="AG2813" s="527"/>
    </row>
    <row r="2814" spans="33:33" s="23" customFormat="1" x14ac:dyDescent="0.2">
      <c r="AG2814" s="527"/>
    </row>
    <row r="2815" spans="33:33" s="23" customFormat="1" x14ac:dyDescent="0.2">
      <c r="AG2815" s="527"/>
    </row>
    <row r="2816" spans="33:33" s="23" customFormat="1" x14ac:dyDescent="0.2">
      <c r="AG2816" s="527"/>
    </row>
    <row r="2817" spans="33:33" s="23" customFormat="1" x14ac:dyDescent="0.2">
      <c r="AG2817" s="527"/>
    </row>
    <row r="2818" spans="33:33" s="23" customFormat="1" x14ac:dyDescent="0.2">
      <c r="AG2818" s="527"/>
    </row>
    <row r="2819" spans="33:33" s="23" customFormat="1" x14ac:dyDescent="0.2">
      <c r="AG2819" s="527"/>
    </row>
    <row r="2820" spans="33:33" s="23" customFormat="1" x14ac:dyDescent="0.2">
      <c r="AG2820" s="527"/>
    </row>
    <row r="2821" spans="33:33" s="23" customFormat="1" x14ac:dyDescent="0.2">
      <c r="AG2821" s="527"/>
    </row>
    <row r="2822" spans="33:33" s="23" customFormat="1" x14ac:dyDescent="0.2">
      <c r="AG2822" s="527"/>
    </row>
    <row r="2823" spans="33:33" s="23" customFormat="1" x14ac:dyDescent="0.2">
      <c r="AG2823" s="527"/>
    </row>
    <row r="2824" spans="33:33" s="23" customFormat="1" x14ac:dyDescent="0.2">
      <c r="AG2824" s="527"/>
    </row>
    <row r="2825" spans="33:33" s="23" customFormat="1" x14ac:dyDescent="0.2">
      <c r="AG2825" s="527"/>
    </row>
    <row r="2826" spans="33:33" s="23" customFormat="1" x14ac:dyDescent="0.2">
      <c r="AG2826" s="527"/>
    </row>
    <row r="2827" spans="33:33" s="23" customFormat="1" x14ac:dyDescent="0.2">
      <c r="AG2827" s="527"/>
    </row>
    <row r="2828" spans="33:33" s="23" customFormat="1" x14ac:dyDescent="0.2">
      <c r="AG2828" s="527"/>
    </row>
    <row r="2829" spans="33:33" s="23" customFormat="1" x14ac:dyDescent="0.2">
      <c r="AG2829" s="527"/>
    </row>
    <row r="2830" spans="33:33" s="23" customFormat="1" x14ac:dyDescent="0.2">
      <c r="AG2830" s="527"/>
    </row>
    <row r="2831" spans="33:33" s="23" customFormat="1" x14ac:dyDescent="0.2">
      <c r="AG2831" s="527"/>
    </row>
    <row r="2832" spans="33:33" s="23" customFormat="1" x14ac:dyDescent="0.2">
      <c r="AG2832" s="527"/>
    </row>
    <row r="2833" spans="33:33" s="23" customFormat="1" x14ac:dyDescent="0.2">
      <c r="AG2833" s="527"/>
    </row>
    <row r="2834" spans="33:33" s="23" customFormat="1" x14ac:dyDescent="0.2">
      <c r="AG2834" s="527"/>
    </row>
    <row r="2835" spans="33:33" s="23" customFormat="1" x14ac:dyDescent="0.2">
      <c r="AG2835" s="527"/>
    </row>
    <row r="2836" spans="33:33" s="23" customFormat="1" x14ac:dyDescent="0.2">
      <c r="AG2836" s="527"/>
    </row>
    <row r="2837" spans="33:33" s="23" customFormat="1" x14ac:dyDescent="0.2">
      <c r="AG2837" s="527"/>
    </row>
    <row r="2838" spans="33:33" s="23" customFormat="1" x14ac:dyDescent="0.2">
      <c r="AG2838" s="527"/>
    </row>
    <row r="2839" spans="33:33" s="23" customFormat="1" x14ac:dyDescent="0.2">
      <c r="AG2839" s="527"/>
    </row>
    <row r="2840" spans="33:33" s="23" customFormat="1" x14ac:dyDescent="0.2">
      <c r="AG2840" s="527"/>
    </row>
    <row r="2841" spans="33:33" s="23" customFormat="1" x14ac:dyDescent="0.2">
      <c r="AG2841" s="527"/>
    </row>
    <row r="2842" spans="33:33" s="23" customFormat="1" x14ac:dyDescent="0.2">
      <c r="AG2842" s="527"/>
    </row>
    <row r="2843" spans="33:33" s="23" customFormat="1" x14ac:dyDescent="0.2">
      <c r="AG2843" s="527"/>
    </row>
    <row r="2844" spans="33:33" s="23" customFormat="1" x14ac:dyDescent="0.2">
      <c r="AG2844" s="527"/>
    </row>
    <row r="2845" spans="33:33" s="23" customFormat="1" x14ac:dyDescent="0.2">
      <c r="AG2845" s="527"/>
    </row>
    <row r="2846" spans="33:33" s="23" customFormat="1" x14ac:dyDescent="0.2">
      <c r="AG2846" s="527"/>
    </row>
    <row r="2847" spans="33:33" s="23" customFormat="1" x14ac:dyDescent="0.2">
      <c r="AG2847" s="527"/>
    </row>
    <row r="2848" spans="33:33" s="23" customFormat="1" x14ac:dyDescent="0.2">
      <c r="AG2848" s="527"/>
    </row>
    <row r="2849" spans="33:33" s="23" customFormat="1" x14ac:dyDescent="0.2">
      <c r="AG2849" s="527"/>
    </row>
    <row r="2850" spans="33:33" s="23" customFormat="1" x14ac:dyDescent="0.2">
      <c r="AG2850" s="527"/>
    </row>
    <row r="2851" spans="33:33" s="23" customFormat="1" x14ac:dyDescent="0.2">
      <c r="AG2851" s="527"/>
    </row>
    <row r="2852" spans="33:33" s="23" customFormat="1" x14ac:dyDescent="0.2">
      <c r="AG2852" s="527"/>
    </row>
    <row r="2853" spans="33:33" s="23" customFormat="1" x14ac:dyDescent="0.2">
      <c r="AG2853" s="527"/>
    </row>
    <row r="2854" spans="33:33" s="23" customFormat="1" x14ac:dyDescent="0.2">
      <c r="AG2854" s="527"/>
    </row>
    <row r="2855" spans="33:33" s="23" customFormat="1" x14ac:dyDescent="0.2">
      <c r="AG2855" s="527"/>
    </row>
    <row r="2856" spans="33:33" s="23" customFormat="1" x14ac:dyDescent="0.2">
      <c r="AG2856" s="527"/>
    </row>
    <row r="2857" spans="33:33" s="23" customFormat="1" x14ac:dyDescent="0.2">
      <c r="AG2857" s="527"/>
    </row>
    <row r="2858" spans="33:33" s="23" customFormat="1" x14ac:dyDescent="0.2">
      <c r="AG2858" s="527"/>
    </row>
    <row r="2859" spans="33:33" s="23" customFormat="1" x14ac:dyDescent="0.2">
      <c r="AG2859" s="527"/>
    </row>
    <row r="2860" spans="33:33" s="23" customFormat="1" x14ac:dyDescent="0.2">
      <c r="AG2860" s="527"/>
    </row>
    <row r="2861" spans="33:33" s="23" customFormat="1" x14ac:dyDescent="0.2">
      <c r="AG2861" s="527"/>
    </row>
    <row r="2862" spans="33:33" s="23" customFormat="1" x14ac:dyDescent="0.2">
      <c r="AG2862" s="527"/>
    </row>
    <row r="2863" spans="33:33" s="23" customFormat="1" x14ac:dyDescent="0.2">
      <c r="AG2863" s="527"/>
    </row>
    <row r="2864" spans="33:33" s="23" customFormat="1" x14ac:dyDescent="0.2">
      <c r="AG2864" s="527"/>
    </row>
    <row r="2865" spans="33:33" s="23" customFormat="1" x14ac:dyDescent="0.2">
      <c r="AG2865" s="527"/>
    </row>
    <row r="2866" spans="33:33" s="23" customFormat="1" x14ac:dyDescent="0.2">
      <c r="AG2866" s="527"/>
    </row>
    <row r="2867" spans="33:33" s="23" customFormat="1" x14ac:dyDescent="0.2">
      <c r="AG2867" s="527"/>
    </row>
    <row r="2868" spans="33:33" s="23" customFormat="1" x14ac:dyDescent="0.2">
      <c r="AG2868" s="527"/>
    </row>
    <row r="2869" spans="33:33" s="23" customFormat="1" x14ac:dyDescent="0.2">
      <c r="AG2869" s="527"/>
    </row>
    <row r="2870" spans="33:33" s="23" customFormat="1" x14ac:dyDescent="0.2">
      <c r="AG2870" s="527"/>
    </row>
    <row r="2871" spans="33:33" s="23" customFormat="1" x14ac:dyDescent="0.2">
      <c r="AG2871" s="527"/>
    </row>
    <row r="2872" spans="33:33" s="23" customFormat="1" x14ac:dyDescent="0.2">
      <c r="AG2872" s="527"/>
    </row>
    <row r="2873" spans="33:33" s="23" customFormat="1" x14ac:dyDescent="0.2">
      <c r="AG2873" s="527"/>
    </row>
    <row r="2874" spans="33:33" s="23" customFormat="1" x14ac:dyDescent="0.2">
      <c r="AG2874" s="527"/>
    </row>
    <row r="2875" spans="33:33" s="23" customFormat="1" x14ac:dyDescent="0.2">
      <c r="AG2875" s="527"/>
    </row>
    <row r="2876" spans="33:33" s="23" customFormat="1" x14ac:dyDescent="0.2">
      <c r="AG2876" s="527"/>
    </row>
    <row r="2877" spans="33:33" s="23" customFormat="1" x14ac:dyDescent="0.2">
      <c r="AG2877" s="527"/>
    </row>
    <row r="2878" spans="33:33" s="23" customFormat="1" x14ac:dyDescent="0.2">
      <c r="AG2878" s="527"/>
    </row>
    <row r="2879" spans="33:33" s="23" customFormat="1" x14ac:dyDescent="0.2">
      <c r="AG2879" s="527"/>
    </row>
    <row r="2880" spans="33:33" s="23" customFormat="1" x14ac:dyDescent="0.2">
      <c r="AG2880" s="527"/>
    </row>
    <row r="2881" spans="33:33" s="23" customFormat="1" x14ac:dyDescent="0.2">
      <c r="AG2881" s="527"/>
    </row>
    <row r="2882" spans="33:33" s="23" customFormat="1" x14ac:dyDescent="0.2">
      <c r="AG2882" s="527"/>
    </row>
    <row r="2883" spans="33:33" s="23" customFormat="1" x14ac:dyDescent="0.2">
      <c r="AG2883" s="527"/>
    </row>
    <row r="2884" spans="33:33" s="23" customFormat="1" x14ac:dyDescent="0.2">
      <c r="AG2884" s="527"/>
    </row>
    <row r="2885" spans="33:33" s="23" customFormat="1" x14ac:dyDescent="0.2">
      <c r="AG2885" s="527"/>
    </row>
    <row r="2886" spans="33:33" s="23" customFormat="1" x14ac:dyDescent="0.2">
      <c r="AG2886" s="527"/>
    </row>
    <row r="2887" spans="33:33" s="23" customFormat="1" x14ac:dyDescent="0.2">
      <c r="AG2887" s="527"/>
    </row>
    <row r="2888" spans="33:33" s="23" customFormat="1" x14ac:dyDescent="0.2">
      <c r="AG2888" s="527"/>
    </row>
    <row r="2889" spans="33:33" s="23" customFormat="1" x14ac:dyDescent="0.2">
      <c r="AG2889" s="527"/>
    </row>
    <row r="2890" spans="33:33" s="23" customFormat="1" x14ac:dyDescent="0.2">
      <c r="AG2890" s="527"/>
    </row>
    <row r="2891" spans="33:33" s="23" customFormat="1" x14ac:dyDescent="0.2">
      <c r="AG2891" s="527"/>
    </row>
    <row r="2892" spans="33:33" s="23" customFormat="1" x14ac:dyDescent="0.2">
      <c r="AG2892" s="527"/>
    </row>
    <row r="2893" spans="33:33" s="23" customFormat="1" x14ac:dyDescent="0.2">
      <c r="AG2893" s="527"/>
    </row>
    <row r="2894" spans="33:33" s="23" customFormat="1" x14ac:dyDescent="0.2">
      <c r="AG2894" s="527"/>
    </row>
    <row r="2895" spans="33:33" s="23" customFormat="1" x14ac:dyDescent="0.2">
      <c r="AG2895" s="527"/>
    </row>
    <row r="2896" spans="33:33" s="23" customFormat="1" x14ac:dyDescent="0.2">
      <c r="AG2896" s="527"/>
    </row>
    <row r="2897" spans="33:33" s="23" customFormat="1" x14ac:dyDescent="0.2">
      <c r="AG2897" s="527"/>
    </row>
    <row r="2898" spans="33:33" s="23" customFormat="1" x14ac:dyDescent="0.2">
      <c r="AG2898" s="527"/>
    </row>
    <row r="2899" spans="33:33" s="23" customFormat="1" x14ac:dyDescent="0.2">
      <c r="AG2899" s="527"/>
    </row>
    <row r="2900" spans="33:33" s="23" customFormat="1" x14ac:dyDescent="0.2">
      <c r="AG2900" s="527"/>
    </row>
    <row r="2901" spans="33:33" s="23" customFormat="1" x14ac:dyDescent="0.2">
      <c r="AG2901" s="527"/>
    </row>
    <row r="2902" spans="33:33" s="23" customFormat="1" x14ac:dyDescent="0.2">
      <c r="AG2902" s="527"/>
    </row>
    <row r="2903" spans="33:33" s="23" customFormat="1" x14ac:dyDescent="0.2">
      <c r="AG2903" s="527"/>
    </row>
    <row r="2904" spans="33:33" s="23" customFormat="1" x14ac:dyDescent="0.2">
      <c r="AG2904" s="527"/>
    </row>
    <row r="2905" spans="33:33" s="23" customFormat="1" x14ac:dyDescent="0.2">
      <c r="AG2905" s="527"/>
    </row>
    <row r="2906" spans="33:33" s="23" customFormat="1" x14ac:dyDescent="0.2">
      <c r="AG2906" s="527"/>
    </row>
    <row r="2907" spans="33:33" s="23" customFormat="1" x14ac:dyDescent="0.2">
      <c r="AG2907" s="527"/>
    </row>
    <row r="2908" spans="33:33" s="23" customFormat="1" x14ac:dyDescent="0.2">
      <c r="AG2908" s="527"/>
    </row>
    <row r="2909" spans="33:33" s="23" customFormat="1" x14ac:dyDescent="0.2">
      <c r="AG2909" s="527"/>
    </row>
    <row r="2910" spans="33:33" s="23" customFormat="1" x14ac:dyDescent="0.2">
      <c r="AG2910" s="527"/>
    </row>
    <row r="2911" spans="33:33" s="23" customFormat="1" x14ac:dyDescent="0.2">
      <c r="AG2911" s="527"/>
    </row>
    <row r="2912" spans="33:33" s="23" customFormat="1" x14ac:dyDescent="0.2">
      <c r="AG2912" s="527"/>
    </row>
    <row r="2913" spans="33:33" s="23" customFormat="1" x14ac:dyDescent="0.2">
      <c r="AG2913" s="527"/>
    </row>
    <row r="2914" spans="33:33" s="23" customFormat="1" x14ac:dyDescent="0.2">
      <c r="AG2914" s="527"/>
    </row>
    <row r="2915" spans="33:33" s="23" customFormat="1" x14ac:dyDescent="0.2">
      <c r="AG2915" s="527"/>
    </row>
    <row r="2916" spans="33:33" s="23" customFormat="1" x14ac:dyDescent="0.2">
      <c r="AG2916" s="527"/>
    </row>
    <row r="2917" spans="33:33" s="23" customFormat="1" x14ac:dyDescent="0.2">
      <c r="AG2917" s="527"/>
    </row>
    <row r="2918" spans="33:33" s="23" customFormat="1" x14ac:dyDescent="0.2">
      <c r="AG2918" s="527"/>
    </row>
    <row r="2919" spans="33:33" s="23" customFormat="1" x14ac:dyDescent="0.2">
      <c r="AG2919" s="527"/>
    </row>
    <row r="2920" spans="33:33" s="23" customFormat="1" x14ac:dyDescent="0.2">
      <c r="AG2920" s="527"/>
    </row>
    <row r="2921" spans="33:33" s="23" customFormat="1" x14ac:dyDescent="0.2">
      <c r="AG2921" s="527"/>
    </row>
    <row r="2922" spans="33:33" s="23" customFormat="1" x14ac:dyDescent="0.2">
      <c r="AG2922" s="527"/>
    </row>
    <row r="2923" spans="33:33" s="23" customFormat="1" x14ac:dyDescent="0.2">
      <c r="AG2923" s="527"/>
    </row>
    <row r="2924" spans="33:33" s="23" customFormat="1" x14ac:dyDescent="0.2">
      <c r="AG2924" s="527"/>
    </row>
    <row r="2925" spans="33:33" s="23" customFormat="1" x14ac:dyDescent="0.2">
      <c r="AG2925" s="527"/>
    </row>
    <row r="2926" spans="33:33" s="23" customFormat="1" x14ac:dyDescent="0.2">
      <c r="AG2926" s="527"/>
    </row>
    <row r="2927" spans="33:33" s="23" customFormat="1" x14ac:dyDescent="0.2">
      <c r="AG2927" s="527"/>
    </row>
    <row r="2928" spans="33:33" s="23" customFormat="1" x14ac:dyDescent="0.2">
      <c r="AG2928" s="527"/>
    </row>
    <row r="2929" spans="33:33" s="23" customFormat="1" x14ac:dyDescent="0.2">
      <c r="AG2929" s="527"/>
    </row>
    <row r="2930" spans="33:33" s="23" customFormat="1" x14ac:dyDescent="0.2">
      <c r="AG2930" s="527"/>
    </row>
    <row r="2931" spans="33:33" s="23" customFormat="1" x14ac:dyDescent="0.2">
      <c r="AG2931" s="527"/>
    </row>
    <row r="2932" spans="33:33" s="23" customFormat="1" x14ac:dyDescent="0.2">
      <c r="AG2932" s="527"/>
    </row>
    <row r="2933" spans="33:33" s="23" customFormat="1" x14ac:dyDescent="0.2">
      <c r="AG2933" s="527"/>
    </row>
    <row r="2934" spans="33:33" s="23" customFormat="1" x14ac:dyDescent="0.2">
      <c r="AG2934" s="527"/>
    </row>
    <row r="2935" spans="33:33" s="23" customFormat="1" x14ac:dyDescent="0.2">
      <c r="AG2935" s="527"/>
    </row>
    <row r="2936" spans="33:33" s="23" customFormat="1" x14ac:dyDescent="0.2">
      <c r="AG2936" s="527"/>
    </row>
    <row r="2937" spans="33:33" s="23" customFormat="1" x14ac:dyDescent="0.2">
      <c r="AG2937" s="527"/>
    </row>
    <row r="2938" spans="33:33" s="23" customFormat="1" x14ac:dyDescent="0.2">
      <c r="AG2938" s="527"/>
    </row>
    <row r="2939" spans="33:33" s="23" customFormat="1" x14ac:dyDescent="0.2">
      <c r="AG2939" s="527"/>
    </row>
    <row r="2940" spans="33:33" s="23" customFormat="1" x14ac:dyDescent="0.2">
      <c r="AG2940" s="527"/>
    </row>
    <row r="2941" spans="33:33" s="23" customFormat="1" x14ac:dyDescent="0.2">
      <c r="AG2941" s="527"/>
    </row>
    <row r="2942" spans="33:33" s="23" customFormat="1" x14ac:dyDescent="0.2">
      <c r="AG2942" s="527"/>
    </row>
    <row r="2943" spans="33:33" s="23" customFormat="1" x14ac:dyDescent="0.2">
      <c r="AG2943" s="527"/>
    </row>
    <row r="2944" spans="33:33" s="23" customFormat="1" x14ac:dyDescent="0.2">
      <c r="AG2944" s="527"/>
    </row>
    <row r="2945" spans="33:33" s="23" customFormat="1" x14ac:dyDescent="0.2">
      <c r="AG2945" s="527"/>
    </row>
    <row r="2946" spans="33:33" s="23" customFormat="1" x14ac:dyDescent="0.2">
      <c r="AG2946" s="527"/>
    </row>
    <row r="2947" spans="33:33" s="23" customFormat="1" x14ac:dyDescent="0.2">
      <c r="AG2947" s="527"/>
    </row>
    <row r="2948" spans="33:33" s="23" customFormat="1" x14ac:dyDescent="0.2">
      <c r="AG2948" s="527"/>
    </row>
    <row r="2949" spans="33:33" s="23" customFormat="1" x14ac:dyDescent="0.2">
      <c r="AG2949" s="527"/>
    </row>
    <row r="2950" spans="33:33" s="23" customFormat="1" x14ac:dyDescent="0.2">
      <c r="AG2950" s="527"/>
    </row>
    <row r="2951" spans="33:33" s="23" customFormat="1" x14ac:dyDescent="0.2">
      <c r="AG2951" s="527"/>
    </row>
    <row r="2952" spans="33:33" s="23" customFormat="1" x14ac:dyDescent="0.2">
      <c r="AG2952" s="527"/>
    </row>
    <row r="2953" spans="33:33" s="23" customFormat="1" x14ac:dyDescent="0.2">
      <c r="AG2953" s="527"/>
    </row>
    <row r="2954" spans="33:33" s="23" customFormat="1" x14ac:dyDescent="0.2">
      <c r="AG2954" s="527"/>
    </row>
    <row r="2955" spans="33:33" s="23" customFormat="1" x14ac:dyDescent="0.2">
      <c r="AG2955" s="527"/>
    </row>
    <row r="2956" spans="33:33" s="23" customFormat="1" x14ac:dyDescent="0.2">
      <c r="AG2956" s="527"/>
    </row>
    <row r="2957" spans="33:33" s="23" customFormat="1" x14ac:dyDescent="0.2">
      <c r="AG2957" s="527"/>
    </row>
    <row r="2958" spans="33:33" s="23" customFormat="1" x14ac:dyDescent="0.2">
      <c r="AG2958" s="527"/>
    </row>
    <row r="2959" spans="33:33" s="23" customFormat="1" x14ac:dyDescent="0.2">
      <c r="AG2959" s="527"/>
    </row>
    <row r="2960" spans="33:33" s="23" customFormat="1" x14ac:dyDescent="0.2">
      <c r="AG2960" s="527"/>
    </row>
    <row r="2961" spans="33:33" s="23" customFormat="1" x14ac:dyDescent="0.2">
      <c r="AG2961" s="527"/>
    </row>
    <row r="2962" spans="33:33" s="23" customFormat="1" x14ac:dyDescent="0.2">
      <c r="AG2962" s="527"/>
    </row>
    <row r="2963" spans="33:33" s="23" customFormat="1" x14ac:dyDescent="0.2">
      <c r="AG2963" s="527"/>
    </row>
    <row r="2964" spans="33:33" s="23" customFormat="1" x14ac:dyDescent="0.2">
      <c r="AG2964" s="527"/>
    </row>
    <row r="2965" spans="33:33" s="23" customFormat="1" x14ac:dyDescent="0.2">
      <c r="AG2965" s="527"/>
    </row>
    <row r="2966" spans="33:33" s="23" customFormat="1" x14ac:dyDescent="0.2">
      <c r="AG2966" s="527"/>
    </row>
    <row r="2967" spans="33:33" s="23" customFormat="1" x14ac:dyDescent="0.2">
      <c r="AG2967" s="527"/>
    </row>
    <row r="2968" spans="33:33" s="23" customFormat="1" x14ac:dyDescent="0.2">
      <c r="AG2968" s="527"/>
    </row>
    <row r="2969" spans="33:33" s="23" customFormat="1" x14ac:dyDescent="0.2">
      <c r="AG2969" s="527"/>
    </row>
    <row r="2970" spans="33:33" s="23" customFormat="1" x14ac:dyDescent="0.2">
      <c r="AG2970" s="527"/>
    </row>
    <row r="2971" spans="33:33" s="23" customFormat="1" x14ac:dyDescent="0.2">
      <c r="AG2971" s="527"/>
    </row>
    <row r="2972" spans="33:33" s="23" customFormat="1" x14ac:dyDescent="0.2">
      <c r="AG2972" s="527"/>
    </row>
    <row r="2973" spans="33:33" s="23" customFormat="1" x14ac:dyDescent="0.2">
      <c r="AG2973" s="527"/>
    </row>
    <row r="2974" spans="33:33" s="23" customFormat="1" x14ac:dyDescent="0.2">
      <c r="AG2974" s="527"/>
    </row>
    <row r="2975" spans="33:33" s="23" customFormat="1" x14ac:dyDescent="0.2">
      <c r="AG2975" s="527"/>
    </row>
    <row r="2976" spans="33:33" s="23" customFormat="1" x14ac:dyDescent="0.2">
      <c r="AG2976" s="527"/>
    </row>
    <row r="2977" spans="33:33" s="23" customFormat="1" x14ac:dyDescent="0.2">
      <c r="AG2977" s="527"/>
    </row>
    <row r="2978" spans="33:33" s="23" customFormat="1" x14ac:dyDescent="0.2">
      <c r="AG2978" s="527"/>
    </row>
    <row r="2979" spans="33:33" s="23" customFormat="1" x14ac:dyDescent="0.2">
      <c r="AG2979" s="527"/>
    </row>
    <row r="2980" spans="33:33" s="23" customFormat="1" x14ac:dyDescent="0.2">
      <c r="AG2980" s="527"/>
    </row>
    <row r="2981" spans="33:33" s="23" customFormat="1" x14ac:dyDescent="0.2">
      <c r="AG2981" s="527"/>
    </row>
    <row r="2982" spans="33:33" s="23" customFormat="1" x14ac:dyDescent="0.2">
      <c r="AG2982" s="527"/>
    </row>
    <row r="2983" spans="33:33" s="23" customFormat="1" x14ac:dyDescent="0.2">
      <c r="AG2983" s="527"/>
    </row>
    <row r="2984" spans="33:33" s="23" customFormat="1" x14ac:dyDescent="0.2">
      <c r="AG2984" s="527"/>
    </row>
    <row r="2985" spans="33:33" s="23" customFormat="1" x14ac:dyDescent="0.2">
      <c r="AG2985" s="527"/>
    </row>
    <row r="2986" spans="33:33" s="23" customFormat="1" x14ac:dyDescent="0.2">
      <c r="AG2986" s="527"/>
    </row>
    <row r="2987" spans="33:33" s="23" customFormat="1" x14ac:dyDescent="0.2">
      <c r="AG2987" s="527"/>
    </row>
    <row r="2988" spans="33:33" s="23" customFormat="1" x14ac:dyDescent="0.2">
      <c r="AG2988" s="527"/>
    </row>
    <row r="2989" spans="33:33" s="23" customFormat="1" x14ac:dyDescent="0.2">
      <c r="AG2989" s="527"/>
    </row>
    <row r="2990" spans="33:33" s="23" customFormat="1" x14ac:dyDescent="0.2">
      <c r="AG2990" s="527"/>
    </row>
    <row r="2991" spans="33:33" s="23" customFormat="1" x14ac:dyDescent="0.2">
      <c r="AG2991" s="527"/>
    </row>
    <row r="2992" spans="33:33" s="23" customFormat="1" x14ac:dyDescent="0.2">
      <c r="AG2992" s="527"/>
    </row>
    <row r="2993" spans="33:33" s="23" customFormat="1" x14ac:dyDescent="0.2">
      <c r="AG2993" s="527"/>
    </row>
    <row r="2994" spans="33:33" s="23" customFormat="1" x14ac:dyDescent="0.2">
      <c r="AG2994" s="527"/>
    </row>
    <row r="2995" spans="33:33" s="23" customFormat="1" x14ac:dyDescent="0.2">
      <c r="AG2995" s="527"/>
    </row>
    <row r="2996" spans="33:33" s="23" customFormat="1" x14ac:dyDescent="0.2">
      <c r="AG2996" s="527"/>
    </row>
    <row r="2997" spans="33:33" s="23" customFormat="1" x14ac:dyDescent="0.2">
      <c r="AG2997" s="527"/>
    </row>
    <row r="2998" spans="33:33" s="23" customFormat="1" x14ac:dyDescent="0.2">
      <c r="AG2998" s="527"/>
    </row>
    <row r="2999" spans="33:33" s="23" customFormat="1" x14ac:dyDescent="0.2">
      <c r="AG2999" s="527"/>
    </row>
    <row r="3000" spans="33:33" s="23" customFormat="1" x14ac:dyDescent="0.2">
      <c r="AG3000" s="527"/>
    </row>
    <row r="3001" spans="33:33" s="23" customFormat="1" x14ac:dyDescent="0.2">
      <c r="AG3001" s="527"/>
    </row>
    <row r="3002" spans="33:33" s="23" customFormat="1" x14ac:dyDescent="0.2">
      <c r="AG3002" s="527"/>
    </row>
    <row r="3003" spans="33:33" s="23" customFormat="1" x14ac:dyDescent="0.2">
      <c r="AG3003" s="527"/>
    </row>
    <row r="3004" spans="33:33" s="23" customFormat="1" x14ac:dyDescent="0.2">
      <c r="AG3004" s="527"/>
    </row>
    <row r="3005" spans="33:33" s="23" customFormat="1" x14ac:dyDescent="0.2">
      <c r="AG3005" s="527"/>
    </row>
    <row r="3006" spans="33:33" s="23" customFormat="1" x14ac:dyDescent="0.2">
      <c r="AG3006" s="527"/>
    </row>
    <row r="3007" spans="33:33" s="23" customFormat="1" x14ac:dyDescent="0.2">
      <c r="AG3007" s="527"/>
    </row>
    <row r="3008" spans="33:33" s="23" customFormat="1" x14ac:dyDescent="0.2">
      <c r="AG3008" s="527"/>
    </row>
    <row r="3009" spans="33:33" s="23" customFormat="1" x14ac:dyDescent="0.2">
      <c r="AG3009" s="527"/>
    </row>
    <row r="3010" spans="33:33" s="23" customFormat="1" x14ac:dyDescent="0.2">
      <c r="AG3010" s="527"/>
    </row>
    <row r="3011" spans="33:33" s="23" customFormat="1" x14ac:dyDescent="0.2">
      <c r="AG3011" s="527"/>
    </row>
    <row r="3012" spans="33:33" s="23" customFormat="1" x14ac:dyDescent="0.2">
      <c r="AG3012" s="527"/>
    </row>
    <row r="3013" spans="33:33" s="23" customFormat="1" x14ac:dyDescent="0.2">
      <c r="AG3013" s="527"/>
    </row>
    <row r="3014" spans="33:33" s="23" customFormat="1" x14ac:dyDescent="0.2">
      <c r="AG3014" s="527"/>
    </row>
    <row r="3015" spans="33:33" s="23" customFormat="1" x14ac:dyDescent="0.2">
      <c r="AG3015" s="527"/>
    </row>
    <row r="3016" spans="33:33" s="23" customFormat="1" x14ac:dyDescent="0.2">
      <c r="AG3016" s="527"/>
    </row>
    <row r="3017" spans="33:33" s="23" customFormat="1" x14ac:dyDescent="0.2">
      <c r="AG3017" s="527"/>
    </row>
    <row r="3018" spans="33:33" s="23" customFormat="1" x14ac:dyDescent="0.2">
      <c r="AG3018" s="527"/>
    </row>
    <row r="3019" spans="33:33" s="23" customFormat="1" x14ac:dyDescent="0.2">
      <c r="AG3019" s="527"/>
    </row>
    <row r="3020" spans="33:33" s="23" customFormat="1" x14ac:dyDescent="0.2">
      <c r="AG3020" s="527"/>
    </row>
    <row r="3021" spans="33:33" s="23" customFormat="1" x14ac:dyDescent="0.2">
      <c r="AG3021" s="527"/>
    </row>
    <row r="3022" spans="33:33" s="23" customFormat="1" x14ac:dyDescent="0.2">
      <c r="AG3022" s="527"/>
    </row>
    <row r="3023" spans="33:33" s="23" customFormat="1" x14ac:dyDescent="0.2">
      <c r="AG3023" s="527"/>
    </row>
    <row r="3024" spans="33:33" s="23" customFormat="1" x14ac:dyDescent="0.2">
      <c r="AG3024" s="527"/>
    </row>
    <row r="3025" spans="33:33" s="23" customFormat="1" x14ac:dyDescent="0.2">
      <c r="AG3025" s="527"/>
    </row>
    <row r="3026" spans="33:33" s="23" customFormat="1" x14ac:dyDescent="0.2">
      <c r="AG3026" s="527"/>
    </row>
    <row r="3027" spans="33:33" s="23" customFormat="1" x14ac:dyDescent="0.2">
      <c r="AG3027" s="527"/>
    </row>
    <row r="3028" spans="33:33" s="23" customFormat="1" x14ac:dyDescent="0.2">
      <c r="AG3028" s="527"/>
    </row>
    <row r="3029" spans="33:33" s="23" customFormat="1" x14ac:dyDescent="0.2">
      <c r="AG3029" s="527"/>
    </row>
    <row r="3030" spans="33:33" s="23" customFormat="1" x14ac:dyDescent="0.2">
      <c r="AG3030" s="527"/>
    </row>
    <row r="3031" spans="33:33" s="23" customFormat="1" x14ac:dyDescent="0.2">
      <c r="AG3031" s="527"/>
    </row>
    <row r="3032" spans="33:33" s="23" customFormat="1" x14ac:dyDescent="0.2">
      <c r="AG3032" s="527"/>
    </row>
    <row r="3033" spans="33:33" s="23" customFormat="1" x14ac:dyDescent="0.2">
      <c r="AG3033" s="527"/>
    </row>
    <row r="3034" spans="33:33" s="23" customFormat="1" x14ac:dyDescent="0.2">
      <c r="AG3034" s="527"/>
    </row>
    <row r="3035" spans="33:33" s="23" customFormat="1" x14ac:dyDescent="0.2">
      <c r="AG3035" s="527"/>
    </row>
    <row r="3036" spans="33:33" s="23" customFormat="1" x14ac:dyDescent="0.2">
      <c r="AG3036" s="527"/>
    </row>
    <row r="3037" spans="33:33" s="23" customFormat="1" x14ac:dyDescent="0.2">
      <c r="AG3037" s="527"/>
    </row>
    <row r="3038" spans="33:33" s="23" customFormat="1" x14ac:dyDescent="0.2">
      <c r="AG3038" s="527"/>
    </row>
    <row r="3039" spans="33:33" s="23" customFormat="1" x14ac:dyDescent="0.2">
      <c r="AG3039" s="527"/>
    </row>
    <row r="3040" spans="33:33" s="23" customFormat="1" x14ac:dyDescent="0.2">
      <c r="AG3040" s="527"/>
    </row>
    <row r="3041" spans="33:33" s="23" customFormat="1" x14ac:dyDescent="0.2">
      <c r="AG3041" s="527"/>
    </row>
    <row r="3042" spans="33:33" s="23" customFormat="1" x14ac:dyDescent="0.2">
      <c r="AG3042" s="527"/>
    </row>
    <row r="3043" spans="33:33" s="23" customFormat="1" x14ac:dyDescent="0.2">
      <c r="AG3043" s="527"/>
    </row>
    <row r="3044" spans="33:33" s="23" customFormat="1" x14ac:dyDescent="0.2">
      <c r="AG3044" s="527"/>
    </row>
    <row r="3045" spans="33:33" s="23" customFormat="1" x14ac:dyDescent="0.2">
      <c r="AG3045" s="527"/>
    </row>
    <row r="3046" spans="33:33" s="23" customFormat="1" x14ac:dyDescent="0.2">
      <c r="AG3046" s="527"/>
    </row>
    <row r="3047" spans="33:33" s="23" customFormat="1" x14ac:dyDescent="0.2">
      <c r="AG3047" s="527"/>
    </row>
    <row r="3048" spans="33:33" s="23" customFormat="1" x14ac:dyDescent="0.2">
      <c r="AG3048" s="527"/>
    </row>
    <row r="3049" spans="33:33" s="23" customFormat="1" x14ac:dyDescent="0.2">
      <c r="AG3049" s="527"/>
    </row>
    <row r="3050" spans="33:33" s="23" customFormat="1" x14ac:dyDescent="0.2">
      <c r="AG3050" s="527"/>
    </row>
    <row r="3051" spans="33:33" s="23" customFormat="1" x14ac:dyDescent="0.2">
      <c r="AG3051" s="527"/>
    </row>
    <row r="3052" spans="33:33" s="23" customFormat="1" x14ac:dyDescent="0.2">
      <c r="AG3052" s="527"/>
    </row>
    <row r="3053" spans="33:33" s="23" customFormat="1" x14ac:dyDescent="0.2">
      <c r="AG3053" s="527"/>
    </row>
    <row r="3054" spans="33:33" s="23" customFormat="1" x14ac:dyDescent="0.2">
      <c r="AG3054" s="527"/>
    </row>
    <row r="3055" spans="33:33" s="23" customFormat="1" x14ac:dyDescent="0.2">
      <c r="AG3055" s="527"/>
    </row>
    <row r="3056" spans="33:33" s="23" customFormat="1" x14ac:dyDescent="0.2">
      <c r="AG3056" s="527"/>
    </row>
    <row r="3057" spans="33:33" s="23" customFormat="1" x14ac:dyDescent="0.2">
      <c r="AG3057" s="527"/>
    </row>
    <row r="3058" spans="33:33" s="23" customFormat="1" x14ac:dyDescent="0.2">
      <c r="AG3058" s="527"/>
    </row>
    <row r="3059" spans="33:33" s="23" customFormat="1" x14ac:dyDescent="0.2">
      <c r="AG3059" s="527"/>
    </row>
    <row r="3060" spans="33:33" s="23" customFormat="1" x14ac:dyDescent="0.2">
      <c r="AG3060" s="527"/>
    </row>
    <row r="3061" spans="33:33" s="23" customFormat="1" x14ac:dyDescent="0.2">
      <c r="AG3061" s="527"/>
    </row>
    <row r="3062" spans="33:33" s="23" customFormat="1" x14ac:dyDescent="0.2">
      <c r="AG3062" s="527"/>
    </row>
    <row r="3063" spans="33:33" s="23" customFormat="1" x14ac:dyDescent="0.2">
      <c r="AG3063" s="527"/>
    </row>
    <row r="3064" spans="33:33" s="23" customFormat="1" x14ac:dyDescent="0.2">
      <c r="AG3064" s="527"/>
    </row>
    <row r="3065" spans="33:33" s="23" customFormat="1" x14ac:dyDescent="0.2">
      <c r="AG3065" s="527"/>
    </row>
    <row r="3066" spans="33:33" s="23" customFormat="1" x14ac:dyDescent="0.2">
      <c r="AG3066" s="527"/>
    </row>
    <row r="3067" spans="33:33" s="23" customFormat="1" x14ac:dyDescent="0.2">
      <c r="AG3067" s="527"/>
    </row>
    <row r="3068" spans="33:33" s="23" customFormat="1" x14ac:dyDescent="0.2">
      <c r="AG3068" s="527"/>
    </row>
    <row r="3069" spans="33:33" s="23" customFormat="1" x14ac:dyDescent="0.2">
      <c r="AG3069" s="527"/>
    </row>
    <row r="3070" spans="33:33" s="23" customFormat="1" x14ac:dyDescent="0.2">
      <c r="AG3070" s="527"/>
    </row>
    <row r="3071" spans="33:33" s="23" customFormat="1" x14ac:dyDescent="0.2">
      <c r="AG3071" s="527"/>
    </row>
    <row r="3072" spans="33:33" s="23" customFormat="1" x14ac:dyDescent="0.2">
      <c r="AG3072" s="527"/>
    </row>
    <row r="3073" spans="33:33" s="23" customFormat="1" x14ac:dyDescent="0.2">
      <c r="AG3073" s="527"/>
    </row>
    <row r="3074" spans="33:33" s="23" customFormat="1" x14ac:dyDescent="0.2">
      <c r="AG3074" s="527"/>
    </row>
    <row r="3075" spans="33:33" s="23" customFormat="1" x14ac:dyDescent="0.2">
      <c r="AG3075" s="527"/>
    </row>
    <row r="3076" spans="33:33" s="23" customFormat="1" x14ac:dyDescent="0.2">
      <c r="AG3076" s="527"/>
    </row>
    <row r="3077" spans="33:33" s="23" customFormat="1" x14ac:dyDescent="0.2">
      <c r="AG3077" s="527"/>
    </row>
    <row r="3078" spans="33:33" s="23" customFormat="1" x14ac:dyDescent="0.2">
      <c r="AG3078" s="527"/>
    </row>
    <row r="3079" spans="33:33" s="23" customFormat="1" x14ac:dyDescent="0.2">
      <c r="AG3079" s="527"/>
    </row>
    <row r="3080" spans="33:33" s="23" customFormat="1" x14ac:dyDescent="0.2">
      <c r="AG3080" s="527"/>
    </row>
    <row r="3081" spans="33:33" s="23" customFormat="1" x14ac:dyDescent="0.2">
      <c r="AG3081" s="527"/>
    </row>
    <row r="3082" spans="33:33" s="23" customFormat="1" x14ac:dyDescent="0.2">
      <c r="AG3082" s="527"/>
    </row>
    <row r="3083" spans="33:33" s="23" customFormat="1" x14ac:dyDescent="0.2">
      <c r="AG3083" s="527"/>
    </row>
    <row r="3084" spans="33:33" s="23" customFormat="1" x14ac:dyDescent="0.2">
      <c r="AG3084" s="527"/>
    </row>
    <row r="3085" spans="33:33" s="23" customFormat="1" x14ac:dyDescent="0.2">
      <c r="AG3085" s="527"/>
    </row>
    <row r="3086" spans="33:33" s="23" customFormat="1" x14ac:dyDescent="0.2">
      <c r="AG3086" s="527"/>
    </row>
    <row r="3087" spans="33:33" s="23" customFormat="1" x14ac:dyDescent="0.2">
      <c r="AG3087" s="527"/>
    </row>
    <row r="3088" spans="33:33" s="23" customFormat="1" x14ac:dyDescent="0.2">
      <c r="AG3088" s="527"/>
    </row>
    <row r="3089" spans="33:33" s="23" customFormat="1" x14ac:dyDescent="0.2">
      <c r="AG3089" s="527"/>
    </row>
    <row r="3090" spans="33:33" s="23" customFormat="1" x14ac:dyDescent="0.2">
      <c r="AG3090" s="527"/>
    </row>
    <row r="3091" spans="33:33" s="23" customFormat="1" x14ac:dyDescent="0.2">
      <c r="AG3091" s="527"/>
    </row>
    <row r="3092" spans="33:33" s="23" customFormat="1" x14ac:dyDescent="0.2">
      <c r="AG3092" s="527"/>
    </row>
    <row r="3093" spans="33:33" s="23" customFormat="1" x14ac:dyDescent="0.2">
      <c r="AG3093" s="527"/>
    </row>
    <row r="3094" spans="33:33" s="23" customFormat="1" x14ac:dyDescent="0.2">
      <c r="AG3094" s="527"/>
    </row>
    <row r="3095" spans="33:33" s="23" customFormat="1" x14ac:dyDescent="0.2">
      <c r="AG3095" s="527"/>
    </row>
    <row r="3096" spans="33:33" s="23" customFormat="1" x14ac:dyDescent="0.2">
      <c r="AG3096" s="527"/>
    </row>
    <row r="3097" spans="33:33" s="23" customFormat="1" x14ac:dyDescent="0.2">
      <c r="AG3097" s="527"/>
    </row>
    <row r="3098" spans="33:33" s="23" customFormat="1" x14ac:dyDescent="0.2">
      <c r="AG3098" s="527"/>
    </row>
    <row r="3099" spans="33:33" s="23" customFormat="1" x14ac:dyDescent="0.2">
      <c r="AG3099" s="527"/>
    </row>
    <row r="3100" spans="33:33" s="23" customFormat="1" x14ac:dyDescent="0.2">
      <c r="AG3100" s="527"/>
    </row>
    <row r="3101" spans="33:33" s="23" customFormat="1" x14ac:dyDescent="0.2">
      <c r="AG3101" s="527"/>
    </row>
    <row r="3102" spans="33:33" s="23" customFormat="1" x14ac:dyDescent="0.2">
      <c r="AG3102" s="527"/>
    </row>
    <row r="3103" spans="33:33" s="23" customFormat="1" x14ac:dyDescent="0.2">
      <c r="AG3103" s="527"/>
    </row>
    <row r="3104" spans="33:33" s="23" customFormat="1" x14ac:dyDescent="0.2">
      <c r="AG3104" s="527"/>
    </row>
    <row r="3105" spans="33:33" s="23" customFormat="1" x14ac:dyDescent="0.2">
      <c r="AG3105" s="527"/>
    </row>
    <row r="3106" spans="33:33" s="23" customFormat="1" x14ac:dyDescent="0.2">
      <c r="AG3106" s="527"/>
    </row>
    <row r="3107" spans="33:33" s="23" customFormat="1" x14ac:dyDescent="0.2">
      <c r="AG3107" s="527"/>
    </row>
    <row r="3108" spans="33:33" s="23" customFormat="1" x14ac:dyDescent="0.2">
      <c r="AG3108" s="527"/>
    </row>
    <row r="3109" spans="33:33" s="23" customFormat="1" x14ac:dyDescent="0.2">
      <c r="AG3109" s="527"/>
    </row>
    <row r="3110" spans="33:33" s="23" customFormat="1" x14ac:dyDescent="0.2">
      <c r="AG3110" s="527"/>
    </row>
    <row r="3111" spans="33:33" s="23" customFormat="1" x14ac:dyDescent="0.2">
      <c r="AG3111" s="527"/>
    </row>
    <row r="3112" spans="33:33" s="23" customFormat="1" x14ac:dyDescent="0.2">
      <c r="AG3112" s="527"/>
    </row>
    <row r="3113" spans="33:33" s="23" customFormat="1" x14ac:dyDescent="0.2">
      <c r="AG3113" s="527"/>
    </row>
    <row r="3114" spans="33:33" s="23" customFormat="1" x14ac:dyDescent="0.2">
      <c r="AG3114" s="527"/>
    </row>
    <row r="3115" spans="33:33" s="23" customFormat="1" x14ac:dyDescent="0.2">
      <c r="AG3115" s="527"/>
    </row>
    <row r="3116" spans="33:33" s="23" customFormat="1" x14ac:dyDescent="0.2">
      <c r="AG3116" s="527"/>
    </row>
    <row r="3117" spans="33:33" s="23" customFormat="1" x14ac:dyDescent="0.2">
      <c r="AG3117" s="527"/>
    </row>
    <row r="3118" spans="33:33" s="23" customFormat="1" x14ac:dyDescent="0.2">
      <c r="AG3118" s="527"/>
    </row>
    <row r="3119" spans="33:33" s="23" customFormat="1" x14ac:dyDescent="0.2">
      <c r="AG3119" s="527"/>
    </row>
    <row r="3120" spans="33:33" s="23" customFormat="1" x14ac:dyDescent="0.2">
      <c r="AG3120" s="527"/>
    </row>
    <row r="3121" spans="33:33" s="23" customFormat="1" x14ac:dyDescent="0.2">
      <c r="AG3121" s="527"/>
    </row>
    <row r="3122" spans="33:33" s="23" customFormat="1" x14ac:dyDescent="0.2">
      <c r="AG3122" s="527"/>
    </row>
    <row r="3123" spans="33:33" s="23" customFormat="1" x14ac:dyDescent="0.2">
      <c r="AG3123" s="527"/>
    </row>
    <row r="3124" spans="33:33" s="23" customFormat="1" x14ac:dyDescent="0.2">
      <c r="AG3124" s="527"/>
    </row>
    <row r="3125" spans="33:33" s="23" customFormat="1" x14ac:dyDescent="0.2">
      <c r="AG3125" s="527"/>
    </row>
    <row r="3126" spans="33:33" s="23" customFormat="1" x14ac:dyDescent="0.2">
      <c r="AG3126" s="527"/>
    </row>
    <row r="3127" spans="33:33" s="23" customFormat="1" x14ac:dyDescent="0.2">
      <c r="AG3127" s="527"/>
    </row>
    <row r="3128" spans="33:33" s="23" customFormat="1" x14ac:dyDescent="0.2">
      <c r="AG3128" s="527"/>
    </row>
    <row r="3129" spans="33:33" s="23" customFormat="1" x14ac:dyDescent="0.2">
      <c r="AG3129" s="527"/>
    </row>
    <row r="3130" spans="33:33" s="23" customFormat="1" x14ac:dyDescent="0.2">
      <c r="AG3130" s="527"/>
    </row>
    <row r="3131" spans="33:33" s="23" customFormat="1" x14ac:dyDescent="0.2">
      <c r="AG3131" s="527"/>
    </row>
    <row r="3132" spans="33:33" s="23" customFormat="1" x14ac:dyDescent="0.2">
      <c r="AG3132" s="527"/>
    </row>
    <row r="3133" spans="33:33" s="23" customFormat="1" x14ac:dyDescent="0.2">
      <c r="AG3133" s="527"/>
    </row>
    <row r="3134" spans="33:33" s="23" customFormat="1" x14ac:dyDescent="0.2">
      <c r="AG3134" s="527"/>
    </row>
    <row r="3135" spans="33:33" s="23" customFormat="1" x14ac:dyDescent="0.2">
      <c r="AG3135" s="527"/>
    </row>
    <row r="3136" spans="33:33" s="23" customFormat="1" x14ac:dyDescent="0.2">
      <c r="AG3136" s="527"/>
    </row>
    <row r="3137" spans="33:33" s="23" customFormat="1" x14ac:dyDescent="0.2">
      <c r="AG3137" s="527"/>
    </row>
    <row r="3138" spans="33:33" s="23" customFormat="1" x14ac:dyDescent="0.2">
      <c r="AG3138" s="527"/>
    </row>
    <row r="3139" spans="33:33" s="23" customFormat="1" x14ac:dyDescent="0.2">
      <c r="AG3139" s="527"/>
    </row>
    <row r="3140" spans="33:33" s="23" customFormat="1" x14ac:dyDescent="0.2">
      <c r="AG3140" s="527"/>
    </row>
    <row r="3141" spans="33:33" s="23" customFormat="1" x14ac:dyDescent="0.2">
      <c r="AG3141" s="527"/>
    </row>
    <row r="3142" spans="33:33" s="23" customFormat="1" x14ac:dyDescent="0.2">
      <c r="AG3142" s="527"/>
    </row>
    <row r="3143" spans="33:33" s="23" customFormat="1" x14ac:dyDescent="0.2">
      <c r="AG3143" s="527"/>
    </row>
    <row r="3144" spans="33:33" s="23" customFormat="1" x14ac:dyDescent="0.2">
      <c r="AG3144" s="527"/>
    </row>
    <row r="3145" spans="33:33" s="23" customFormat="1" x14ac:dyDescent="0.2">
      <c r="AG3145" s="527"/>
    </row>
    <row r="3146" spans="33:33" s="23" customFormat="1" x14ac:dyDescent="0.2">
      <c r="AG3146" s="527"/>
    </row>
    <row r="3147" spans="33:33" s="23" customFormat="1" x14ac:dyDescent="0.2">
      <c r="AG3147" s="527"/>
    </row>
    <row r="3148" spans="33:33" s="23" customFormat="1" x14ac:dyDescent="0.2">
      <c r="AG3148" s="527"/>
    </row>
    <row r="3149" spans="33:33" s="23" customFormat="1" x14ac:dyDescent="0.2">
      <c r="AG3149" s="527"/>
    </row>
    <row r="3150" spans="33:33" s="23" customFormat="1" x14ac:dyDescent="0.2">
      <c r="AG3150" s="527"/>
    </row>
    <row r="3151" spans="33:33" s="23" customFormat="1" x14ac:dyDescent="0.2">
      <c r="AG3151" s="527"/>
    </row>
    <row r="3152" spans="33:33" s="23" customFormat="1" x14ac:dyDescent="0.2">
      <c r="AG3152" s="527"/>
    </row>
    <row r="3153" spans="33:33" s="23" customFormat="1" x14ac:dyDescent="0.2">
      <c r="AG3153" s="527"/>
    </row>
    <row r="3154" spans="33:33" s="23" customFormat="1" x14ac:dyDescent="0.2">
      <c r="AG3154" s="527"/>
    </row>
    <row r="3155" spans="33:33" s="23" customFormat="1" x14ac:dyDescent="0.2">
      <c r="AG3155" s="527"/>
    </row>
    <row r="3156" spans="33:33" s="23" customFormat="1" x14ac:dyDescent="0.2">
      <c r="AG3156" s="527"/>
    </row>
    <row r="3157" spans="33:33" s="23" customFormat="1" x14ac:dyDescent="0.2">
      <c r="AG3157" s="527"/>
    </row>
    <row r="3158" spans="33:33" s="23" customFormat="1" x14ac:dyDescent="0.2">
      <c r="AG3158" s="527"/>
    </row>
    <row r="3159" spans="33:33" s="23" customFormat="1" x14ac:dyDescent="0.2">
      <c r="AG3159" s="527"/>
    </row>
    <row r="3160" spans="33:33" s="23" customFormat="1" x14ac:dyDescent="0.2">
      <c r="AG3160" s="527"/>
    </row>
    <row r="3161" spans="33:33" s="23" customFormat="1" x14ac:dyDescent="0.2">
      <c r="AG3161" s="527"/>
    </row>
    <row r="3162" spans="33:33" s="23" customFormat="1" x14ac:dyDescent="0.2">
      <c r="AG3162" s="527"/>
    </row>
    <row r="3163" spans="33:33" s="23" customFormat="1" x14ac:dyDescent="0.2">
      <c r="AG3163" s="527"/>
    </row>
    <row r="3164" spans="33:33" s="23" customFormat="1" x14ac:dyDescent="0.2">
      <c r="AG3164" s="527"/>
    </row>
    <row r="3165" spans="33:33" s="23" customFormat="1" x14ac:dyDescent="0.2">
      <c r="AG3165" s="527"/>
    </row>
    <row r="3166" spans="33:33" s="23" customFormat="1" x14ac:dyDescent="0.2">
      <c r="AG3166" s="527"/>
    </row>
    <row r="3167" spans="33:33" s="23" customFormat="1" x14ac:dyDescent="0.2">
      <c r="AG3167" s="527"/>
    </row>
    <row r="3168" spans="33:33" s="23" customFormat="1" x14ac:dyDescent="0.2">
      <c r="AG3168" s="527"/>
    </row>
    <row r="3169" spans="33:33" s="23" customFormat="1" x14ac:dyDescent="0.2">
      <c r="AG3169" s="527"/>
    </row>
    <row r="3170" spans="33:33" s="23" customFormat="1" x14ac:dyDescent="0.2">
      <c r="AG3170" s="527"/>
    </row>
    <row r="3171" spans="33:33" s="23" customFormat="1" x14ac:dyDescent="0.2">
      <c r="AG3171" s="527"/>
    </row>
    <row r="3172" spans="33:33" s="23" customFormat="1" x14ac:dyDescent="0.2">
      <c r="AG3172" s="527"/>
    </row>
    <row r="3173" spans="33:33" s="23" customFormat="1" x14ac:dyDescent="0.2">
      <c r="AG3173" s="527"/>
    </row>
    <row r="3174" spans="33:33" s="23" customFormat="1" x14ac:dyDescent="0.2">
      <c r="AG3174" s="527"/>
    </row>
    <row r="3175" spans="33:33" s="23" customFormat="1" x14ac:dyDescent="0.2">
      <c r="AG3175" s="527"/>
    </row>
    <row r="3176" spans="33:33" s="23" customFormat="1" x14ac:dyDescent="0.2">
      <c r="AG3176" s="527"/>
    </row>
    <row r="3177" spans="33:33" s="23" customFormat="1" x14ac:dyDescent="0.2">
      <c r="AG3177" s="527"/>
    </row>
    <row r="3178" spans="33:33" s="23" customFormat="1" x14ac:dyDescent="0.2">
      <c r="AG3178" s="527"/>
    </row>
    <row r="3179" spans="33:33" s="23" customFormat="1" x14ac:dyDescent="0.2">
      <c r="AG3179" s="527"/>
    </row>
    <row r="3180" spans="33:33" s="23" customFormat="1" x14ac:dyDescent="0.2">
      <c r="AG3180" s="527"/>
    </row>
    <row r="3181" spans="33:33" s="23" customFormat="1" x14ac:dyDescent="0.2">
      <c r="AG3181" s="527"/>
    </row>
    <row r="3182" spans="33:33" s="23" customFormat="1" x14ac:dyDescent="0.2">
      <c r="AG3182" s="527"/>
    </row>
    <row r="3183" spans="33:33" s="23" customFormat="1" x14ac:dyDescent="0.2">
      <c r="AG3183" s="527"/>
    </row>
    <row r="3184" spans="33:33" s="23" customFormat="1" x14ac:dyDescent="0.2">
      <c r="AG3184" s="527"/>
    </row>
    <row r="3185" spans="33:33" s="23" customFormat="1" x14ac:dyDescent="0.2">
      <c r="AG3185" s="527"/>
    </row>
    <row r="3186" spans="33:33" s="23" customFormat="1" x14ac:dyDescent="0.2">
      <c r="AG3186" s="527"/>
    </row>
    <row r="3187" spans="33:33" s="23" customFormat="1" x14ac:dyDescent="0.2">
      <c r="AG3187" s="527"/>
    </row>
    <row r="3188" spans="33:33" s="23" customFormat="1" x14ac:dyDescent="0.2">
      <c r="AG3188" s="527"/>
    </row>
    <row r="3189" spans="33:33" s="23" customFormat="1" x14ac:dyDescent="0.2">
      <c r="AG3189" s="527"/>
    </row>
    <row r="3190" spans="33:33" s="23" customFormat="1" x14ac:dyDescent="0.2">
      <c r="AG3190" s="527"/>
    </row>
    <row r="3191" spans="33:33" s="23" customFormat="1" x14ac:dyDescent="0.2">
      <c r="AG3191" s="527"/>
    </row>
    <row r="3192" spans="33:33" s="23" customFormat="1" x14ac:dyDescent="0.2">
      <c r="AG3192" s="527"/>
    </row>
    <row r="3193" spans="33:33" s="23" customFormat="1" x14ac:dyDescent="0.2">
      <c r="AG3193" s="527"/>
    </row>
    <row r="3194" spans="33:33" s="23" customFormat="1" x14ac:dyDescent="0.2">
      <c r="AG3194" s="527"/>
    </row>
    <row r="3195" spans="33:33" s="23" customFormat="1" x14ac:dyDescent="0.2">
      <c r="AG3195" s="527"/>
    </row>
    <row r="3196" spans="33:33" s="23" customFormat="1" x14ac:dyDescent="0.2">
      <c r="AG3196" s="527"/>
    </row>
    <row r="3197" spans="33:33" s="23" customFormat="1" x14ac:dyDescent="0.2">
      <c r="AG3197" s="527"/>
    </row>
    <row r="3198" spans="33:33" s="23" customFormat="1" x14ac:dyDescent="0.2">
      <c r="AG3198" s="527"/>
    </row>
    <row r="3199" spans="33:33" s="23" customFormat="1" x14ac:dyDescent="0.2">
      <c r="AG3199" s="527"/>
    </row>
    <row r="3200" spans="33:33" s="23" customFormat="1" x14ac:dyDescent="0.2">
      <c r="AG3200" s="527"/>
    </row>
    <row r="3201" spans="33:33" s="23" customFormat="1" x14ac:dyDescent="0.2">
      <c r="AG3201" s="527"/>
    </row>
    <row r="3202" spans="33:33" s="23" customFormat="1" x14ac:dyDescent="0.2">
      <c r="AG3202" s="527"/>
    </row>
    <row r="3203" spans="33:33" s="23" customFormat="1" x14ac:dyDescent="0.2">
      <c r="AG3203" s="527"/>
    </row>
    <row r="3204" spans="33:33" s="23" customFormat="1" x14ac:dyDescent="0.2">
      <c r="AG3204" s="527"/>
    </row>
    <row r="3205" spans="33:33" s="23" customFormat="1" x14ac:dyDescent="0.2">
      <c r="AG3205" s="527"/>
    </row>
    <row r="3206" spans="33:33" s="23" customFormat="1" x14ac:dyDescent="0.2">
      <c r="AG3206" s="527"/>
    </row>
    <row r="3207" spans="33:33" s="23" customFormat="1" x14ac:dyDescent="0.2">
      <c r="AG3207" s="527"/>
    </row>
    <row r="3208" spans="33:33" s="23" customFormat="1" x14ac:dyDescent="0.2">
      <c r="AG3208" s="527"/>
    </row>
    <row r="3209" spans="33:33" s="23" customFormat="1" x14ac:dyDescent="0.2">
      <c r="AG3209" s="527"/>
    </row>
    <row r="3210" spans="33:33" s="23" customFormat="1" x14ac:dyDescent="0.2">
      <c r="AG3210" s="527"/>
    </row>
    <row r="3211" spans="33:33" s="23" customFormat="1" x14ac:dyDescent="0.2">
      <c r="AG3211" s="527"/>
    </row>
    <row r="3212" spans="33:33" s="23" customFormat="1" x14ac:dyDescent="0.2">
      <c r="AG3212" s="527"/>
    </row>
    <row r="3213" spans="33:33" s="23" customFormat="1" x14ac:dyDescent="0.2">
      <c r="AG3213" s="527"/>
    </row>
    <row r="3214" spans="33:33" s="23" customFormat="1" x14ac:dyDescent="0.2">
      <c r="AG3214" s="527"/>
    </row>
    <row r="3215" spans="33:33" s="23" customFormat="1" x14ac:dyDescent="0.2">
      <c r="AG3215" s="527"/>
    </row>
    <row r="3216" spans="33:33" s="23" customFormat="1" x14ac:dyDescent="0.2">
      <c r="AG3216" s="527"/>
    </row>
    <row r="3217" spans="33:33" s="23" customFormat="1" x14ac:dyDescent="0.2">
      <c r="AG3217" s="527"/>
    </row>
    <row r="3218" spans="33:33" s="23" customFormat="1" x14ac:dyDescent="0.2">
      <c r="AG3218" s="527"/>
    </row>
    <row r="3219" spans="33:33" s="23" customFormat="1" x14ac:dyDescent="0.2">
      <c r="AG3219" s="527"/>
    </row>
    <row r="3220" spans="33:33" s="23" customFormat="1" x14ac:dyDescent="0.2">
      <c r="AG3220" s="527"/>
    </row>
    <row r="3221" spans="33:33" s="23" customFormat="1" x14ac:dyDescent="0.2">
      <c r="AG3221" s="527"/>
    </row>
    <row r="3222" spans="33:33" s="23" customFormat="1" x14ac:dyDescent="0.2">
      <c r="AG3222" s="527"/>
    </row>
    <row r="3223" spans="33:33" s="23" customFormat="1" x14ac:dyDescent="0.2">
      <c r="AG3223" s="527"/>
    </row>
    <row r="3224" spans="33:33" s="23" customFormat="1" x14ac:dyDescent="0.2">
      <c r="AG3224" s="527"/>
    </row>
    <row r="3225" spans="33:33" s="23" customFormat="1" x14ac:dyDescent="0.2">
      <c r="AG3225" s="527"/>
    </row>
    <row r="3226" spans="33:33" s="23" customFormat="1" x14ac:dyDescent="0.2">
      <c r="AG3226" s="527"/>
    </row>
    <row r="3227" spans="33:33" s="23" customFormat="1" x14ac:dyDescent="0.2">
      <c r="AG3227" s="527"/>
    </row>
    <row r="3228" spans="33:33" s="23" customFormat="1" x14ac:dyDescent="0.2">
      <c r="AG3228" s="527"/>
    </row>
    <row r="3229" spans="33:33" s="23" customFormat="1" x14ac:dyDescent="0.2">
      <c r="AG3229" s="527"/>
    </row>
    <row r="3230" spans="33:33" s="23" customFormat="1" x14ac:dyDescent="0.2">
      <c r="AG3230" s="527"/>
    </row>
    <row r="3231" spans="33:33" s="23" customFormat="1" x14ac:dyDescent="0.2">
      <c r="AG3231" s="527"/>
    </row>
    <row r="3232" spans="33:33" s="23" customFormat="1" x14ac:dyDescent="0.2">
      <c r="AG3232" s="527"/>
    </row>
    <row r="3233" spans="33:33" s="23" customFormat="1" x14ac:dyDescent="0.2">
      <c r="AG3233" s="527"/>
    </row>
    <row r="3234" spans="33:33" s="23" customFormat="1" x14ac:dyDescent="0.2">
      <c r="AG3234" s="527"/>
    </row>
    <row r="3235" spans="33:33" s="23" customFormat="1" x14ac:dyDescent="0.2">
      <c r="AG3235" s="527"/>
    </row>
    <row r="3236" spans="33:33" s="23" customFormat="1" x14ac:dyDescent="0.2">
      <c r="AG3236" s="527"/>
    </row>
    <row r="3237" spans="33:33" s="23" customFormat="1" x14ac:dyDescent="0.2">
      <c r="AG3237" s="527"/>
    </row>
    <row r="3238" spans="33:33" s="23" customFormat="1" x14ac:dyDescent="0.2">
      <c r="AG3238" s="527"/>
    </row>
    <row r="3239" spans="33:33" s="23" customFormat="1" x14ac:dyDescent="0.2">
      <c r="AG3239" s="527"/>
    </row>
    <row r="3240" spans="33:33" s="23" customFormat="1" x14ac:dyDescent="0.2">
      <c r="AG3240" s="527"/>
    </row>
    <row r="3241" spans="33:33" s="23" customFormat="1" x14ac:dyDescent="0.2">
      <c r="AG3241" s="527"/>
    </row>
    <row r="3242" spans="33:33" s="23" customFormat="1" x14ac:dyDescent="0.2">
      <c r="AG3242" s="527"/>
    </row>
    <row r="3243" spans="33:33" s="23" customFormat="1" x14ac:dyDescent="0.2">
      <c r="AG3243" s="527"/>
    </row>
    <row r="3244" spans="33:33" s="23" customFormat="1" x14ac:dyDescent="0.2">
      <c r="AG3244" s="527"/>
    </row>
    <row r="3245" spans="33:33" s="23" customFormat="1" x14ac:dyDescent="0.2">
      <c r="AG3245" s="527"/>
    </row>
    <row r="3246" spans="33:33" s="23" customFormat="1" x14ac:dyDescent="0.2">
      <c r="AG3246" s="527"/>
    </row>
    <row r="3247" spans="33:33" s="23" customFormat="1" x14ac:dyDescent="0.2">
      <c r="AG3247" s="527"/>
    </row>
    <row r="3248" spans="33:33" s="23" customFormat="1" x14ac:dyDescent="0.2">
      <c r="AG3248" s="527"/>
    </row>
    <row r="3249" spans="33:33" s="23" customFormat="1" x14ac:dyDescent="0.2">
      <c r="AG3249" s="527"/>
    </row>
    <row r="3250" spans="33:33" s="23" customFormat="1" x14ac:dyDescent="0.2">
      <c r="AG3250" s="527"/>
    </row>
    <row r="3251" spans="33:33" s="23" customFormat="1" x14ac:dyDescent="0.2">
      <c r="AG3251" s="527"/>
    </row>
    <row r="3252" spans="33:33" s="23" customFormat="1" x14ac:dyDescent="0.2">
      <c r="AG3252" s="527"/>
    </row>
    <row r="3253" spans="33:33" s="23" customFormat="1" x14ac:dyDescent="0.2">
      <c r="AG3253" s="527"/>
    </row>
    <row r="3254" spans="33:33" s="23" customFormat="1" x14ac:dyDescent="0.2">
      <c r="AG3254" s="527"/>
    </row>
    <row r="3255" spans="33:33" s="23" customFormat="1" x14ac:dyDescent="0.2">
      <c r="AG3255" s="527"/>
    </row>
    <row r="3256" spans="33:33" s="23" customFormat="1" x14ac:dyDescent="0.2">
      <c r="AG3256" s="527"/>
    </row>
    <row r="3257" spans="33:33" s="23" customFormat="1" x14ac:dyDescent="0.2">
      <c r="AG3257" s="527"/>
    </row>
    <row r="3258" spans="33:33" s="23" customFormat="1" x14ac:dyDescent="0.2">
      <c r="AG3258" s="527"/>
    </row>
    <row r="3259" spans="33:33" s="23" customFormat="1" x14ac:dyDescent="0.2">
      <c r="AG3259" s="527"/>
    </row>
    <row r="3260" spans="33:33" s="23" customFormat="1" x14ac:dyDescent="0.2">
      <c r="AG3260" s="527"/>
    </row>
    <row r="3261" spans="33:33" s="23" customFormat="1" x14ac:dyDescent="0.2">
      <c r="AG3261" s="527"/>
    </row>
    <row r="3262" spans="33:33" s="23" customFormat="1" x14ac:dyDescent="0.2">
      <c r="AG3262" s="527"/>
    </row>
    <row r="3263" spans="33:33" s="23" customFormat="1" x14ac:dyDescent="0.2">
      <c r="AG3263" s="527"/>
    </row>
    <row r="3264" spans="33:33" s="23" customFormat="1" x14ac:dyDescent="0.2">
      <c r="AG3264" s="527"/>
    </row>
    <row r="3265" spans="33:33" s="23" customFormat="1" x14ac:dyDescent="0.2">
      <c r="AG3265" s="527"/>
    </row>
    <row r="3266" spans="33:33" s="23" customFormat="1" x14ac:dyDescent="0.2">
      <c r="AG3266" s="527"/>
    </row>
    <row r="3267" spans="33:33" s="23" customFormat="1" x14ac:dyDescent="0.2">
      <c r="AG3267" s="527"/>
    </row>
    <row r="3268" spans="33:33" s="23" customFormat="1" x14ac:dyDescent="0.2">
      <c r="AG3268" s="527"/>
    </row>
    <row r="3269" spans="33:33" s="23" customFormat="1" x14ac:dyDescent="0.2">
      <c r="AG3269" s="527"/>
    </row>
    <row r="3270" spans="33:33" s="23" customFormat="1" x14ac:dyDescent="0.2">
      <c r="AG3270" s="527"/>
    </row>
    <row r="3271" spans="33:33" s="23" customFormat="1" x14ac:dyDescent="0.2">
      <c r="AG3271" s="527"/>
    </row>
    <row r="3272" spans="33:33" s="23" customFormat="1" x14ac:dyDescent="0.2">
      <c r="AG3272" s="527"/>
    </row>
    <row r="3273" spans="33:33" s="23" customFormat="1" x14ac:dyDescent="0.2">
      <c r="AG3273" s="527"/>
    </row>
    <row r="3274" spans="33:33" s="23" customFormat="1" x14ac:dyDescent="0.2">
      <c r="AG3274" s="527"/>
    </row>
    <row r="3275" spans="33:33" s="23" customFormat="1" x14ac:dyDescent="0.2">
      <c r="AG3275" s="527"/>
    </row>
    <row r="3276" spans="33:33" s="23" customFormat="1" x14ac:dyDescent="0.2">
      <c r="AG3276" s="527"/>
    </row>
    <row r="3277" spans="33:33" s="23" customFormat="1" x14ac:dyDescent="0.2">
      <c r="AG3277" s="527"/>
    </row>
    <row r="3278" spans="33:33" s="23" customFormat="1" x14ac:dyDescent="0.2">
      <c r="AG3278" s="527"/>
    </row>
    <row r="3279" spans="33:33" s="23" customFormat="1" x14ac:dyDescent="0.2">
      <c r="AG3279" s="527"/>
    </row>
    <row r="3280" spans="33:33" s="23" customFormat="1" x14ac:dyDescent="0.2">
      <c r="AG3280" s="527"/>
    </row>
    <row r="3281" spans="33:33" s="23" customFormat="1" x14ac:dyDescent="0.2">
      <c r="AG3281" s="527"/>
    </row>
    <row r="3282" spans="33:33" s="23" customFormat="1" x14ac:dyDescent="0.2">
      <c r="AG3282" s="527"/>
    </row>
    <row r="3283" spans="33:33" s="23" customFormat="1" x14ac:dyDescent="0.2">
      <c r="AG3283" s="527"/>
    </row>
    <row r="3284" spans="33:33" s="23" customFormat="1" x14ac:dyDescent="0.2">
      <c r="AG3284" s="527"/>
    </row>
    <row r="3285" spans="33:33" s="23" customFormat="1" x14ac:dyDescent="0.2">
      <c r="AG3285" s="527"/>
    </row>
    <row r="3286" spans="33:33" s="23" customFormat="1" x14ac:dyDescent="0.2">
      <c r="AG3286" s="527"/>
    </row>
    <row r="3287" spans="33:33" s="23" customFormat="1" x14ac:dyDescent="0.2">
      <c r="AG3287" s="527"/>
    </row>
    <row r="3288" spans="33:33" s="23" customFormat="1" x14ac:dyDescent="0.2">
      <c r="AG3288" s="527"/>
    </row>
    <row r="3289" spans="33:33" s="23" customFormat="1" x14ac:dyDescent="0.2">
      <c r="AG3289" s="527"/>
    </row>
    <row r="3290" spans="33:33" s="23" customFormat="1" x14ac:dyDescent="0.2">
      <c r="AG3290" s="527"/>
    </row>
    <row r="3291" spans="33:33" s="23" customFormat="1" x14ac:dyDescent="0.2">
      <c r="AG3291" s="527"/>
    </row>
    <row r="3292" spans="33:33" s="23" customFormat="1" x14ac:dyDescent="0.2">
      <c r="AG3292" s="527"/>
    </row>
    <row r="3293" spans="33:33" s="23" customFormat="1" x14ac:dyDescent="0.2">
      <c r="AG3293" s="527"/>
    </row>
    <row r="3294" spans="33:33" s="23" customFormat="1" x14ac:dyDescent="0.2">
      <c r="AG3294" s="527"/>
    </row>
    <row r="3295" spans="33:33" s="23" customFormat="1" x14ac:dyDescent="0.2">
      <c r="AG3295" s="527"/>
    </row>
    <row r="3296" spans="33:33" s="23" customFormat="1" x14ac:dyDescent="0.2">
      <c r="AG3296" s="527"/>
    </row>
    <row r="3297" spans="33:33" s="23" customFormat="1" x14ac:dyDescent="0.2">
      <c r="AG3297" s="527"/>
    </row>
    <row r="3298" spans="33:33" s="23" customFormat="1" x14ac:dyDescent="0.2">
      <c r="AG3298" s="527"/>
    </row>
    <row r="3299" spans="33:33" s="23" customFormat="1" x14ac:dyDescent="0.2">
      <c r="AG3299" s="527"/>
    </row>
    <row r="3300" spans="33:33" s="23" customFormat="1" x14ac:dyDescent="0.2">
      <c r="AG3300" s="527"/>
    </row>
    <row r="3301" spans="33:33" s="23" customFormat="1" x14ac:dyDescent="0.2">
      <c r="AG3301" s="527"/>
    </row>
    <row r="3302" spans="33:33" s="23" customFormat="1" x14ac:dyDescent="0.2">
      <c r="AG3302" s="527"/>
    </row>
    <row r="3303" spans="33:33" s="23" customFormat="1" x14ac:dyDescent="0.2">
      <c r="AG3303" s="527"/>
    </row>
    <row r="3304" spans="33:33" s="23" customFormat="1" x14ac:dyDescent="0.2">
      <c r="AG3304" s="527"/>
    </row>
    <row r="3305" spans="33:33" s="23" customFormat="1" x14ac:dyDescent="0.2">
      <c r="AG3305" s="527"/>
    </row>
    <row r="3306" spans="33:33" s="23" customFormat="1" x14ac:dyDescent="0.2">
      <c r="AG3306" s="527"/>
    </row>
    <row r="3307" spans="33:33" s="23" customFormat="1" x14ac:dyDescent="0.2">
      <c r="AG3307" s="527"/>
    </row>
    <row r="3308" spans="33:33" s="23" customFormat="1" x14ac:dyDescent="0.2">
      <c r="AG3308" s="527"/>
    </row>
    <row r="3309" spans="33:33" s="23" customFormat="1" x14ac:dyDescent="0.2">
      <c r="AG3309" s="527"/>
    </row>
    <row r="3310" spans="33:33" s="23" customFormat="1" x14ac:dyDescent="0.2">
      <c r="AG3310" s="527"/>
    </row>
    <row r="3311" spans="33:33" s="23" customFormat="1" x14ac:dyDescent="0.2">
      <c r="AG3311" s="527"/>
    </row>
    <row r="3312" spans="33:33" s="23" customFormat="1" x14ac:dyDescent="0.2">
      <c r="AG3312" s="527"/>
    </row>
    <row r="3313" spans="33:33" s="23" customFormat="1" x14ac:dyDescent="0.2">
      <c r="AG3313" s="527"/>
    </row>
    <row r="3314" spans="33:33" s="23" customFormat="1" x14ac:dyDescent="0.2">
      <c r="AG3314" s="527"/>
    </row>
    <row r="3315" spans="33:33" s="23" customFormat="1" x14ac:dyDescent="0.2">
      <c r="AG3315" s="527"/>
    </row>
    <row r="3316" spans="33:33" s="23" customFormat="1" x14ac:dyDescent="0.2">
      <c r="AG3316" s="527"/>
    </row>
    <row r="3317" spans="33:33" s="23" customFormat="1" x14ac:dyDescent="0.2">
      <c r="AG3317" s="527"/>
    </row>
    <row r="3318" spans="33:33" s="23" customFormat="1" x14ac:dyDescent="0.2">
      <c r="AG3318" s="527"/>
    </row>
    <row r="3319" spans="33:33" s="23" customFormat="1" x14ac:dyDescent="0.2">
      <c r="AG3319" s="527"/>
    </row>
    <row r="3320" spans="33:33" s="23" customFormat="1" x14ac:dyDescent="0.2">
      <c r="AG3320" s="527"/>
    </row>
    <row r="3321" spans="33:33" s="23" customFormat="1" x14ac:dyDescent="0.2">
      <c r="AG3321" s="527"/>
    </row>
    <row r="3322" spans="33:33" s="23" customFormat="1" x14ac:dyDescent="0.2">
      <c r="AG3322" s="527"/>
    </row>
    <row r="3323" spans="33:33" s="23" customFormat="1" x14ac:dyDescent="0.2">
      <c r="AG3323" s="527"/>
    </row>
    <row r="3324" spans="33:33" s="23" customFormat="1" x14ac:dyDescent="0.2">
      <c r="AG3324" s="527"/>
    </row>
    <row r="3325" spans="33:33" s="23" customFormat="1" x14ac:dyDescent="0.2">
      <c r="AG3325" s="527"/>
    </row>
    <row r="3326" spans="33:33" s="23" customFormat="1" x14ac:dyDescent="0.2">
      <c r="AG3326" s="527"/>
    </row>
    <row r="3327" spans="33:33" s="23" customFormat="1" x14ac:dyDescent="0.2">
      <c r="AG3327" s="527"/>
    </row>
    <row r="3328" spans="33:33" s="23" customFormat="1" x14ac:dyDescent="0.2">
      <c r="AG3328" s="527"/>
    </row>
    <row r="3329" spans="33:33" s="23" customFormat="1" x14ac:dyDescent="0.2">
      <c r="AG3329" s="527"/>
    </row>
    <row r="3330" spans="33:33" s="23" customFormat="1" x14ac:dyDescent="0.2">
      <c r="AG3330" s="527"/>
    </row>
    <row r="3331" spans="33:33" s="23" customFormat="1" x14ac:dyDescent="0.2">
      <c r="AG3331" s="527"/>
    </row>
    <row r="3332" spans="33:33" s="23" customFormat="1" x14ac:dyDescent="0.2">
      <c r="AG3332" s="527"/>
    </row>
    <row r="3333" spans="33:33" s="23" customFormat="1" x14ac:dyDescent="0.2">
      <c r="AG3333" s="527"/>
    </row>
    <row r="3334" spans="33:33" s="23" customFormat="1" x14ac:dyDescent="0.2">
      <c r="AG3334" s="527"/>
    </row>
    <row r="3335" spans="33:33" s="23" customFormat="1" x14ac:dyDescent="0.2">
      <c r="AG3335" s="527"/>
    </row>
    <row r="3336" spans="33:33" s="23" customFormat="1" x14ac:dyDescent="0.2">
      <c r="AG3336" s="527"/>
    </row>
    <row r="3337" spans="33:33" s="23" customFormat="1" x14ac:dyDescent="0.2">
      <c r="AG3337" s="527"/>
    </row>
    <row r="3338" spans="33:33" s="23" customFormat="1" x14ac:dyDescent="0.2">
      <c r="AG3338" s="527"/>
    </row>
    <row r="3339" spans="33:33" s="23" customFormat="1" x14ac:dyDescent="0.2">
      <c r="AG3339" s="527"/>
    </row>
    <row r="3340" spans="33:33" s="23" customFormat="1" x14ac:dyDescent="0.2">
      <c r="AG3340" s="527"/>
    </row>
    <row r="3341" spans="33:33" s="23" customFormat="1" x14ac:dyDescent="0.2">
      <c r="AG3341" s="527"/>
    </row>
    <row r="3342" spans="33:33" s="23" customFormat="1" x14ac:dyDescent="0.2">
      <c r="AG3342" s="527"/>
    </row>
    <row r="3343" spans="33:33" s="23" customFormat="1" x14ac:dyDescent="0.2">
      <c r="AG3343" s="527"/>
    </row>
    <row r="3344" spans="33:33" s="23" customFormat="1" x14ac:dyDescent="0.2">
      <c r="AG3344" s="527"/>
    </row>
    <row r="3345" spans="33:33" s="23" customFormat="1" x14ac:dyDescent="0.2">
      <c r="AG3345" s="527"/>
    </row>
    <row r="3346" spans="33:33" s="23" customFormat="1" x14ac:dyDescent="0.2">
      <c r="AG3346" s="527"/>
    </row>
    <row r="3347" spans="33:33" s="23" customFormat="1" x14ac:dyDescent="0.2">
      <c r="AG3347" s="527"/>
    </row>
    <row r="3348" spans="33:33" s="23" customFormat="1" x14ac:dyDescent="0.2">
      <c r="AG3348" s="527"/>
    </row>
    <row r="3349" spans="33:33" s="23" customFormat="1" x14ac:dyDescent="0.2">
      <c r="AG3349" s="527"/>
    </row>
    <row r="3350" spans="33:33" s="23" customFormat="1" x14ac:dyDescent="0.2">
      <c r="AG3350" s="527"/>
    </row>
    <row r="3351" spans="33:33" s="23" customFormat="1" x14ac:dyDescent="0.2">
      <c r="AG3351" s="527"/>
    </row>
    <row r="3352" spans="33:33" s="23" customFormat="1" x14ac:dyDescent="0.2">
      <c r="AG3352" s="527"/>
    </row>
    <row r="3353" spans="33:33" s="23" customFormat="1" x14ac:dyDescent="0.2">
      <c r="AG3353" s="527"/>
    </row>
    <row r="3354" spans="33:33" s="23" customFormat="1" x14ac:dyDescent="0.2">
      <c r="AG3354" s="527"/>
    </row>
    <row r="3355" spans="33:33" s="23" customFormat="1" x14ac:dyDescent="0.2">
      <c r="AG3355" s="527"/>
    </row>
    <row r="3356" spans="33:33" s="23" customFormat="1" x14ac:dyDescent="0.2">
      <c r="AG3356" s="527"/>
    </row>
    <row r="3357" spans="33:33" s="23" customFormat="1" x14ac:dyDescent="0.2">
      <c r="AG3357" s="527"/>
    </row>
    <row r="3358" spans="33:33" s="23" customFormat="1" x14ac:dyDescent="0.2">
      <c r="AG3358" s="527"/>
    </row>
    <row r="3359" spans="33:33" s="23" customFormat="1" x14ac:dyDescent="0.2">
      <c r="AG3359" s="527"/>
    </row>
    <row r="3360" spans="33:33" s="23" customFormat="1" x14ac:dyDescent="0.2">
      <c r="AG3360" s="527"/>
    </row>
    <row r="3361" spans="33:33" s="23" customFormat="1" x14ac:dyDescent="0.2">
      <c r="AG3361" s="527"/>
    </row>
    <row r="3362" spans="33:33" s="23" customFormat="1" x14ac:dyDescent="0.2">
      <c r="AG3362" s="527"/>
    </row>
    <row r="3363" spans="33:33" s="23" customFormat="1" x14ac:dyDescent="0.2">
      <c r="AG3363" s="527"/>
    </row>
    <row r="3364" spans="33:33" s="23" customFormat="1" x14ac:dyDescent="0.2">
      <c r="AG3364" s="527"/>
    </row>
    <row r="3365" spans="33:33" s="23" customFormat="1" x14ac:dyDescent="0.2">
      <c r="AG3365" s="527"/>
    </row>
    <row r="3366" spans="33:33" s="23" customFormat="1" x14ac:dyDescent="0.2">
      <c r="AG3366" s="527"/>
    </row>
    <row r="3367" spans="33:33" s="23" customFormat="1" x14ac:dyDescent="0.2">
      <c r="AG3367" s="527"/>
    </row>
    <row r="3368" spans="33:33" s="23" customFormat="1" x14ac:dyDescent="0.2">
      <c r="AG3368" s="527"/>
    </row>
    <row r="3369" spans="33:33" s="23" customFormat="1" x14ac:dyDescent="0.2">
      <c r="AG3369" s="527"/>
    </row>
    <row r="3370" spans="33:33" s="23" customFormat="1" x14ac:dyDescent="0.2">
      <c r="AG3370" s="527"/>
    </row>
    <row r="3371" spans="33:33" s="23" customFormat="1" x14ac:dyDescent="0.2">
      <c r="AG3371" s="527"/>
    </row>
    <row r="3372" spans="33:33" s="23" customFormat="1" x14ac:dyDescent="0.2">
      <c r="AG3372" s="527"/>
    </row>
    <row r="3373" spans="33:33" s="23" customFormat="1" x14ac:dyDescent="0.2">
      <c r="AG3373" s="527"/>
    </row>
    <row r="3374" spans="33:33" s="23" customFormat="1" x14ac:dyDescent="0.2">
      <c r="AG3374" s="527"/>
    </row>
    <row r="3375" spans="33:33" s="23" customFormat="1" x14ac:dyDescent="0.2">
      <c r="AG3375" s="527"/>
    </row>
    <row r="3376" spans="33:33" s="23" customFormat="1" x14ac:dyDescent="0.2">
      <c r="AG3376" s="527"/>
    </row>
    <row r="3377" spans="33:33" s="23" customFormat="1" x14ac:dyDescent="0.2">
      <c r="AG3377" s="527"/>
    </row>
    <row r="3378" spans="33:33" s="23" customFormat="1" x14ac:dyDescent="0.2">
      <c r="AG3378" s="527"/>
    </row>
    <row r="3379" spans="33:33" s="23" customFormat="1" x14ac:dyDescent="0.2">
      <c r="AG3379" s="527"/>
    </row>
    <row r="3380" spans="33:33" s="23" customFormat="1" x14ac:dyDescent="0.2">
      <c r="AG3380" s="527"/>
    </row>
    <row r="3381" spans="33:33" s="23" customFormat="1" x14ac:dyDescent="0.2">
      <c r="AG3381" s="527"/>
    </row>
    <row r="3382" spans="33:33" s="23" customFormat="1" x14ac:dyDescent="0.2">
      <c r="AG3382" s="527"/>
    </row>
    <row r="3383" spans="33:33" s="23" customFormat="1" x14ac:dyDescent="0.2">
      <c r="AG3383" s="527"/>
    </row>
    <row r="3384" spans="33:33" s="23" customFormat="1" x14ac:dyDescent="0.2">
      <c r="AG3384" s="527"/>
    </row>
    <row r="3385" spans="33:33" s="23" customFormat="1" x14ac:dyDescent="0.2">
      <c r="AG3385" s="527"/>
    </row>
    <row r="3386" spans="33:33" s="23" customFormat="1" x14ac:dyDescent="0.2">
      <c r="AG3386" s="527"/>
    </row>
    <row r="3387" spans="33:33" s="23" customFormat="1" x14ac:dyDescent="0.2">
      <c r="AG3387" s="527"/>
    </row>
    <row r="3388" spans="33:33" s="23" customFormat="1" x14ac:dyDescent="0.2">
      <c r="AG3388" s="527"/>
    </row>
    <row r="3389" spans="33:33" s="23" customFormat="1" x14ac:dyDescent="0.2">
      <c r="AG3389" s="527"/>
    </row>
    <row r="3390" spans="33:33" s="23" customFormat="1" x14ac:dyDescent="0.2">
      <c r="AG3390" s="527"/>
    </row>
    <row r="3391" spans="33:33" s="23" customFormat="1" x14ac:dyDescent="0.2">
      <c r="AG3391" s="527"/>
    </row>
    <row r="3392" spans="33:33" s="23" customFormat="1" x14ac:dyDescent="0.2">
      <c r="AG3392" s="527"/>
    </row>
    <row r="3393" spans="33:33" s="23" customFormat="1" x14ac:dyDescent="0.2">
      <c r="AG3393" s="527"/>
    </row>
    <row r="3394" spans="33:33" s="23" customFormat="1" x14ac:dyDescent="0.2">
      <c r="AG3394" s="527"/>
    </row>
    <row r="3395" spans="33:33" s="23" customFormat="1" x14ac:dyDescent="0.2">
      <c r="AG3395" s="527"/>
    </row>
    <row r="3396" spans="33:33" s="23" customFormat="1" x14ac:dyDescent="0.2">
      <c r="AG3396" s="527"/>
    </row>
    <row r="3397" spans="33:33" s="23" customFormat="1" x14ac:dyDescent="0.2">
      <c r="AG3397" s="527"/>
    </row>
    <row r="3398" spans="33:33" s="23" customFormat="1" x14ac:dyDescent="0.2">
      <c r="AG3398" s="527"/>
    </row>
    <row r="3399" spans="33:33" s="23" customFormat="1" x14ac:dyDescent="0.2">
      <c r="AG3399" s="527"/>
    </row>
    <row r="3400" spans="33:33" s="23" customFormat="1" x14ac:dyDescent="0.2">
      <c r="AG3400" s="527"/>
    </row>
    <row r="3401" spans="33:33" s="23" customFormat="1" x14ac:dyDescent="0.2">
      <c r="AG3401" s="527"/>
    </row>
    <row r="3402" spans="33:33" s="23" customFormat="1" x14ac:dyDescent="0.2">
      <c r="AG3402" s="527"/>
    </row>
    <row r="3403" spans="33:33" s="23" customFormat="1" x14ac:dyDescent="0.2">
      <c r="AG3403" s="527"/>
    </row>
    <row r="3404" spans="33:33" s="23" customFormat="1" x14ac:dyDescent="0.2">
      <c r="AG3404" s="527"/>
    </row>
    <row r="3405" spans="33:33" s="23" customFormat="1" x14ac:dyDescent="0.2">
      <c r="AG3405" s="527"/>
    </row>
    <row r="3406" spans="33:33" s="23" customFormat="1" x14ac:dyDescent="0.2">
      <c r="AG3406" s="527"/>
    </row>
    <row r="3407" spans="33:33" s="23" customFormat="1" x14ac:dyDescent="0.2">
      <c r="AG3407" s="527"/>
    </row>
    <row r="3408" spans="33:33" s="23" customFormat="1" x14ac:dyDescent="0.2">
      <c r="AG3408" s="527"/>
    </row>
    <row r="3409" spans="33:33" s="23" customFormat="1" x14ac:dyDescent="0.2">
      <c r="AG3409" s="527"/>
    </row>
    <row r="3410" spans="33:33" s="23" customFormat="1" x14ac:dyDescent="0.2">
      <c r="AG3410" s="527"/>
    </row>
    <row r="3411" spans="33:33" s="23" customFormat="1" x14ac:dyDescent="0.2">
      <c r="AG3411" s="527"/>
    </row>
    <row r="3412" spans="33:33" s="23" customFormat="1" x14ac:dyDescent="0.2">
      <c r="AG3412" s="527"/>
    </row>
    <row r="3413" spans="33:33" s="23" customFormat="1" x14ac:dyDescent="0.2">
      <c r="AG3413" s="527"/>
    </row>
    <row r="3414" spans="33:33" s="23" customFormat="1" x14ac:dyDescent="0.2">
      <c r="AG3414" s="527"/>
    </row>
    <row r="3415" spans="33:33" s="23" customFormat="1" x14ac:dyDescent="0.2">
      <c r="AG3415" s="527"/>
    </row>
    <row r="3416" spans="33:33" s="23" customFormat="1" x14ac:dyDescent="0.2">
      <c r="AG3416" s="527"/>
    </row>
    <row r="3417" spans="33:33" s="23" customFormat="1" x14ac:dyDescent="0.2">
      <c r="AG3417" s="527"/>
    </row>
    <row r="3418" spans="33:33" s="23" customFormat="1" x14ac:dyDescent="0.2">
      <c r="AG3418" s="527"/>
    </row>
    <row r="3419" spans="33:33" s="23" customFormat="1" x14ac:dyDescent="0.2">
      <c r="AG3419" s="527"/>
    </row>
    <row r="3420" spans="33:33" s="23" customFormat="1" x14ac:dyDescent="0.2">
      <c r="AG3420" s="527"/>
    </row>
    <row r="3421" spans="33:33" s="23" customFormat="1" x14ac:dyDescent="0.2">
      <c r="AG3421" s="527"/>
    </row>
    <row r="3422" spans="33:33" s="23" customFormat="1" x14ac:dyDescent="0.2">
      <c r="AG3422" s="527"/>
    </row>
    <row r="3423" spans="33:33" s="23" customFormat="1" x14ac:dyDescent="0.2">
      <c r="AG3423" s="527"/>
    </row>
    <row r="3424" spans="33:33" s="23" customFormat="1" x14ac:dyDescent="0.2">
      <c r="AG3424" s="527"/>
    </row>
    <row r="3425" spans="33:33" s="23" customFormat="1" x14ac:dyDescent="0.2">
      <c r="AG3425" s="527"/>
    </row>
    <row r="3426" spans="33:33" s="23" customFormat="1" x14ac:dyDescent="0.2">
      <c r="AG3426" s="527"/>
    </row>
    <row r="3427" spans="33:33" s="23" customFormat="1" x14ac:dyDescent="0.2">
      <c r="AG3427" s="527"/>
    </row>
    <row r="3428" spans="33:33" s="23" customFormat="1" x14ac:dyDescent="0.2">
      <c r="AG3428" s="527"/>
    </row>
    <row r="3429" spans="33:33" s="23" customFormat="1" x14ac:dyDescent="0.2">
      <c r="AG3429" s="527"/>
    </row>
    <row r="3430" spans="33:33" s="23" customFormat="1" x14ac:dyDescent="0.2">
      <c r="AG3430" s="527"/>
    </row>
    <row r="3431" spans="33:33" s="23" customFormat="1" x14ac:dyDescent="0.2">
      <c r="AG3431" s="527"/>
    </row>
    <row r="3432" spans="33:33" s="23" customFormat="1" x14ac:dyDescent="0.2">
      <c r="AG3432" s="527"/>
    </row>
    <row r="3433" spans="33:33" s="23" customFormat="1" x14ac:dyDescent="0.2">
      <c r="AG3433" s="527"/>
    </row>
    <row r="3434" spans="33:33" s="23" customFormat="1" x14ac:dyDescent="0.2">
      <c r="AG3434" s="527"/>
    </row>
    <row r="3435" spans="33:33" s="23" customFormat="1" x14ac:dyDescent="0.2">
      <c r="AG3435" s="527"/>
    </row>
    <row r="3436" spans="33:33" s="23" customFormat="1" x14ac:dyDescent="0.2">
      <c r="AG3436" s="527"/>
    </row>
    <row r="3437" spans="33:33" s="23" customFormat="1" x14ac:dyDescent="0.2">
      <c r="AG3437" s="527"/>
    </row>
    <row r="3438" spans="33:33" s="23" customFormat="1" x14ac:dyDescent="0.2">
      <c r="AG3438" s="527"/>
    </row>
    <row r="3439" spans="33:33" s="23" customFormat="1" x14ac:dyDescent="0.2">
      <c r="AG3439" s="527"/>
    </row>
    <row r="3440" spans="33:33" s="23" customFormat="1" x14ac:dyDescent="0.2">
      <c r="AG3440" s="527"/>
    </row>
    <row r="3441" spans="33:33" s="23" customFormat="1" x14ac:dyDescent="0.2">
      <c r="AG3441" s="527"/>
    </row>
    <row r="3442" spans="33:33" s="23" customFormat="1" x14ac:dyDescent="0.2">
      <c r="AG3442" s="527"/>
    </row>
    <row r="3443" spans="33:33" s="23" customFormat="1" x14ac:dyDescent="0.2">
      <c r="AG3443" s="527"/>
    </row>
    <row r="3444" spans="33:33" s="23" customFormat="1" x14ac:dyDescent="0.2">
      <c r="AG3444" s="527"/>
    </row>
    <row r="3445" spans="33:33" s="23" customFormat="1" x14ac:dyDescent="0.2">
      <c r="AG3445" s="527"/>
    </row>
    <row r="3446" spans="33:33" s="23" customFormat="1" x14ac:dyDescent="0.2">
      <c r="AG3446" s="527"/>
    </row>
    <row r="3447" spans="33:33" s="23" customFormat="1" x14ac:dyDescent="0.2">
      <c r="AG3447" s="527"/>
    </row>
    <row r="3448" spans="33:33" s="23" customFormat="1" x14ac:dyDescent="0.2">
      <c r="AG3448" s="527"/>
    </row>
    <row r="3449" spans="33:33" s="23" customFormat="1" x14ac:dyDescent="0.2">
      <c r="AG3449" s="527"/>
    </row>
    <row r="3450" spans="33:33" s="23" customFormat="1" x14ac:dyDescent="0.2">
      <c r="AG3450" s="527"/>
    </row>
    <row r="3451" spans="33:33" s="23" customFormat="1" x14ac:dyDescent="0.2">
      <c r="AG3451" s="527"/>
    </row>
    <row r="3452" spans="33:33" s="23" customFormat="1" x14ac:dyDescent="0.2">
      <c r="AG3452" s="527"/>
    </row>
    <row r="3453" spans="33:33" s="23" customFormat="1" x14ac:dyDescent="0.2">
      <c r="AG3453" s="527"/>
    </row>
    <row r="3454" spans="33:33" s="23" customFormat="1" x14ac:dyDescent="0.2">
      <c r="AG3454" s="527"/>
    </row>
    <row r="3455" spans="33:33" s="23" customFormat="1" x14ac:dyDescent="0.2">
      <c r="AG3455" s="527"/>
    </row>
    <row r="3456" spans="33:33" s="23" customFormat="1" x14ac:dyDescent="0.2">
      <c r="AG3456" s="527"/>
    </row>
    <row r="3457" spans="33:33" s="23" customFormat="1" x14ac:dyDescent="0.2">
      <c r="AG3457" s="527"/>
    </row>
    <row r="3458" spans="33:33" s="23" customFormat="1" x14ac:dyDescent="0.2">
      <c r="AG3458" s="527"/>
    </row>
    <row r="3459" spans="33:33" s="23" customFormat="1" x14ac:dyDescent="0.2">
      <c r="AG3459" s="527"/>
    </row>
    <row r="3460" spans="33:33" s="23" customFormat="1" x14ac:dyDescent="0.2">
      <c r="AG3460" s="527"/>
    </row>
    <row r="3461" spans="33:33" s="23" customFormat="1" x14ac:dyDescent="0.2">
      <c r="AG3461" s="527"/>
    </row>
    <row r="3462" spans="33:33" s="23" customFormat="1" x14ac:dyDescent="0.2">
      <c r="AG3462" s="527"/>
    </row>
    <row r="3463" spans="33:33" s="23" customFormat="1" x14ac:dyDescent="0.2">
      <c r="AG3463" s="527"/>
    </row>
    <row r="3464" spans="33:33" s="23" customFormat="1" x14ac:dyDescent="0.2">
      <c r="AG3464" s="527"/>
    </row>
    <row r="3465" spans="33:33" s="23" customFormat="1" x14ac:dyDescent="0.2">
      <c r="AG3465" s="527"/>
    </row>
    <row r="3466" spans="33:33" s="23" customFormat="1" x14ac:dyDescent="0.2">
      <c r="AG3466" s="527"/>
    </row>
    <row r="3467" spans="33:33" s="23" customFormat="1" x14ac:dyDescent="0.2">
      <c r="AG3467" s="527"/>
    </row>
    <row r="3468" spans="33:33" s="23" customFormat="1" x14ac:dyDescent="0.2">
      <c r="AG3468" s="527"/>
    </row>
    <row r="3469" spans="33:33" s="23" customFormat="1" x14ac:dyDescent="0.2">
      <c r="AG3469" s="527"/>
    </row>
    <row r="3470" spans="33:33" s="23" customFormat="1" x14ac:dyDescent="0.2">
      <c r="AG3470" s="527"/>
    </row>
    <row r="3471" spans="33:33" s="23" customFormat="1" x14ac:dyDescent="0.2">
      <c r="AG3471" s="527"/>
    </row>
    <row r="3472" spans="33:33" s="23" customFormat="1" x14ac:dyDescent="0.2">
      <c r="AG3472" s="527"/>
    </row>
    <row r="3473" spans="33:33" s="23" customFormat="1" x14ac:dyDescent="0.2">
      <c r="AG3473" s="527"/>
    </row>
    <row r="3474" spans="33:33" s="23" customFormat="1" x14ac:dyDescent="0.2">
      <c r="AG3474" s="527"/>
    </row>
    <row r="3475" spans="33:33" s="23" customFormat="1" x14ac:dyDescent="0.2">
      <c r="AG3475" s="527"/>
    </row>
    <row r="3476" spans="33:33" s="23" customFormat="1" x14ac:dyDescent="0.2">
      <c r="AG3476" s="527"/>
    </row>
    <row r="3477" spans="33:33" s="23" customFormat="1" x14ac:dyDescent="0.2">
      <c r="AG3477" s="527"/>
    </row>
    <row r="3478" spans="33:33" s="23" customFormat="1" x14ac:dyDescent="0.2">
      <c r="AG3478" s="527"/>
    </row>
    <row r="3479" spans="33:33" s="23" customFormat="1" x14ac:dyDescent="0.2">
      <c r="AG3479" s="527"/>
    </row>
    <row r="3480" spans="33:33" s="23" customFormat="1" x14ac:dyDescent="0.2">
      <c r="AG3480" s="527"/>
    </row>
    <row r="3481" spans="33:33" s="23" customFormat="1" x14ac:dyDescent="0.2">
      <c r="AG3481" s="527"/>
    </row>
    <row r="3482" spans="33:33" s="23" customFormat="1" x14ac:dyDescent="0.2">
      <c r="AG3482" s="527"/>
    </row>
    <row r="3483" spans="33:33" s="23" customFormat="1" x14ac:dyDescent="0.2">
      <c r="AG3483" s="527"/>
    </row>
    <row r="3484" spans="33:33" s="23" customFormat="1" x14ac:dyDescent="0.2">
      <c r="AG3484" s="527"/>
    </row>
    <row r="3485" spans="33:33" s="23" customFormat="1" x14ac:dyDescent="0.2">
      <c r="AG3485" s="527"/>
    </row>
    <row r="3486" spans="33:33" s="23" customFormat="1" x14ac:dyDescent="0.2">
      <c r="AG3486" s="527"/>
    </row>
    <row r="3487" spans="33:33" s="23" customFormat="1" x14ac:dyDescent="0.2">
      <c r="AG3487" s="527"/>
    </row>
    <row r="3488" spans="33:33" s="23" customFormat="1" x14ac:dyDescent="0.2">
      <c r="AG3488" s="527"/>
    </row>
    <row r="3489" spans="33:33" s="23" customFormat="1" x14ac:dyDescent="0.2">
      <c r="AG3489" s="527"/>
    </row>
    <row r="3490" spans="33:33" s="23" customFormat="1" x14ac:dyDescent="0.2">
      <c r="AG3490" s="527"/>
    </row>
    <row r="3491" spans="33:33" s="23" customFormat="1" x14ac:dyDescent="0.2">
      <c r="AG3491" s="527"/>
    </row>
    <row r="3492" spans="33:33" s="23" customFormat="1" x14ac:dyDescent="0.2">
      <c r="AG3492" s="527"/>
    </row>
    <row r="3493" spans="33:33" s="23" customFormat="1" x14ac:dyDescent="0.2">
      <c r="AG3493" s="527"/>
    </row>
    <row r="3494" spans="33:33" s="23" customFormat="1" x14ac:dyDescent="0.2">
      <c r="AG3494" s="527"/>
    </row>
    <row r="3495" spans="33:33" s="23" customFormat="1" x14ac:dyDescent="0.2">
      <c r="AG3495" s="527"/>
    </row>
    <row r="3496" spans="33:33" s="23" customFormat="1" x14ac:dyDescent="0.2">
      <c r="AG3496" s="527"/>
    </row>
    <row r="3497" spans="33:33" s="23" customFormat="1" x14ac:dyDescent="0.2">
      <c r="AG3497" s="527"/>
    </row>
    <row r="3498" spans="33:33" s="23" customFormat="1" x14ac:dyDescent="0.2">
      <c r="AG3498" s="527"/>
    </row>
    <row r="3499" spans="33:33" s="23" customFormat="1" x14ac:dyDescent="0.2">
      <c r="AG3499" s="527"/>
    </row>
    <row r="3500" spans="33:33" s="23" customFormat="1" x14ac:dyDescent="0.2">
      <c r="AG3500" s="527"/>
    </row>
    <row r="3501" spans="33:33" s="23" customFormat="1" x14ac:dyDescent="0.2">
      <c r="AG3501" s="527"/>
    </row>
    <row r="3502" spans="33:33" s="23" customFormat="1" x14ac:dyDescent="0.2">
      <c r="AG3502" s="527"/>
    </row>
    <row r="3503" spans="33:33" s="23" customFormat="1" x14ac:dyDescent="0.2">
      <c r="AG3503" s="527"/>
    </row>
    <row r="3504" spans="33:33" s="23" customFormat="1" x14ac:dyDescent="0.2">
      <c r="AG3504" s="527"/>
    </row>
    <row r="3505" spans="33:33" s="23" customFormat="1" x14ac:dyDescent="0.2">
      <c r="AG3505" s="527"/>
    </row>
    <row r="3506" spans="33:33" s="23" customFormat="1" x14ac:dyDescent="0.2">
      <c r="AG3506" s="527"/>
    </row>
    <row r="3507" spans="33:33" s="23" customFormat="1" x14ac:dyDescent="0.2">
      <c r="AG3507" s="527"/>
    </row>
    <row r="3508" spans="33:33" s="23" customFormat="1" x14ac:dyDescent="0.2">
      <c r="AG3508" s="527"/>
    </row>
    <row r="3509" spans="33:33" s="23" customFormat="1" x14ac:dyDescent="0.2">
      <c r="AG3509" s="527"/>
    </row>
    <row r="3510" spans="33:33" s="23" customFormat="1" x14ac:dyDescent="0.2">
      <c r="AG3510" s="527"/>
    </row>
    <row r="3511" spans="33:33" s="23" customFormat="1" x14ac:dyDescent="0.2">
      <c r="AG3511" s="527"/>
    </row>
    <row r="3512" spans="33:33" s="23" customFormat="1" x14ac:dyDescent="0.2">
      <c r="AG3512" s="527"/>
    </row>
    <row r="3513" spans="33:33" s="23" customFormat="1" x14ac:dyDescent="0.2">
      <c r="AG3513" s="527"/>
    </row>
    <row r="3514" spans="33:33" s="23" customFormat="1" x14ac:dyDescent="0.2">
      <c r="AG3514" s="527"/>
    </row>
    <row r="3515" spans="33:33" s="23" customFormat="1" x14ac:dyDescent="0.2">
      <c r="AG3515" s="527"/>
    </row>
    <row r="3516" spans="33:33" s="23" customFormat="1" x14ac:dyDescent="0.2">
      <c r="AG3516" s="527"/>
    </row>
    <row r="3517" spans="33:33" s="23" customFormat="1" x14ac:dyDescent="0.2">
      <c r="AG3517" s="527"/>
    </row>
    <row r="3518" spans="33:33" s="23" customFormat="1" x14ac:dyDescent="0.2">
      <c r="AG3518" s="527"/>
    </row>
    <row r="3519" spans="33:33" s="23" customFormat="1" x14ac:dyDescent="0.2">
      <c r="AG3519" s="527"/>
    </row>
    <row r="3520" spans="33:33" s="23" customFormat="1" x14ac:dyDescent="0.2">
      <c r="AG3520" s="527"/>
    </row>
    <row r="3521" spans="33:33" s="23" customFormat="1" x14ac:dyDescent="0.2">
      <c r="AG3521" s="527"/>
    </row>
    <row r="3522" spans="33:33" s="23" customFormat="1" x14ac:dyDescent="0.2">
      <c r="AG3522" s="527"/>
    </row>
    <row r="3523" spans="33:33" s="23" customFormat="1" x14ac:dyDescent="0.2">
      <c r="AG3523" s="527"/>
    </row>
    <row r="3524" spans="33:33" s="23" customFormat="1" x14ac:dyDescent="0.2">
      <c r="AG3524" s="527"/>
    </row>
    <row r="3525" spans="33:33" s="23" customFormat="1" x14ac:dyDescent="0.2">
      <c r="AG3525" s="527"/>
    </row>
    <row r="3526" spans="33:33" s="23" customFormat="1" x14ac:dyDescent="0.2">
      <c r="AG3526" s="527"/>
    </row>
    <row r="3527" spans="33:33" s="23" customFormat="1" x14ac:dyDescent="0.2">
      <c r="AG3527" s="527"/>
    </row>
    <row r="3528" spans="33:33" s="23" customFormat="1" x14ac:dyDescent="0.2">
      <c r="AG3528" s="527"/>
    </row>
    <row r="3529" spans="33:33" s="23" customFormat="1" x14ac:dyDescent="0.2">
      <c r="AG3529" s="527"/>
    </row>
    <row r="3530" spans="33:33" s="23" customFormat="1" x14ac:dyDescent="0.2">
      <c r="AG3530" s="527"/>
    </row>
    <row r="3531" spans="33:33" s="23" customFormat="1" x14ac:dyDescent="0.2">
      <c r="AG3531" s="527"/>
    </row>
    <row r="3532" spans="33:33" s="23" customFormat="1" x14ac:dyDescent="0.2">
      <c r="AG3532" s="527"/>
    </row>
    <row r="3533" spans="33:33" s="23" customFormat="1" x14ac:dyDescent="0.2">
      <c r="AG3533" s="527"/>
    </row>
    <row r="3534" spans="33:33" s="23" customFormat="1" x14ac:dyDescent="0.2">
      <c r="AG3534" s="527"/>
    </row>
    <row r="3535" spans="33:33" s="23" customFormat="1" x14ac:dyDescent="0.2">
      <c r="AG3535" s="527"/>
    </row>
    <row r="3536" spans="33:33" s="23" customFormat="1" x14ac:dyDescent="0.2">
      <c r="AG3536" s="527"/>
    </row>
    <row r="3537" spans="33:33" s="23" customFormat="1" x14ac:dyDescent="0.2">
      <c r="AG3537" s="527"/>
    </row>
    <row r="3538" spans="33:33" s="23" customFormat="1" x14ac:dyDescent="0.2">
      <c r="AG3538" s="527"/>
    </row>
    <row r="3539" spans="33:33" s="23" customFormat="1" x14ac:dyDescent="0.2">
      <c r="AG3539" s="527"/>
    </row>
    <row r="3540" spans="33:33" s="23" customFormat="1" x14ac:dyDescent="0.2">
      <c r="AG3540" s="527"/>
    </row>
    <row r="3541" spans="33:33" s="23" customFormat="1" x14ac:dyDescent="0.2">
      <c r="AG3541" s="527"/>
    </row>
    <row r="3542" spans="33:33" s="23" customFormat="1" x14ac:dyDescent="0.2">
      <c r="AG3542" s="527"/>
    </row>
    <row r="3543" spans="33:33" s="23" customFormat="1" x14ac:dyDescent="0.2">
      <c r="AG3543" s="527"/>
    </row>
    <row r="3544" spans="33:33" s="23" customFormat="1" x14ac:dyDescent="0.2">
      <c r="AG3544" s="527"/>
    </row>
    <row r="3545" spans="33:33" s="23" customFormat="1" x14ac:dyDescent="0.2">
      <c r="AG3545" s="527"/>
    </row>
    <row r="3546" spans="33:33" s="23" customFormat="1" x14ac:dyDescent="0.2">
      <c r="AG3546" s="527"/>
    </row>
    <row r="3547" spans="33:33" s="23" customFormat="1" x14ac:dyDescent="0.2">
      <c r="AG3547" s="527"/>
    </row>
    <row r="3548" spans="33:33" s="23" customFormat="1" x14ac:dyDescent="0.2">
      <c r="AG3548" s="527"/>
    </row>
    <row r="3549" spans="33:33" s="23" customFormat="1" x14ac:dyDescent="0.2">
      <c r="AG3549" s="527"/>
    </row>
    <row r="3550" spans="33:33" s="23" customFormat="1" x14ac:dyDescent="0.2">
      <c r="AG3550" s="527"/>
    </row>
    <row r="3551" spans="33:33" s="23" customFormat="1" x14ac:dyDescent="0.2">
      <c r="AG3551" s="527"/>
    </row>
    <row r="3552" spans="33:33" s="23" customFormat="1" x14ac:dyDescent="0.2">
      <c r="AG3552" s="527"/>
    </row>
    <row r="3553" spans="33:33" s="23" customFormat="1" x14ac:dyDescent="0.2">
      <c r="AG3553" s="527"/>
    </row>
    <row r="3554" spans="33:33" s="23" customFormat="1" x14ac:dyDescent="0.2">
      <c r="AG3554" s="527"/>
    </row>
    <row r="3555" spans="33:33" s="23" customFormat="1" x14ac:dyDescent="0.2">
      <c r="AG3555" s="527"/>
    </row>
    <row r="3556" spans="33:33" s="23" customFormat="1" x14ac:dyDescent="0.2">
      <c r="AG3556" s="527"/>
    </row>
    <row r="3557" spans="33:33" s="23" customFormat="1" x14ac:dyDescent="0.2">
      <c r="AG3557" s="527"/>
    </row>
    <row r="3558" spans="33:33" s="23" customFormat="1" x14ac:dyDescent="0.2">
      <c r="AG3558" s="527"/>
    </row>
    <row r="3559" spans="33:33" s="23" customFormat="1" x14ac:dyDescent="0.2">
      <c r="AG3559" s="527"/>
    </row>
    <row r="3560" spans="33:33" s="23" customFormat="1" x14ac:dyDescent="0.2">
      <c r="AG3560" s="527"/>
    </row>
    <row r="3561" spans="33:33" s="23" customFormat="1" x14ac:dyDescent="0.2">
      <c r="AG3561" s="527"/>
    </row>
    <row r="3562" spans="33:33" s="23" customFormat="1" x14ac:dyDescent="0.2">
      <c r="AG3562" s="527"/>
    </row>
    <row r="3563" spans="33:33" s="23" customFormat="1" x14ac:dyDescent="0.2">
      <c r="AG3563" s="527"/>
    </row>
    <row r="3564" spans="33:33" s="23" customFormat="1" x14ac:dyDescent="0.2">
      <c r="AG3564" s="527"/>
    </row>
    <row r="3565" spans="33:33" s="23" customFormat="1" x14ac:dyDescent="0.2">
      <c r="AG3565" s="527"/>
    </row>
    <row r="3566" spans="33:33" s="23" customFormat="1" x14ac:dyDescent="0.2">
      <c r="AG3566" s="527"/>
    </row>
    <row r="3567" spans="33:33" s="23" customFormat="1" x14ac:dyDescent="0.2">
      <c r="AG3567" s="527"/>
    </row>
    <row r="3568" spans="33:33" s="23" customFormat="1" x14ac:dyDescent="0.2">
      <c r="AG3568" s="527"/>
    </row>
    <row r="3569" spans="33:33" s="23" customFormat="1" x14ac:dyDescent="0.2">
      <c r="AG3569" s="527"/>
    </row>
    <row r="3570" spans="33:33" s="23" customFormat="1" x14ac:dyDescent="0.2">
      <c r="AG3570" s="527"/>
    </row>
    <row r="3571" spans="33:33" s="23" customFormat="1" x14ac:dyDescent="0.2">
      <c r="AG3571" s="527"/>
    </row>
    <row r="3572" spans="33:33" s="23" customFormat="1" x14ac:dyDescent="0.2">
      <c r="AG3572" s="527"/>
    </row>
    <row r="3573" spans="33:33" s="23" customFormat="1" x14ac:dyDescent="0.2">
      <c r="AG3573" s="527"/>
    </row>
    <row r="3574" spans="33:33" s="23" customFormat="1" x14ac:dyDescent="0.2">
      <c r="AG3574" s="527"/>
    </row>
    <row r="3575" spans="33:33" s="23" customFormat="1" x14ac:dyDescent="0.2">
      <c r="AG3575" s="527"/>
    </row>
    <row r="3576" spans="33:33" s="23" customFormat="1" x14ac:dyDescent="0.2"/>
    <row r="3577" spans="33:33" s="23" customFormat="1" x14ac:dyDescent="0.2"/>
  </sheetData>
  <mergeCells count="8">
    <mergeCell ref="A166:AI166"/>
    <mergeCell ref="A169:F169"/>
    <mergeCell ref="A173:AB173"/>
    <mergeCell ref="A167:AI167"/>
    <mergeCell ref="A1:Y1"/>
    <mergeCell ref="A163:AI163"/>
    <mergeCell ref="A164:AI164"/>
    <mergeCell ref="A165:AI16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9"/>
  <sheetViews>
    <sheetView workbookViewId="0">
      <pane xSplit="1" ySplit="2" topLeftCell="H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38.28515625" style="340" customWidth="1"/>
    <col min="2" max="6" width="3.85546875" style="340" bestFit="1" customWidth="1"/>
    <col min="7" max="7" width="4.28515625" style="340" bestFit="1" customWidth="1"/>
    <col min="8" max="15" width="4.85546875" style="340" bestFit="1" customWidth="1"/>
    <col min="16" max="16" width="7.85546875" style="340" bestFit="1" customWidth="1"/>
    <col min="17" max="18" width="4.85546875" style="340" bestFit="1" customWidth="1"/>
    <col min="19" max="19" width="7.140625" style="340" customWidth="1"/>
    <col min="20" max="20" width="7.140625" style="340" bestFit="1" customWidth="1"/>
    <col min="21" max="23" width="7.85546875" style="5" bestFit="1" customWidth="1"/>
    <col min="24" max="25" width="7.85546875" style="151" bestFit="1" customWidth="1"/>
    <col min="26" max="28" width="7.85546875" style="5" bestFit="1" customWidth="1"/>
    <col min="29" max="35" width="9.140625" style="23" bestFit="1" customWidth="1"/>
    <col min="36" max="36" width="7.85546875" style="800" customWidth="1"/>
    <col min="37" max="255" width="9.140625" style="23"/>
    <col min="256" max="256" width="42" style="23" customWidth="1"/>
    <col min="257" max="283" width="8.5703125" style="23" customWidth="1"/>
    <col min="284" max="511" width="9.140625" style="23"/>
    <col min="512" max="512" width="42" style="23" customWidth="1"/>
    <col min="513" max="539" width="8.5703125" style="23" customWidth="1"/>
    <col min="540" max="767" width="9.140625" style="23"/>
    <col min="768" max="768" width="42" style="23" customWidth="1"/>
    <col min="769" max="795" width="8.5703125" style="23" customWidth="1"/>
    <col min="796" max="1023" width="9.140625" style="23"/>
    <col min="1024" max="1024" width="42" style="23" customWidth="1"/>
    <col min="1025" max="1051" width="8.5703125" style="23" customWidth="1"/>
    <col min="1052" max="1279" width="9.140625" style="23"/>
    <col min="1280" max="1280" width="42" style="23" customWidth="1"/>
    <col min="1281" max="1307" width="8.5703125" style="23" customWidth="1"/>
    <col min="1308" max="1535" width="9.140625" style="23"/>
    <col min="1536" max="1536" width="42" style="23" customWidth="1"/>
    <col min="1537" max="1563" width="8.5703125" style="23" customWidth="1"/>
    <col min="1564" max="1791" width="9.140625" style="23"/>
    <col min="1792" max="1792" width="42" style="23" customWidth="1"/>
    <col min="1793" max="1819" width="8.5703125" style="23" customWidth="1"/>
    <col min="1820" max="2047" width="9.140625" style="23"/>
    <col min="2048" max="2048" width="42" style="23" customWidth="1"/>
    <col min="2049" max="2075" width="8.5703125" style="23" customWidth="1"/>
    <col min="2076" max="2303" width="9.140625" style="23"/>
    <col min="2304" max="2304" width="42" style="23" customWidth="1"/>
    <col min="2305" max="2331" width="8.5703125" style="23" customWidth="1"/>
    <col min="2332" max="2559" width="9.140625" style="23"/>
    <col min="2560" max="2560" width="42" style="23" customWidth="1"/>
    <col min="2561" max="2587" width="8.5703125" style="23" customWidth="1"/>
    <col min="2588" max="2815" width="9.140625" style="23"/>
    <col min="2816" max="2816" width="42" style="23" customWidth="1"/>
    <col min="2817" max="2843" width="8.5703125" style="23" customWidth="1"/>
    <col min="2844" max="3071" width="9.140625" style="23"/>
    <col min="3072" max="3072" width="42" style="23" customWidth="1"/>
    <col min="3073" max="3099" width="8.5703125" style="23" customWidth="1"/>
    <col min="3100" max="3327" width="9.140625" style="23"/>
    <col min="3328" max="3328" width="42" style="23" customWidth="1"/>
    <col min="3329" max="3355" width="8.5703125" style="23" customWidth="1"/>
    <col min="3356" max="3583" width="9.140625" style="23"/>
    <col min="3584" max="3584" width="42" style="23" customWidth="1"/>
    <col min="3585" max="3611" width="8.5703125" style="23" customWidth="1"/>
    <col min="3612" max="3839" width="9.140625" style="23"/>
    <col min="3840" max="3840" width="42" style="23" customWidth="1"/>
    <col min="3841" max="3867" width="8.5703125" style="23" customWidth="1"/>
    <col min="3868" max="4095" width="9.140625" style="23"/>
    <col min="4096" max="4096" width="42" style="23" customWidth="1"/>
    <col min="4097" max="4123" width="8.5703125" style="23" customWidth="1"/>
    <col min="4124" max="4351" width="9.140625" style="23"/>
    <col min="4352" max="4352" width="42" style="23" customWidth="1"/>
    <col min="4353" max="4379" width="8.5703125" style="23" customWidth="1"/>
    <col min="4380" max="4607" width="9.140625" style="23"/>
    <col min="4608" max="4608" width="42" style="23" customWidth="1"/>
    <col min="4609" max="4635" width="8.5703125" style="23" customWidth="1"/>
    <col min="4636" max="4863" width="9.140625" style="23"/>
    <col min="4864" max="4864" width="42" style="23" customWidth="1"/>
    <col min="4865" max="4891" width="8.5703125" style="23" customWidth="1"/>
    <col min="4892" max="5119" width="9.140625" style="23"/>
    <col min="5120" max="5120" width="42" style="23" customWidth="1"/>
    <col min="5121" max="5147" width="8.5703125" style="23" customWidth="1"/>
    <col min="5148" max="5375" width="9.140625" style="23"/>
    <col min="5376" max="5376" width="42" style="23" customWidth="1"/>
    <col min="5377" max="5403" width="8.5703125" style="23" customWidth="1"/>
    <col min="5404" max="5631" width="9.140625" style="23"/>
    <col min="5632" max="5632" width="42" style="23" customWidth="1"/>
    <col min="5633" max="5659" width="8.5703125" style="23" customWidth="1"/>
    <col min="5660" max="5887" width="9.140625" style="23"/>
    <col min="5888" max="5888" width="42" style="23" customWidth="1"/>
    <col min="5889" max="5915" width="8.5703125" style="23" customWidth="1"/>
    <col min="5916" max="6143" width="9.140625" style="23"/>
    <col min="6144" max="6144" width="42" style="23" customWidth="1"/>
    <col min="6145" max="6171" width="8.5703125" style="23" customWidth="1"/>
    <col min="6172" max="6399" width="9.140625" style="23"/>
    <col min="6400" max="6400" width="42" style="23" customWidth="1"/>
    <col min="6401" max="6427" width="8.5703125" style="23" customWidth="1"/>
    <col min="6428" max="6655" width="9.140625" style="23"/>
    <col min="6656" max="6656" width="42" style="23" customWidth="1"/>
    <col min="6657" max="6683" width="8.5703125" style="23" customWidth="1"/>
    <col min="6684" max="6911" width="9.140625" style="23"/>
    <col min="6912" max="6912" width="42" style="23" customWidth="1"/>
    <col min="6913" max="6939" width="8.5703125" style="23" customWidth="1"/>
    <col min="6940" max="7167" width="9.140625" style="23"/>
    <col min="7168" max="7168" width="42" style="23" customWidth="1"/>
    <col min="7169" max="7195" width="8.5703125" style="23" customWidth="1"/>
    <col min="7196" max="7423" width="9.140625" style="23"/>
    <col min="7424" max="7424" width="42" style="23" customWidth="1"/>
    <col min="7425" max="7451" width="8.5703125" style="23" customWidth="1"/>
    <col min="7452" max="7679" width="9.140625" style="23"/>
    <col min="7680" max="7680" width="42" style="23" customWidth="1"/>
    <col min="7681" max="7707" width="8.5703125" style="23" customWidth="1"/>
    <col min="7708" max="7935" width="9.140625" style="23"/>
    <col min="7936" max="7936" width="42" style="23" customWidth="1"/>
    <col min="7937" max="7963" width="8.5703125" style="23" customWidth="1"/>
    <col min="7964" max="8191" width="9.140625" style="23"/>
    <col min="8192" max="8192" width="42" style="23" customWidth="1"/>
    <col min="8193" max="8219" width="8.5703125" style="23" customWidth="1"/>
    <col min="8220" max="8447" width="9.140625" style="23"/>
    <col min="8448" max="8448" width="42" style="23" customWidth="1"/>
    <col min="8449" max="8475" width="8.5703125" style="23" customWidth="1"/>
    <col min="8476" max="8703" width="9.140625" style="23"/>
    <col min="8704" max="8704" width="42" style="23" customWidth="1"/>
    <col min="8705" max="8731" width="8.5703125" style="23" customWidth="1"/>
    <col min="8732" max="8959" width="9.140625" style="23"/>
    <col min="8960" max="8960" width="42" style="23" customWidth="1"/>
    <col min="8961" max="8987" width="8.5703125" style="23" customWidth="1"/>
    <col min="8988" max="9215" width="9.140625" style="23"/>
    <col min="9216" max="9216" width="42" style="23" customWidth="1"/>
    <col min="9217" max="9243" width="8.5703125" style="23" customWidth="1"/>
    <col min="9244" max="9471" width="9.140625" style="23"/>
    <col min="9472" max="9472" width="42" style="23" customWidth="1"/>
    <col min="9473" max="9499" width="8.5703125" style="23" customWidth="1"/>
    <col min="9500" max="9727" width="9.140625" style="23"/>
    <col min="9728" max="9728" width="42" style="23" customWidth="1"/>
    <col min="9729" max="9755" width="8.5703125" style="23" customWidth="1"/>
    <col min="9756" max="9983" width="9.140625" style="23"/>
    <col min="9984" max="9984" width="42" style="23" customWidth="1"/>
    <col min="9985" max="10011" width="8.5703125" style="23" customWidth="1"/>
    <col min="10012" max="10239" width="9.140625" style="23"/>
    <col min="10240" max="10240" width="42" style="23" customWidth="1"/>
    <col min="10241" max="10267" width="8.5703125" style="23" customWidth="1"/>
    <col min="10268" max="10495" width="9.140625" style="23"/>
    <col min="10496" max="10496" width="42" style="23" customWidth="1"/>
    <col min="10497" max="10523" width="8.5703125" style="23" customWidth="1"/>
    <col min="10524" max="10751" width="9.140625" style="23"/>
    <col min="10752" max="10752" width="42" style="23" customWidth="1"/>
    <col min="10753" max="10779" width="8.5703125" style="23" customWidth="1"/>
    <col min="10780" max="11007" width="9.140625" style="23"/>
    <col min="11008" max="11008" width="42" style="23" customWidth="1"/>
    <col min="11009" max="11035" width="8.5703125" style="23" customWidth="1"/>
    <col min="11036" max="11263" width="9.140625" style="23"/>
    <col min="11264" max="11264" width="42" style="23" customWidth="1"/>
    <col min="11265" max="11291" width="8.5703125" style="23" customWidth="1"/>
    <col min="11292" max="11519" width="9.140625" style="23"/>
    <col min="11520" max="11520" width="42" style="23" customWidth="1"/>
    <col min="11521" max="11547" width="8.5703125" style="23" customWidth="1"/>
    <col min="11548" max="11775" width="9.140625" style="23"/>
    <col min="11776" max="11776" width="42" style="23" customWidth="1"/>
    <col min="11777" max="11803" width="8.5703125" style="23" customWidth="1"/>
    <col min="11804" max="12031" width="9.140625" style="23"/>
    <col min="12032" max="12032" width="42" style="23" customWidth="1"/>
    <col min="12033" max="12059" width="8.5703125" style="23" customWidth="1"/>
    <col min="12060" max="12287" width="9.140625" style="23"/>
    <col min="12288" max="12288" width="42" style="23" customWidth="1"/>
    <col min="12289" max="12315" width="8.5703125" style="23" customWidth="1"/>
    <col min="12316" max="12543" width="9.140625" style="23"/>
    <col min="12544" max="12544" width="42" style="23" customWidth="1"/>
    <col min="12545" max="12571" width="8.5703125" style="23" customWidth="1"/>
    <col min="12572" max="12799" width="9.140625" style="23"/>
    <col min="12800" max="12800" width="42" style="23" customWidth="1"/>
    <col min="12801" max="12827" width="8.5703125" style="23" customWidth="1"/>
    <col min="12828" max="13055" width="9.140625" style="23"/>
    <col min="13056" max="13056" width="42" style="23" customWidth="1"/>
    <col min="13057" max="13083" width="8.5703125" style="23" customWidth="1"/>
    <col min="13084" max="13311" width="9.140625" style="23"/>
    <col min="13312" max="13312" width="42" style="23" customWidth="1"/>
    <col min="13313" max="13339" width="8.5703125" style="23" customWidth="1"/>
    <col min="13340" max="13567" width="9.140625" style="23"/>
    <col min="13568" max="13568" width="42" style="23" customWidth="1"/>
    <col min="13569" max="13595" width="8.5703125" style="23" customWidth="1"/>
    <col min="13596" max="13823" width="9.140625" style="23"/>
    <col min="13824" max="13824" width="42" style="23" customWidth="1"/>
    <col min="13825" max="13851" width="8.5703125" style="23" customWidth="1"/>
    <col min="13852" max="14079" width="9.140625" style="23"/>
    <col min="14080" max="14080" width="42" style="23" customWidth="1"/>
    <col min="14081" max="14107" width="8.5703125" style="23" customWidth="1"/>
    <col min="14108" max="14335" width="9.140625" style="23"/>
    <col min="14336" max="14336" width="42" style="23" customWidth="1"/>
    <col min="14337" max="14363" width="8.5703125" style="23" customWidth="1"/>
    <col min="14364" max="14591" width="9.140625" style="23"/>
    <col min="14592" max="14592" width="42" style="23" customWidth="1"/>
    <col min="14593" max="14619" width="8.5703125" style="23" customWidth="1"/>
    <col min="14620" max="14847" width="9.140625" style="23"/>
    <col min="14848" max="14848" width="42" style="23" customWidth="1"/>
    <col min="14849" max="14875" width="8.5703125" style="23" customWidth="1"/>
    <col min="14876" max="15103" width="9.140625" style="23"/>
    <col min="15104" max="15104" width="42" style="23" customWidth="1"/>
    <col min="15105" max="15131" width="8.5703125" style="23" customWidth="1"/>
    <col min="15132" max="15359" width="9.140625" style="23"/>
    <col min="15360" max="15360" width="42" style="23" customWidth="1"/>
    <col min="15361" max="15387" width="8.5703125" style="23" customWidth="1"/>
    <col min="15388" max="15615" width="9.140625" style="23"/>
    <col min="15616" max="15616" width="42" style="23" customWidth="1"/>
    <col min="15617" max="15643" width="8.5703125" style="23" customWidth="1"/>
    <col min="15644" max="15871" width="9.140625" style="23"/>
    <col min="15872" max="15872" width="42" style="23" customWidth="1"/>
    <col min="15873" max="15899" width="8.5703125" style="23" customWidth="1"/>
    <col min="15900" max="16127" width="9.140625" style="23"/>
    <col min="16128" max="16128" width="42" style="23" customWidth="1"/>
    <col min="16129" max="16155" width="8.5703125" style="23" customWidth="1"/>
    <col min="16156" max="16384" width="9.140625" style="23"/>
  </cols>
  <sheetData>
    <row r="1" spans="1:36" s="5" customFormat="1" ht="15.75" x14ac:dyDescent="0.2">
      <c r="A1" s="1692" t="s">
        <v>480</v>
      </c>
      <c r="B1" s="1692"/>
      <c r="C1" s="1692"/>
      <c r="D1" s="1692"/>
      <c r="E1" s="1692"/>
      <c r="F1" s="1692"/>
      <c r="G1" s="1692"/>
      <c r="H1" s="1692"/>
      <c r="I1" s="1692"/>
      <c r="J1" s="1692"/>
      <c r="K1" s="1692"/>
      <c r="L1" s="1692"/>
      <c r="M1" s="1692"/>
      <c r="N1" s="1692"/>
      <c r="O1" s="1692"/>
      <c r="P1" s="1692"/>
      <c r="Q1" s="1692"/>
      <c r="R1" s="1692"/>
      <c r="S1" s="1692"/>
      <c r="T1" s="1692"/>
      <c r="U1" s="1692"/>
      <c r="V1" s="1692"/>
      <c r="W1" s="1692"/>
      <c r="X1" s="1692"/>
      <c r="Y1" s="1692"/>
      <c r="AJ1" s="804"/>
    </row>
    <row r="2" spans="1:36" s="311" customFormat="1" x14ac:dyDescent="0.2">
      <c r="A2" s="1269"/>
      <c r="B2" s="1270">
        <v>1991</v>
      </c>
      <c r="C2" s="1270">
        <v>1992</v>
      </c>
      <c r="D2" s="1270">
        <v>1993</v>
      </c>
      <c r="E2" s="1270">
        <v>1994</v>
      </c>
      <c r="F2" s="1270">
        <v>1995</v>
      </c>
      <c r="G2" s="1270">
        <v>1996</v>
      </c>
      <c r="H2" s="1270">
        <v>1997</v>
      </c>
      <c r="I2" s="1270">
        <v>1998</v>
      </c>
      <c r="J2" s="1270">
        <v>1999</v>
      </c>
      <c r="K2" s="1270">
        <v>2000</v>
      </c>
      <c r="L2" s="1270">
        <v>2001</v>
      </c>
      <c r="M2" s="1270">
        <v>2002</v>
      </c>
      <c r="N2" s="1270">
        <v>2003</v>
      </c>
      <c r="O2" s="1270">
        <v>2004</v>
      </c>
      <c r="P2" s="1270">
        <v>2005</v>
      </c>
      <c r="Q2" s="1270">
        <v>2006</v>
      </c>
      <c r="R2" s="1270">
        <v>2007</v>
      </c>
      <c r="S2" s="1270">
        <v>2008</v>
      </c>
      <c r="T2" s="1270">
        <v>2009</v>
      </c>
      <c r="U2" s="1270">
        <v>2010</v>
      </c>
      <c r="V2" s="1270">
        <v>2011</v>
      </c>
      <c r="W2" s="1270">
        <v>2012</v>
      </c>
      <c r="X2" s="1034">
        <v>2013</v>
      </c>
      <c r="Y2" s="1034">
        <v>2014</v>
      </c>
      <c r="Z2" s="1270">
        <v>2015</v>
      </c>
      <c r="AA2" s="1034">
        <v>2016</v>
      </c>
      <c r="AB2" s="1034">
        <v>2017</v>
      </c>
      <c r="AC2" s="1270">
        <v>2018</v>
      </c>
      <c r="AD2" s="1034">
        <v>2019</v>
      </c>
      <c r="AE2" s="1034" t="s">
        <v>455</v>
      </c>
      <c r="AF2" s="1034">
        <v>2021</v>
      </c>
      <c r="AG2" s="1271">
        <v>2022</v>
      </c>
      <c r="AH2" s="1272">
        <v>2023</v>
      </c>
      <c r="AI2" s="1270">
        <v>2024</v>
      </c>
      <c r="AJ2" s="1022">
        <v>2025</v>
      </c>
    </row>
    <row r="3" spans="1:36" s="5" customFormat="1" x14ac:dyDescent="0.2">
      <c r="A3" s="1273" t="s">
        <v>1</v>
      </c>
      <c r="B3" s="1273"/>
      <c r="C3" s="1273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  <c r="O3" s="1273"/>
      <c r="P3" s="1273"/>
      <c r="Q3" s="1273"/>
      <c r="R3" s="1273"/>
      <c r="S3" s="1273"/>
      <c r="T3" s="1273"/>
      <c r="U3" s="1206"/>
      <c r="V3" s="1206"/>
      <c r="W3" s="1210"/>
      <c r="X3" s="1210"/>
      <c r="Y3" s="1210"/>
      <c r="Z3" s="1210"/>
      <c r="AA3" s="1210"/>
      <c r="AB3" s="1210"/>
      <c r="AC3" s="1210"/>
      <c r="AD3" s="1210"/>
      <c r="AE3" s="1210"/>
      <c r="AF3" s="1210"/>
      <c r="AG3" s="1228"/>
      <c r="AH3" s="1210"/>
      <c r="AI3" s="1028"/>
      <c r="AJ3" s="1022"/>
    </row>
    <row r="4" spans="1:36" s="94" customFormat="1" ht="22.5" x14ac:dyDescent="0.2">
      <c r="A4" s="856" t="s">
        <v>312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683"/>
      <c r="V4" s="683"/>
      <c r="W4" s="683"/>
      <c r="X4" s="683"/>
      <c r="Y4" s="683"/>
      <c r="Z4" s="683"/>
      <c r="AA4" s="20"/>
      <c r="AB4" s="20"/>
      <c r="AC4" s="292"/>
      <c r="AD4" s="292"/>
      <c r="AE4" s="292"/>
      <c r="AF4" s="292"/>
      <c r="AG4" s="293"/>
      <c r="AH4" s="294"/>
      <c r="AI4" s="1256"/>
      <c r="AJ4" s="1256"/>
    </row>
    <row r="5" spans="1:36" s="94" customFormat="1" x14ac:dyDescent="0.2">
      <c r="A5" s="856" t="s">
        <v>46</v>
      </c>
      <c r="B5" s="854"/>
      <c r="C5" s="854"/>
      <c r="D5" s="854"/>
      <c r="E5" s="854"/>
      <c r="F5" s="854"/>
      <c r="G5" s="854"/>
      <c r="H5" s="854"/>
      <c r="I5" s="854"/>
      <c r="J5" s="35" t="s">
        <v>456</v>
      </c>
      <c r="K5" s="29" t="s">
        <v>370</v>
      </c>
      <c r="L5" s="29" t="s">
        <v>456</v>
      </c>
      <c r="M5" s="29" t="s">
        <v>370</v>
      </c>
      <c r="N5" s="29" t="s">
        <v>456</v>
      </c>
      <c r="O5" s="29" t="s">
        <v>370</v>
      </c>
      <c r="P5" s="29" t="s">
        <v>370</v>
      </c>
      <c r="Q5" s="29" t="s">
        <v>456</v>
      </c>
      <c r="R5" s="29" t="s">
        <v>370</v>
      </c>
      <c r="S5" s="29" t="s">
        <v>456</v>
      </c>
      <c r="T5" s="29" t="s">
        <v>370</v>
      </c>
      <c r="U5" s="22">
        <v>126.8</v>
      </c>
      <c r="V5" s="80">
        <v>128.5</v>
      </c>
      <c r="W5" s="22">
        <v>129.19999999999999</v>
      </c>
      <c r="X5" s="22">
        <v>130.9</v>
      </c>
      <c r="Y5" s="22">
        <v>132.4</v>
      </c>
      <c r="Z5" s="22">
        <v>134.1</v>
      </c>
      <c r="AA5" s="22">
        <v>134.1</v>
      </c>
      <c r="AB5" s="45">
        <v>134.1</v>
      </c>
      <c r="AC5" s="15">
        <v>133.9</v>
      </c>
      <c r="AD5" s="15">
        <v>133.69999999999999</v>
      </c>
      <c r="AE5" s="15">
        <v>132.80000000000001</v>
      </c>
      <c r="AF5" s="22">
        <v>131.9</v>
      </c>
      <c r="AG5" s="268">
        <v>129</v>
      </c>
      <c r="AH5" s="36">
        <v>128.6</v>
      </c>
      <c r="AI5" s="788">
        <v>127.9</v>
      </c>
      <c r="AJ5" s="1060">
        <v>127</v>
      </c>
    </row>
    <row r="6" spans="1:36" s="94" customFormat="1" x14ac:dyDescent="0.2">
      <c r="A6" s="856" t="s">
        <v>5</v>
      </c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4"/>
      <c r="P6" s="854"/>
      <c r="Q6" s="854"/>
      <c r="R6" s="854"/>
      <c r="S6" s="854"/>
      <c r="T6" s="854"/>
      <c r="U6" s="105"/>
      <c r="V6" s="105"/>
      <c r="W6" s="105"/>
      <c r="X6" s="105"/>
      <c r="Y6" s="105"/>
      <c r="Z6" s="20"/>
      <c r="AA6" s="105"/>
      <c r="AB6" s="105"/>
      <c r="AC6" s="67"/>
      <c r="AD6" s="67"/>
      <c r="AE6" s="67"/>
      <c r="AF6" s="67"/>
      <c r="AG6" s="298"/>
      <c r="AH6" s="294"/>
      <c r="AI6" s="1256"/>
      <c r="AJ6" s="788"/>
    </row>
    <row r="7" spans="1:36" s="94" customFormat="1" x14ac:dyDescent="0.2">
      <c r="A7" s="856" t="s">
        <v>6</v>
      </c>
      <c r="B7" s="856"/>
      <c r="C7" s="856"/>
      <c r="D7" s="856"/>
      <c r="E7" s="856"/>
      <c r="F7" s="856"/>
      <c r="G7" s="856"/>
      <c r="H7" s="856"/>
      <c r="I7" s="856"/>
      <c r="J7" s="856"/>
      <c r="K7" s="856"/>
      <c r="L7" s="856"/>
      <c r="M7" s="856"/>
      <c r="N7" s="856"/>
      <c r="O7" s="856"/>
      <c r="P7" s="856"/>
      <c r="Q7" s="856"/>
      <c r="R7" s="856"/>
      <c r="S7" s="856"/>
      <c r="T7" s="856"/>
      <c r="U7" s="105"/>
      <c r="V7" s="105"/>
      <c r="W7" s="105"/>
      <c r="X7" s="105"/>
      <c r="Y7" s="105"/>
      <c r="Z7" s="20"/>
      <c r="AA7" s="105"/>
      <c r="AB7" s="105"/>
      <c r="AC7" s="67"/>
      <c r="AD7" s="67"/>
      <c r="AE7" s="67"/>
      <c r="AF7" s="67"/>
      <c r="AG7" s="298"/>
      <c r="AH7" s="294"/>
      <c r="AI7" s="1256"/>
      <c r="AJ7" s="788"/>
    </row>
    <row r="8" spans="1:36" s="94" customFormat="1" x14ac:dyDescent="0.2">
      <c r="A8" s="856" t="s">
        <v>262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35">
        <v>1919</v>
      </c>
      <c r="V8" s="35">
        <v>2092</v>
      </c>
      <c r="W8" s="35">
        <v>2129</v>
      </c>
      <c r="X8" s="35">
        <v>2252</v>
      </c>
      <c r="Y8" s="35">
        <v>2263</v>
      </c>
      <c r="Z8" s="35">
        <v>2245</v>
      </c>
      <c r="AA8" s="35">
        <v>2134</v>
      </c>
      <c r="AB8" s="35">
        <v>2081</v>
      </c>
      <c r="AC8" s="72">
        <v>2017</v>
      </c>
      <c r="AD8" s="72">
        <v>1980</v>
      </c>
      <c r="AE8" s="72">
        <v>2169</v>
      </c>
      <c r="AF8" s="72">
        <v>2106</v>
      </c>
      <c r="AG8" s="421">
        <v>2012</v>
      </c>
      <c r="AH8" s="35">
        <v>1797</v>
      </c>
      <c r="AI8" s="973">
        <v>1564</v>
      </c>
      <c r="AJ8" s="973">
        <v>1578</v>
      </c>
    </row>
    <row r="9" spans="1:36" s="138" customFormat="1" ht="22.5" x14ac:dyDescent="0.2">
      <c r="A9" s="856" t="s">
        <v>9</v>
      </c>
      <c r="B9" s="854"/>
      <c r="C9" s="854"/>
      <c r="D9" s="854"/>
      <c r="E9" s="854"/>
      <c r="F9" s="854"/>
      <c r="G9" s="854"/>
      <c r="H9" s="854"/>
      <c r="I9" s="854"/>
      <c r="J9" s="35" t="s">
        <v>456</v>
      </c>
      <c r="K9" s="29" t="s">
        <v>370</v>
      </c>
      <c r="L9" s="29" t="s">
        <v>456</v>
      </c>
      <c r="M9" s="29" t="s">
        <v>370</v>
      </c>
      <c r="N9" s="29" t="s">
        <v>456</v>
      </c>
      <c r="O9" s="29" t="s">
        <v>370</v>
      </c>
      <c r="P9" s="29" t="s">
        <v>370</v>
      </c>
      <c r="Q9" s="29" t="s">
        <v>456</v>
      </c>
      <c r="R9" s="29" t="s">
        <v>370</v>
      </c>
      <c r="S9" s="29" t="s">
        <v>456</v>
      </c>
      <c r="T9" s="29" t="s">
        <v>370</v>
      </c>
      <c r="U9" s="35" t="s">
        <v>370</v>
      </c>
      <c r="V9" s="35" t="s">
        <v>370</v>
      </c>
      <c r="W9" s="35" t="s">
        <v>370</v>
      </c>
      <c r="X9" s="35" t="s">
        <v>370</v>
      </c>
      <c r="Y9" s="35" t="s">
        <v>370</v>
      </c>
      <c r="Z9" s="35" t="s">
        <v>370</v>
      </c>
      <c r="AA9" s="35" t="s">
        <v>370</v>
      </c>
      <c r="AB9" s="35" t="s">
        <v>370</v>
      </c>
      <c r="AC9" s="35" t="s">
        <v>370</v>
      </c>
      <c r="AD9" s="35" t="s">
        <v>370</v>
      </c>
      <c r="AE9" s="35" t="s">
        <v>370</v>
      </c>
      <c r="AF9" s="35" t="s">
        <v>370</v>
      </c>
      <c r="AG9" s="71" t="s">
        <v>370</v>
      </c>
      <c r="AH9" s="35" t="s">
        <v>370</v>
      </c>
      <c r="AI9" s="803" t="s">
        <v>370</v>
      </c>
      <c r="AJ9" s="803" t="s">
        <v>370</v>
      </c>
    </row>
    <row r="10" spans="1:36" s="138" customFormat="1" x14ac:dyDescent="0.2">
      <c r="A10" s="856" t="s">
        <v>10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6" t="s">
        <v>370</v>
      </c>
      <c r="V10" s="36" t="s">
        <v>370</v>
      </c>
      <c r="W10" s="36" t="s">
        <v>370</v>
      </c>
      <c r="X10" s="36" t="s">
        <v>370</v>
      </c>
      <c r="Y10" s="36" t="s">
        <v>370</v>
      </c>
      <c r="Z10" s="36" t="s">
        <v>370</v>
      </c>
      <c r="AA10" s="36" t="s">
        <v>370</v>
      </c>
      <c r="AB10" s="36" t="s">
        <v>370</v>
      </c>
      <c r="AC10" s="36" t="s">
        <v>370</v>
      </c>
      <c r="AD10" s="36" t="s">
        <v>370</v>
      </c>
      <c r="AE10" s="36" t="s">
        <v>370</v>
      </c>
      <c r="AF10" s="36" t="s">
        <v>370</v>
      </c>
      <c r="AG10" s="268" t="s">
        <v>370</v>
      </c>
      <c r="AH10" s="36" t="s">
        <v>370</v>
      </c>
      <c r="AI10" s="803" t="s">
        <v>370</v>
      </c>
      <c r="AJ10" s="803" t="s">
        <v>370</v>
      </c>
    </row>
    <row r="11" spans="1:36" s="138" customFormat="1" x14ac:dyDescent="0.2">
      <c r="A11" s="856" t="s">
        <v>263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35">
        <v>1271</v>
      </c>
      <c r="V11" s="35">
        <v>1278</v>
      </c>
      <c r="W11" s="35">
        <v>1244</v>
      </c>
      <c r="X11" s="35">
        <v>1140</v>
      </c>
      <c r="Y11" s="35">
        <v>1170</v>
      </c>
      <c r="Z11" s="35">
        <v>1084</v>
      </c>
      <c r="AA11" s="35">
        <v>1134</v>
      </c>
      <c r="AB11" s="35">
        <v>1052</v>
      </c>
      <c r="AC11" s="72">
        <v>1171</v>
      </c>
      <c r="AD11" s="72">
        <v>1149</v>
      </c>
      <c r="AE11" s="287">
        <v>1378</v>
      </c>
      <c r="AF11" s="287">
        <v>1652</v>
      </c>
      <c r="AG11" s="531">
        <v>1199</v>
      </c>
      <c r="AH11" s="35">
        <v>1138</v>
      </c>
      <c r="AI11" s="973">
        <v>1138</v>
      </c>
      <c r="AJ11" s="973">
        <v>1123</v>
      </c>
    </row>
    <row r="12" spans="1:36" s="138" customFormat="1" ht="22.5" x14ac:dyDescent="0.2">
      <c r="A12" s="856" t="s">
        <v>12</v>
      </c>
      <c r="B12" s="854"/>
      <c r="C12" s="854"/>
      <c r="D12" s="854"/>
      <c r="E12" s="854"/>
      <c r="F12" s="854"/>
      <c r="G12" s="854"/>
      <c r="H12" s="854"/>
      <c r="I12" s="854"/>
      <c r="J12" s="35" t="s">
        <v>456</v>
      </c>
      <c r="K12" s="29" t="s">
        <v>370</v>
      </c>
      <c r="L12" s="29" t="s">
        <v>456</v>
      </c>
      <c r="M12" s="29" t="s">
        <v>370</v>
      </c>
      <c r="N12" s="29" t="s">
        <v>456</v>
      </c>
      <c r="O12" s="29" t="s">
        <v>370</v>
      </c>
      <c r="P12" s="29" t="s">
        <v>370</v>
      </c>
      <c r="Q12" s="29" t="s">
        <v>456</v>
      </c>
      <c r="R12" s="29" t="s">
        <v>370</v>
      </c>
      <c r="S12" s="29" t="s">
        <v>456</v>
      </c>
      <c r="T12" s="29" t="s">
        <v>370</v>
      </c>
      <c r="U12" s="35" t="s">
        <v>370</v>
      </c>
      <c r="V12" s="35" t="s">
        <v>370</v>
      </c>
      <c r="W12" s="35" t="s">
        <v>370</v>
      </c>
      <c r="X12" s="35" t="s">
        <v>370</v>
      </c>
      <c r="Y12" s="35" t="s">
        <v>370</v>
      </c>
      <c r="Z12" s="35" t="s">
        <v>370</v>
      </c>
      <c r="AA12" s="35" t="s">
        <v>370</v>
      </c>
      <c r="AB12" s="35" t="s">
        <v>370</v>
      </c>
      <c r="AC12" s="35" t="s">
        <v>370</v>
      </c>
      <c r="AD12" s="35" t="s">
        <v>370</v>
      </c>
      <c r="AE12" s="35" t="s">
        <v>370</v>
      </c>
      <c r="AF12" s="35" t="s">
        <v>370</v>
      </c>
      <c r="AG12" s="71" t="s">
        <v>370</v>
      </c>
      <c r="AH12" s="35" t="s">
        <v>370</v>
      </c>
      <c r="AI12" s="803" t="s">
        <v>370</v>
      </c>
      <c r="AJ12" s="803" t="s">
        <v>370</v>
      </c>
    </row>
    <row r="13" spans="1:36" s="138" customFormat="1" ht="22.5" x14ac:dyDescent="0.2">
      <c r="A13" s="856" t="s">
        <v>13</v>
      </c>
      <c r="B13" s="854"/>
      <c r="C13" s="854"/>
      <c r="D13" s="854"/>
      <c r="E13" s="854"/>
      <c r="F13" s="854"/>
      <c r="G13" s="854"/>
      <c r="H13" s="854"/>
      <c r="I13" s="854"/>
      <c r="J13" s="35" t="s">
        <v>456</v>
      </c>
      <c r="K13" s="29" t="s">
        <v>370</v>
      </c>
      <c r="L13" s="29" t="s">
        <v>456</v>
      </c>
      <c r="M13" s="29" t="s">
        <v>370</v>
      </c>
      <c r="N13" s="29" t="s">
        <v>456</v>
      </c>
      <c r="O13" s="29" t="s">
        <v>370</v>
      </c>
      <c r="P13" s="29" t="s">
        <v>370</v>
      </c>
      <c r="Q13" s="29" t="s">
        <v>456</v>
      </c>
      <c r="R13" s="29" t="s">
        <v>370</v>
      </c>
      <c r="S13" s="29" t="s">
        <v>456</v>
      </c>
      <c r="T13" s="29" t="s">
        <v>370</v>
      </c>
      <c r="U13" s="35" t="s">
        <v>370</v>
      </c>
      <c r="V13" s="35" t="s">
        <v>370</v>
      </c>
      <c r="W13" s="35" t="s">
        <v>370</v>
      </c>
      <c r="X13" s="35" t="s">
        <v>370</v>
      </c>
      <c r="Y13" s="35" t="s">
        <v>370</v>
      </c>
      <c r="Z13" s="35" t="s">
        <v>370</v>
      </c>
      <c r="AA13" s="35" t="s">
        <v>370</v>
      </c>
      <c r="AB13" s="35" t="s">
        <v>370</v>
      </c>
      <c r="AC13" s="35" t="s">
        <v>370</v>
      </c>
      <c r="AD13" s="35" t="s">
        <v>370</v>
      </c>
      <c r="AE13" s="35" t="s">
        <v>370</v>
      </c>
      <c r="AF13" s="35" t="s">
        <v>370</v>
      </c>
      <c r="AG13" s="71" t="s">
        <v>370</v>
      </c>
      <c r="AH13" s="35" t="s">
        <v>370</v>
      </c>
      <c r="AI13" s="803" t="s">
        <v>370</v>
      </c>
      <c r="AJ13" s="803" t="s">
        <v>370</v>
      </c>
    </row>
    <row r="14" spans="1:36" s="138" customFormat="1" x14ac:dyDescent="0.2">
      <c r="A14" s="856" t="s">
        <v>206</v>
      </c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36"/>
      <c r="V14" s="80"/>
      <c r="W14" s="22"/>
      <c r="X14" s="22"/>
      <c r="Y14" s="22"/>
      <c r="Z14" s="22"/>
      <c r="AA14" s="36"/>
      <c r="AB14" s="36"/>
      <c r="AC14" s="323"/>
      <c r="AD14" s="323"/>
      <c r="AE14" s="8"/>
      <c r="AF14" s="8"/>
      <c r="AG14" s="309"/>
      <c r="AH14" s="1010"/>
      <c r="AI14" s="1012"/>
      <c r="AJ14" s="1256"/>
    </row>
    <row r="15" spans="1:36" s="138" customFormat="1" x14ac:dyDescent="0.2">
      <c r="A15" s="856" t="s">
        <v>16</v>
      </c>
      <c r="B15" s="854"/>
      <c r="C15" s="854"/>
      <c r="D15" s="854"/>
      <c r="E15" s="854"/>
      <c r="F15" s="854"/>
      <c r="G15" s="854"/>
      <c r="H15" s="854"/>
      <c r="I15" s="854"/>
      <c r="J15" s="854"/>
      <c r="K15" s="854"/>
      <c r="L15" s="854"/>
      <c r="M15" s="854"/>
      <c r="N15" s="854"/>
      <c r="O15" s="854"/>
      <c r="P15" s="854"/>
      <c r="Q15" s="854"/>
      <c r="R15" s="854"/>
      <c r="S15" s="854"/>
      <c r="T15" s="854"/>
      <c r="U15" s="287">
        <v>648</v>
      </c>
      <c r="V15" s="287">
        <v>814</v>
      </c>
      <c r="W15" s="287">
        <v>885</v>
      </c>
      <c r="X15" s="287">
        <v>1112</v>
      </c>
      <c r="Y15" s="287">
        <v>1093</v>
      </c>
      <c r="Z15" s="287">
        <v>1161</v>
      </c>
      <c r="AA15" s="287">
        <v>1000</v>
      </c>
      <c r="AB15" s="287">
        <v>1029</v>
      </c>
      <c r="AC15" s="287">
        <v>846</v>
      </c>
      <c r="AD15" s="287">
        <v>831</v>
      </c>
      <c r="AE15" s="287">
        <v>791</v>
      </c>
      <c r="AF15" s="287">
        <v>454</v>
      </c>
      <c r="AG15" s="531">
        <v>813</v>
      </c>
      <c r="AH15" s="1010">
        <v>659</v>
      </c>
      <c r="AI15" s="1012">
        <v>426</v>
      </c>
      <c r="AJ15" s="1012">
        <v>455</v>
      </c>
    </row>
    <row r="16" spans="1:36" s="138" customFormat="1" x14ac:dyDescent="0.2">
      <c r="A16" s="856" t="s">
        <v>17</v>
      </c>
      <c r="B16" s="854"/>
      <c r="C16" s="854"/>
      <c r="D16" s="854"/>
      <c r="E16" s="854"/>
      <c r="F16" s="854"/>
      <c r="G16" s="854"/>
      <c r="H16" s="854"/>
      <c r="I16" s="854"/>
      <c r="J16" s="35" t="s">
        <v>456</v>
      </c>
      <c r="K16" s="29" t="s">
        <v>370</v>
      </c>
      <c r="L16" s="29" t="s">
        <v>456</v>
      </c>
      <c r="M16" s="29" t="s">
        <v>370</v>
      </c>
      <c r="N16" s="29" t="s">
        <v>456</v>
      </c>
      <c r="O16" s="29" t="s">
        <v>370</v>
      </c>
      <c r="P16" s="29" t="s">
        <v>370</v>
      </c>
      <c r="Q16" s="29" t="s">
        <v>456</v>
      </c>
      <c r="R16" s="29" t="s">
        <v>370</v>
      </c>
      <c r="S16" s="29" t="s">
        <v>456</v>
      </c>
      <c r="T16" s="29" t="s">
        <v>370</v>
      </c>
      <c r="U16" s="35" t="s">
        <v>370</v>
      </c>
      <c r="V16" s="35" t="s">
        <v>370</v>
      </c>
      <c r="W16" s="35" t="s">
        <v>370</v>
      </c>
      <c r="X16" s="35" t="s">
        <v>370</v>
      </c>
      <c r="Y16" s="35" t="s">
        <v>370</v>
      </c>
      <c r="Z16" s="35" t="s">
        <v>370</v>
      </c>
      <c r="AA16" s="35" t="s">
        <v>370</v>
      </c>
      <c r="AB16" s="35" t="s">
        <v>370</v>
      </c>
      <c r="AC16" s="35" t="s">
        <v>370</v>
      </c>
      <c r="AD16" s="35" t="s">
        <v>370</v>
      </c>
      <c r="AE16" s="35" t="s">
        <v>370</v>
      </c>
      <c r="AF16" s="35" t="s">
        <v>370</v>
      </c>
      <c r="AG16" s="71" t="s">
        <v>370</v>
      </c>
      <c r="AH16" s="36" t="s">
        <v>370</v>
      </c>
      <c r="AI16" s="803" t="s">
        <v>370</v>
      </c>
      <c r="AJ16" s="803" t="s">
        <v>370</v>
      </c>
    </row>
    <row r="17" spans="1:36" s="138" customFormat="1" x14ac:dyDescent="0.2">
      <c r="A17" s="856" t="s">
        <v>207</v>
      </c>
      <c r="B17" s="854"/>
      <c r="C17" s="854"/>
      <c r="D17" s="854"/>
      <c r="E17" s="854"/>
      <c r="F17" s="854"/>
      <c r="G17" s="854"/>
      <c r="H17" s="854"/>
      <c r="I17" s="854"/>
      <c r="J17" s="35" t="s">
        <v>456</v>
      </c>
      <c r="K17" s="29" t="s">
        <v>370</v>
      </c>
      <c r="L17" s="29" t="s">
        <v>456</v>
      </c>
      <c r="M17" s="29" t="s">
        <v>370</v>
      </c>
      <c r="N17" s="29" t="s">
        <v>456</v>
      </c>
      <c r="O17" s="29" t="s">
        <v>370</v>
      </c>
      <c r="P17" s="29" t="s">
        <v>370</v>
      </c>
      <c r="Q17" s="29" t="s">
        <v>456</v>
      </c>
      <c r="R17" s="29" t="s">
        <v>370</v>
      </c>
      <c r="S17" s="29" t="s">
        <v>456</v>
      </c>
      <c r="T17" s="29" t="s">
        <v>370</v>
      </c>
      <c r="U17" s="35" t="s">
        <v>370</v>
      </c>
      <c r="V17" s="35" t="s">
        <v>370</v>
      </c>
      <c r="W17" s="35" t="s">
        <v>370</v>
      </c>
      <c r="X17" s="35" t="s">
        <v>370</v>
      </c>
      <c r="Y17" s="35" t="s">
        <v>370</v>
      </c>
      <c r="Z17" s="35" t="s">
        <v>370</v>
      </c>
      <c r="AA17" s="35" t="s">
        <v>370</v>
      </c>
      <c r="AB17" s="35" t="s">
        <v>370</v>
      </c>
      <c r="AC17" s="35" t="s">
        <v>370</v>
      </c>
      <c r="AD17" s="35" t="s">
        <v>370</v>
      </c>
      <c r="AE17" s="35" t="s">
        <v>370</v>
      </c>
      <c r="AF17" s="35" t="s">
        <v>370</v>
      </c>
      <c r="AG17" s="71" t="s">
        <v>370</v>
      </c>
      <c r="AH17" s="36" t="s">
        <v>370</v>
      </c>
      <c r="AI17" s="803" t="s">
        <v>370</v>
      </c>
      <c r="AJ17" s="803" t="s">
        <v>370</v>
      </c>
    </row>
    <row r="18" spans="1:36" s="138" customFormat="1" x14ac:dyDescent="0.2">
      <c r="A18" s="856" t="s">
        <v>19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36" t="s">
        <v>370</v>
      </c>
      <c r="V18" s="36" t="s">
        <v>370</v>
      </c>
      <c r="W18" s="36" t="s">
        <v>370</v>
      </c>
      <c r="X18" s="36" t="s">
        <v>370</v>
      </c>
      <c r="Y18" s="36" t="s">
        <v>370</v>
      </c>
      <c r="Z18" s="36" t="s">
        <v>370</v>
      </c>
      <c r="AA18" s="36" t="s">
        <v>370</v>
      </c>
      <c r="AB18" s="36" t="s">
        <v>370</v>
      </c>
      <c r="AC18" s="36" t="s">
        <v>370</v>
      </c>
      <c r="AD18" s="36" t="s">
        <v>370</v>
      </c>
      <c r="AE18" s="36" t="s">
        <v>370</v>
      </c>
      <c r="AF18" s="36" t="s">
        <v>370</v>
      </c>
      <c r="AG18" s="268" t="s">
        <v>370</v>
      </c>
      <c r="AH18" s="36" t="s">
        <v>370</v>
      </c>
      <c r="AI18" s="803" t="s">
        <v>370</v>
      </c>
      <c r="AJ18" s="803" t="s">
        <v>370</v>
      </c>
    </row>
    <row r="19" spans="1:36" s="138" customFormat="1" x14ac:dyDescent="0.2">
      <c r="A19" s="856" t="s">
        <v>208</v>
      </c>
      <c r="B19" s="854"/>
      <c r="C19" s="854"/>
      <c r="D19" s="854"/>
      <c r="E19" s="854"/>
      <c r="F19" s="854"/>
      <c r="G19" s="854"/>
      <c r="H19" s="854"/>
      <c r="I19" s="854"/>
      <c r="J19" s="35" t="s">
        <v>456</v>
      </c>
      <c r="K19" s="29" t="s">
        <v>370</v>
      </c>
      <c r="L19" s="29" t="s">
        <v>456</v>
      </c>
      <c r="M19" s="29" t="s">
        <v>370</v>
      </c>
      <c r="N19" s="29" t="s">
        <v>456</v>
      </c>
      <c r="O19" s="29" t="s">
        <v>370</v>
      </c>
      <c r="P19" s="29" t="s">
        <v>370</v>
      </c>
      <c r="Q19" s="29" t="s">
        <v>456</v>
      </c>
      <c r="R19" s="29" t="s">
        <v>370</v>
      </c>
      <c r="S19" s="29" t="s">
        <v>456</v>
      </c>
      <c r="T19" s="29" t="s">
        <v>370</v>
      </c>
      <c r="U19" s="35" t="s">
        <v>370</v>
      </c>
      <c r="V19" s="35" t="s">
        <v>370</v>
      </c>
      <c r="W19" s="35" t="s">
        <v>370</v>
      </c>
      <c r="X19" s="35" t="s">
        <v>370</v>
      </c>
      <c r="Y19" s="35" t="s">
        <v>370</v>
      </c>
      <c r="Z19" s="35" t="s">
        <v>370</v>
      </c>
      <c r="AA19" s="35" t="s">
        <v>370</v>
      </c>
      <c r="AB19" s="35" t="s">
        <v>370</v>
      </c>
      <c r="AC19" s="35" t="s">
        <v>370</v>
      </c>
      <c r="AD19" s="35" t="s">
        <v>370</v>
      </c>
      <c r="AE19" s="35" t="s">
        <v>370</v>
      </c>
      <c r="AF19" s="35" t="s">
        <v>370</v>
      </c>
      <c r="AG19" s="71" t="s">
        <v>370</v>
      </c>
      <c r="AH19" s="36" t="s">
        <v>370</v>
      </c>
      <c r="AI19" s="803" t="s">
        <v>370</v>
      </c>
      <c r="AJ19" s="803" t="s">
        <v>370</v>
      </c>
    </row>
    <row r="20" spans="1:36" s="138" customFormat="1" x14ac:dyDescent="0.2">
      <c r="A20" s="856" t="s">
        <v>21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36" t="s">
        <v>370</v>
      </c>
      <c r="V20" s="36" t="s">
        <v>370</v>
      </c>
      <c r="W20" s="36" t="s">
        <v>370</v>
      </c>
      <c r="X20" s="36" t="s">
        <v>370</v>
      </c>
      <c r="Y20" s="36" t="s">
        <v>370</v>
      </c>
      <c r="Z20" s="36" t="s">
        <v>370</v>
      </c>
      <c r="AA20" s="36" t="s">
        <v>370</v>
      </c>
      <c r="AB20" s="36" t="s">
        <v>370</v>
      </c>
      <c r="AC20" s="36" t="s">
        <v>370</v>
      </c>
      <c r="AD20" s="36" t="s">
        <v>370</v>
      </c>
      <c r="AE20" s="36" t="s">
        <v>370</v>
      </c>
      <c r="AF20" s="36" t="s">
        <v>370</v>
      </c>
      <c r="AG20" s="268" t="s">
        <v>370</v>
      </c>
      <c r="AH20" s="36" t="s">
        <v>370</v>
      </c>
      <c r="AI20" s="803" t="s">
        <v>370</v>
      </c>
      <c r="AJ20" s="803" t="s">
        <v>370</v>
      </c>
    </row>
    <row r="21" spans="1:36" s="138" customFormat="1" x14ac:dyDescent="0.2">
      <c r="A21" s="856" t="s">
        <v>22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36"/>
      <c r="V21" s="8"/>
      <c r="W21" s="8"/>
      <c r="X21" s="8"/>
      <c r="Y21" s="8"/>
      <c r="Z21" s="8"/>
      <c r="AA21" s="36"/>
      <c r="AB21" s="36"/>
      <c r="AC21" s="124"/>
      <c r="AD21" s="124"/>
      <c r="AE21" s="8"/>
      <c r="AF21" s="8"/>
      <c r="AG21" s="309"/>
      <c r="AH21" s="1010"/>
      <c r="AI21" s="1012"/>
      <c r="AJ21" s="1012"/>
    </row>
    <row r="22" spans="1:36" s="138" customFormat="1" x14ac:dyDescent="0.2">
      <c r="A22" s="856" t="s">
        <v>23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287">
        <v>2676</v>
      </c>
      <c r="V22" s="287">
        <v>3340</v>
      </c>
      <c r="W22" s="287">
        <v>2050</v>
      </c>
      <c r="X22" s="287">
        <v>3157</v>
      </c>
      <c r="Y22" s="287">
        <v>2917</v>
      </c>
      <c r="Z22" s="287">
        <v>2872</v>
      </c>
      <c r="AA22" s="287">
        <v>2976</v>
      </c>
      <c r="AB22" s="287">
        <v>4212</v>
      </c>
      <c r="AC22" s="287">
        <v>4418</v>
      </c>
      <c r="AD22" s="287">
        <v>5826</v>
      </c>
      <c r="AE22" s="287">
        <v>2931</v>
      </c>
      <c r="AF22" s="287">
        <v>2714</v>
      </c>
      <c r="AG22" s="531">
        <v>2500</v>
      </c>
      <c r="AH22" s="72">
        <v>3047</v>
      </c>
      <c r="AI22" s="1070">
        <v>4174</v>
      </c>
      <c r="AJ22" s="1070">
        <v>4431</v>
      </c>
    </row>
    <row r="23" spans="1:36" s="138" customFormat="1" x14ac:dyDescent="0.2">
      <c r="A23" s="856" t="s">
        <v>25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287">
        <v>2168</v>
      </c>
      <c r="V23" s="287">
        <v>2348</v>
      </c>
      <c r="W23" s="287">
        <v>2381</v>
      </c>
      <c r="X23" s="287">
        <v>2517</v>
      </c>
      <c r="Y23" s="287">
        <v>2480</v>
      </c>
      <c r="Z23" s="287">
        <v>2389</v>
      </c>
      <c r="AA23" s="287">
        <v>4297</v>
      </c>
      <c r="AB23" s="287">
        <v>4845</v>
      </c>
      <c r="AC23" s="287">
        <v>5511</v>
      </c>
      <c r="AD23" s="287">
        <v>6870</v>
      </c>
      <c r="AE23" s="287">
        <v>4636</v>
      </c>
      <c r="AF23" s="287">
        <v>4066</v>
      </c>
      <c r="AG23" s="531">
        <v>3826</v>
      </c>
      <c r="AH23" s="72">
        <v>4161</v>
      </c>
      <c r="AI23" s="1070">
        <v>5194</v>
      </c>
      <c r="AJ23" s="1070">
        <v>5826</v>
      </c>
    </row>
    <row r="24" spans="1:36" s="138" customFormat="1" x14ac:dyDescent="0.2">
      <c r="A24" s="856" t="s">
        <v>266</v>
      </c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  <c r="M24" s="854"/>
      <c r="N24" s="854"/>
      <c r="O24" s="854"/>
      <c r="P24" s="854"/>
      <c r="Q24" s="854"/>
      <c r="R24" s="854"/>
      <c r="S24" s="854"/>
      <c r="T24" s="854"/>
      <c r="U24" s="857">
        <v>508</v>
      </c>
      <c r="V24" s="35">
        <v>992</v>
      </c>
      <c r="W24" s="857">
        <v>-331</v>
      </c>
      <c r="X24" s="857">
        <v>640</v>
      </c>
      <c r="Y24" s="857">
        <v>437</v>
      </c>
      <c r="Z24" s="857">
        <v>483</v>
      </c>
      <c r="AA24" s="857">
        <v>-1321</v>
      </c>
      <c r="AB24" s="35">
        <v>-633</v>
      </c>
      <c r="AC24" s="287">
        <v>-1093</v>
      </c>
      <c r="AD24" s="287">
        <v>-1044</v>
      </c>
      <c r="AE24" s="287">
        <v>-1705</v>
      </c>
      <c r="AF24" s="287">
        <v>-1352</v>
      </c>
      <c r="AG24" s="531">
        <v>-1326</v>
      </c>
      <c r="AH24" s="72">
        <v>-1114</v>
      </c>
      <c r="AI24" s="985">
        <v>-1020</v>
      </c>
      <c r="AJ24" s="1070">
        <v>-1395</v>
      </c>
    </row>
    <row r="25" spans="1:36" s="5" customFormat="1" x14ac:dyDescent="0.2">
      <c r="A25" s="854" t="s">
        <v>267</v>
      </c>
      <c r="B25" s="35" t="s">
        <v>370</v>
      </c>
      <c r="C25" s="35" t="s">
        <v>456</v>
      </c>
      <c r="D25" s="35" t="s">
        <v>370</v>
      </c>
      <c r="E25" s="35" t="s">
        <v>456</v>
      </c>
      <c r="F25" s="35" t="s">
        <v>370</v>
      </c>
      <c r="G25" s="35" t="s">
        <v>456</v>
      </c>
      <c r="H25" s="35" t="s">
        <v>370</v>
      </c>
      <c r="I25" s="35" t="s">
        <v>370</v>
      </c>
      <c r="J25" s="35" t="s">
        <v>456</v>
      </c>
      <c r="K25" s="295" t="s">
        <v>370</v>
      </c>
      <c r="L25" s="295" t="s">
        <v>456</v>
      </c>
      <c r="M25" s="296" t="s">
        <v>370</v>
      </c>
      <c r="N25" s="295" t="s">
        <v>456</v>
      </c>
      <c r="O25" s="296" t="s">
        <v>370</v>
      </c>
      <c r="P25" s="296" t="s">
        <v>370</v>
      </c>
      <c r="Q25" s="296" t="s">
        <v>456</v>
      </c>
      <c r="R25" s="296" t="s">
        <v>370</v>
      </c>
      <c r="S25" s="296" t="s">
        <v>456</v>
      </c>
      <c r="T25" s="296" t="s">
        <v>370</v>
      </c>
      <c r="U25" s="296" t="s">
        <v>370</v>
      </c>
      <c r="V25" s="296" t="s">
        <v>456</v>
      </c>
      <c r="W25" s="296" t="s">
        <v>370</v>
      </c>
      <c r="X25" s="29" t="s">
        <v>456</v>
      </c>
      <c r="Y25" s="29" t="s">
        <v>370</v>
      </c>
      <c r="Z25" s="29" t="s">
        <v>456</v>
      </c>
      <c r="AA25" s="29" t="s">
        <v>370</v>
      </c>
      <c r="AB25" s="29" t="s">
        <v>370</v>
      </c>
      <c r="AC25" s="29" t="s">
        <v>456</v>
      </c>
      <c r="AD25" s="29" t="s">
        <v>370</v>
      </c>
      <c r="AE25" s="72" t="s">
        <v>456</v>
      </c>
      <c r="AF25" s="72" t="s">
        <v>370</v>
      </c>
      <c r="AG25" s="1011" t="s">
        <v>456</v>
      </c>
      <c r="AH25" s="1010" t="s">
        <v>456</v>
      </c>
      <c r="AI25" s="1014" t="s">
        <v>456</v>
      </c>
      <c r="AJ25" s="1014" t="s">
        <v>456</v>
      </c>
    </row>
    <row r="26" spans="1:36" s="5" customFormat="1" x14ac:dyDescent="0.2">
      <c r="A26" s="305" t="s">
        <v>268</v>
      </c>
      <c r="B26" s="35" t="s">
        <v>370</v>
      </c>
      <c r="C26" s="35" t="s">
        <v>456</v>
      </c>
      <c r="D26" s="35" t="s">
        <v>370</v>
      </c>
      <c r="E26" s="35" t="s">
        <v>456</v>
      </c>
      <c r="F26" s="35" t="s">
        <v>370</v>
      </c>
      <c r="G26" s="35" t="s">
        <v>456</v>
      </c>
      <c r="H26" s="35" t="s">
        <v>370</v>
      </c>
      <c r="I26" s="35" t="s">
        <v>370</v>
      </c>
      <c r="J26" s="35" t="s">
        <v>456</v>
      </c>
      <c r="K26" s="306" t="s">
        <v>370</v>
      </c>
      <c r="L26" s="306" t="s">
        <v>456</v>
      </c>
      <c r="M26" s="307" t="s">
        <v>370</v>
      </c>
      <c r="N26" s="306" t="s">
        <v>456</v>
      </c>
      <c r="O26" s="307" t="s">
        <v>370</v>
      </c>
      <c r="P26" s="307" t="s">
        <v>370</v>
      </c>
      <c r="Q26" s="307" t="s">
        <v>456</v>
      </c>
      <c r="R26" s="307" t="s">
        <v>370</v>
      </c>
      <c r="S26" s="307" t="s">
        <v>456</v>
      </c>
      <c r="T26" s="307" t="s">
        <v>370</v>
      </c>
      <c r="U26" s="307" t="s">
        <v>370</v>
      </c>
      <c r="V26" s="307" t="s">
        <v>456</v>
      </c>
      <c r="W26" s="307" t="s">
        <v>370</v>
      </c>
      <c r="X26" s="29" t="s">
        <v>456</v>
      </c>
      <c r="Y26" s="29" t="s">
        <v>370</v>
      </c>
      <c r="Z26" s="29" t="s">
        <v>456</v>
      </c>
      <c r="AA26" s="29" t="s">
        <v>370</v>
      </c>
      <c r="AB26" s="72" t="s">
        <v>370</v>
      </c>
      <c r="AC26" s="72" t="s">
        <v>456</v>
      </c>
      <c r="AD26" s="72" t="s">
        <v>370</v>
      </c>
      <c r="AE26" s="72" t="s">
        <v>456</v>
      </c>
      <c r="AF26" s="72" t="s">
        <v>370</v>
      </c>
      <c r="AG26" s="1011" t="s">
        <v>456</v>
      </c>
      <c r="AH26" s="1010" t="s">
        <v>456</v>
      </c>
      <c r="AI26" s="1014" t="s">
        <v>456</v>
      </c>
      <c r="AJ26" s="1014" t="s">
        <v>456</v>
      </c>
    </row>
    <row r="27" spans="1:36" s="5" customFormat="1" ht="22.5" x14ac:dyDescent="0.2">
      <c r="A27" s="854" t="s">
        <v>212</v>
      </c>
      <c r="B27" s="35" t="s">
        <v>370</v>
      </c>
      <c r="C27" s="35" t="s">
        <v>456</v>
      </c>
      <c r="D27" s="35" t="s">
        <v>370</v>
      </c>
      <c r="E27" s="35" t="s">
        <v>456</v>
      </c>
      <c r="F27" s="35" t="s">
        <v>370</v>
      </c>
      <c r="G27" s="35" t="s">
        <v>456</v>
      </c>
      <c r="H27" s="35" t="s">
        <v>370</v>
      </c>
      <c r="I27" s="35" t="s">
        <v>370</v>
      </c>
      <c r="J27" s="35" t="s">
        <v>456</v>
      </c>
      <c r="K27" s="35" t="s">
        <v>370</v>
      </c>
      <c r="L27" s="35" t="s">
        <v>456</v>
      </c>
      <c r="M27" s="35" t="s">
        <v>370</v>
      </c>
      <c r="N27" s="35" t="s">
        <v>456</v>
      </c>
      <c r="O27" s="35" t="s">
        <v>370</v>
      </c>
      <c r="P27" s="35" t="s">
        <v>370</v>
      </c>
      <c r="Q27" s="35" t="s">
        <v>456</v>
      </c>
      <c r="R27" s="35" t="s">
        <v>370</v>
      </c>
      <c r="S27" s="35" t="s">
        <v>456</v>
      </c>
      <c r="T27" s="35" t="s">
        <v>370</v>
      </c>
      <c r="U27" s="35" t="s">
        <v>370</v>
      </c>
      <c r="V27" s="35" t="s">
        <v>456</v>
      </c>
      <c r="W27" s="35" t="s">
        <v>370</v>
      </c>
      <c r="X27" s="35" t="s">
        <v>456</v>
      </c>
      <c r="Y27" s="35" t="s">
        <v>370</v>
      </c>
      <c r="Z27" s="35" t="s">
        <v>456</v>
      </c>
      <c r="AA27" s="35" t="s">
        <v>370</v>
      </c>
      <c r="AB27" s="35" t="s">
        <v>370</v>
      </c>
      <c r="AC27" s="35" t="s">
        <v>456</v>
      </c>
      <c r="AD27" s="35" t="s">
        <v>370</v>
      </c>
      <c r="AE27" s="72" t="s">
        <v>456</v>
      </c>
      <c r="AF27" s="72" t="s">
        <v>370</v>
      </c>
      <c r="AG27" s="1011" t="s">
        <v>456</v>
      </c>
      <c r="AH27" s="1010" t="s">
        <v>456</v>
      </c>
      <c r="AI27" s="1014" t="s">
        <v>456</v>
      </c>
      <c r="AJ27" s="1014" t="s">
        <v>456</v>
      </c>
    </row>
    <row r="28" spans="1:36" s="5" customFormat="1" ht="22.5" x14ac:dyDescent="0.2">
      <c r="A28" s="854" t="s">
        <v>269</v>
      </c>
      <c r="B28" s="35" t="s">
        <v>370</v>
      </c>
      <c r="C28" s="35" t="s">
        <v>456</v>
      </c>
      <c r="D28" s="35" t="s">
        <v>370</v>
      </c>
      <c r="E28" s="35" t="s">
        <v>456</v>
      </c>
      <c r="F28" s="35" t="s">
        <v>370</v>
      </c>
      <c r="G28" s="35" t="s">
        <v>456</v>
      </c>
      <c r="H28" s="35" t="s">
        <v>370</v>
      </c>
      <c r="I28" s="35" t="s">
        <v>370</v>
      </c>
      <c r="J28" s="35" t="s">
        <v>456</v>
      </c>
      <c r="K28" s="35" t="s">
        <v>370</v>
      </c>
      <c r="L28" s="35" t="s">
        <v>456</v>
      </c>
      <c r="M28" s="35" t="s">
        <v>370</v>
      </c>
      <c r="N28" s="35" t="s">
        <v>456</v>
      </c>
      <c r="O28" s="35" t="s">
        <v>370</v>
      </c>
      <c r="P28" s="35" t="s">
        <v>370</v>
      </c>
      <c r="Q28" s="35" t="s">
        <v>456</v>
      </c>
      <c r="R28" s="35" t="s">
        <v>370</v>
      </c>
      <c r="S28" s="35" t="s">
        <v>456</v>
      </c>
      <c r="T28" s="35" t="s">
        <v>370</v>
      </c>
      <c r="U28" s="35" t="s">
        <v>370</v>
      </c>
      <c r="V28" s="35" t="s">
        <v>456</v>
      </c>
      <c r="W28" s="35" t="s">
        <v>370</v>
      </c>
      <c r="X28" s="35" t="s">
        <v>456</v>
      </c>
      <c r="Y28" s="35" t="s">
        <v>370</v>
      </c>
      <c r="Z28" s="35" t="s">
        <v>456</v>
      </c>
      <c r="AA28" s="35" t="s">
        <v>370</v>
      </c>
      <c r="AB28" s="35" t="s">
        <v>370</v>
      </c>
      <c r="AC28" s="35" t="s">
        <v>456</v>
      </c>
      <c r="AD28" s="35" t="s">
        <v>370</v>
      </c>
      <c r="AE28" s="72" t="s">
        <v>456</v>
      </c>
      <c r="AF28" s="72" t="s">
        <v>370</v>
      </c>
      <c r="AG28" s="1011" t="s">
        <v>456</v>
      </c>
      <c r="AH28" s="1010" t="s">
        <v>456</v>
      </c>
      <c r="AI28" s="1014" t="s">
        <v>456</v>
      </c>
      <c r="AJ28" s="1014" t="s">
        <v>456</v>
      </c>
    </row>
    <row r="29" spans="1:36" s="5" customFormat="1" x14ac:dyDescent="0.2">
      <c r="A29" s="854" t="s">
        <v>270</v>
      </c>
      <c r="B29" s="35" t="s">
        <v>370</v>
      </c>
      <c r="C29" s="35" t="s">
        <v>456</v>
      </c>
      <c r="D29" s="35" t="s">
        <v>370</v>
      </c>
      <c r="E29" s="35" t="s">
        <v>456</v>
      </c>
      <c r="F29" s="35" t="s">
        <v>370</v>
      </c>
      <c r="G29" s="35" t="s">
        <v>456</v>
      </c>
      <c r="H29" s="35" t="s">
        <v>370</v>
      </c>
      <c r="I29" s="35" t="s">
        <v>370</v>
      </c>
      <c r="J29" s="35" t="s">
        <v>456</v>
      </c>
      <c r="K29" s="35" t="s">
        <v>370</v>
      </c>
      <c r="L29" s="35" t="s">
        <v>456</v>
      </c>
      <c r="M29" s="35" t="s">
        <v>370</v>
      </c>
      <c r="N29" s="35" t="s">
        <v>456</v>
      </c>
      <c r="O29" s="35" t="s">
        <v>370</v>
      </c>
      <c r="P29" s="35" t="s">
        <v>370</v>
      </c>
      <c r="Q29" s="35" t="s">
        <v>456</v>
      </c>
      <c r="R29" s="35" t="s">
        <v>370</v>
      </c>
      <c r="S29" s="35" t="s">
        <v>456</v>
      </c>
      <c r="T29" s="35" t="s">
        <v>370</v>
      </c>
      <c r="U29" s="35" t="s">
        <v>370</v>
      </c>
      <c r="V29" s="35" t="s">
        <v>456</v>
      </c>
      <c r="W29" s="35" t="s">
        <v>370</v>
      </c>
      <c r="X29" s="35" t="s">
        <v>456</v>
      </c>
      <c r="Y29" s="35" t="s">
        <v>370</v>
      </c>
      <c r="Z29" s="35" t="s">
        <v>456</v>
      </c>
      <c r="AA29" s="35" t="s">
        <v>370</v>
      </c>
      <c r="AB29" s="35" t="s">
        <v>370</v>
      </c>
      <c r="AC29" s="35" t="s">
        <v>456</v>
      </c>
      <c r="AD29" s="35" t="s">
        <v>370</v>
      </c>
      <c r="AE29" s="72" t="s">
        <v>456</v>
      </c>
      <c r="AF29" s="72" t="s">
        <v>370</v>
      </c>
      <c r="AG29" s="421" t="s">
        <v>456</v>
      </c>
      <c r="AH29" s="1010" t="s">
        <v>456</v>
      </c>
      <c r="AI29" s="1014" t="s">
        <v>456</v>
      </c>
      <c r="AJ29" s="1014" t="s">
        <v>456</v>
      </c>
    </row>
    <row r="30" spans="1:36" s="5" customFormat="1" x14ac:dyDescent="0.2">
      <c r="A30" s="854" t="s">
        <v>271</v>
      </c>
      <c r="B30" s="35" t="s">
        <v>370</v>
      </c>
      <c r="C30" s="35" t="s">
        <v>456</v>
      </c>
      <c r="D30" s="35" t="s">
        <v>370</v>
      </c>
      <c r="E30" s="35" t="s">
        <v>456</v>
      </c>
      <c r="F30" s="35" t="s">
        <v>370</v>
      </c>
      <c r="G30" s="35" t="s">
        <v>456</v>
      </c>
      <c r="H30" s="35" t="s">
        <v>370</v>
      </c>
      <c r="I30" s="35" t="s">
        <v>370</v>
      </c>
      <c r="J30" s="35" t="s">
        <v>456</v>
      </c>
      <c r="K30" s="35" t="s">
        <v>370</v>
      </c>
      <c r="L30" s="35" t="s">
        <v>456</v>
      </c>
      <c r="M30" s="35" t="s">
        <v>370</v>
      </c>
      <c r="N30" s="35" t="s">
        <v>456</v>
      </c>
      <c r="O30" s="35" t="s">
        <v>370</v>
      </c>
      <c r="P30" s="35" t="s">
        <v>370</v>
      </c>
      <c r="Q30" s="35" t="s">
        <v>456</v>
      </c>
      <c r="R30" s="35" t="s">
        <v>370</v>
      </c>
      <c r="S30" s="35" t="s">
        <v>456</v>
      </c>
      <c r="T30" s="35" t="s">
        <v>370</v>
      </c>
      <c r="U30" s="35" t="s">
        <v>370</v>
      </c>
      <c r="V30" s="35" t="s">
        <v>456</v>
      </c>
      <c r="W30" s="35" t="s">
        <v>370</v>
      </c>
      <c r="X30" s="35" t="s">
        <v>456</v>
      </c>
      <c r="Y30" s="35" t="s">
        <v>370</v>
      </c>
      <c r="Z30" s="35" t="s">
        <v>456</v>
      </c>
      <c r="AA30" s="35" t="s">
        <v>370</v>
      </c>
      <c r="AB30" s="35" t="s">
        <v>370</v>
      </c>
      <c r="AC30" s="35" t="s">
        <v>456</v>
      </c>
      <c r="AD30" s="35" t="s">
        <v>370</v>
      </c>
      <c r="AE30" s="72" t="s">
        <v>456</v>
      </c>
      <c r="AF30" s="72" t="s">
        <v>370</v>
      </c>
      <c r="AG30" s="421" t="s">
        <v>456</v>
      </c>
      <c r="AH30" s="1010" t="s">
        <v>456</v>
      </c>
      <c r="AI30" s="1014" t="s">
        <v>456</v>
      </c>
      <c r="AJ30" s="1014" t="s">
        <v>456</v>
      </c>
    </row>
    <row r="31" spans="1:36" s="5" customFormat="1" ht="12.75" x14ac:dyDescent="0.2">
      <c r="A31" s="854" t="s">
        <v>272</v>
      </c>
      <c r="B31" s="29" t="s">
        <v>370</v>
      </c>
      <c r="C31" s="29" t="s">
        <v>456</v>
      </c>
      <c r="D31" s="29" t="s">
        <v>370</v>
      </c>
      <c r="E31" s="29" t="s">
        <v>456</v>
      </c>
      <c r="F31" s="29" t="s">
        <v>370</v>
      </c>
      <c r="G31" s="29" t="s">
        <v>456</v>
      </c>
      <c r="H31" s="29" t="s">
        <v>370</v>
      </c>
      <c r="I31" s="29" t="s">
        <v>370</v>
      </c>
      <c r="J31" s="29" t="s">
        <v>456</v>
      </c>
      <c r="K31" s="29" t="s">
        <v>370</v>
      </c>
      <c r="L31" s="308" t="s">
        <v>456</v>
      </c>
      <c r="M31" s="35" t="s">
        <v>370</v>
      </c>
      <c r="N31" s="35" t="s">
        <v>456</v>
      </c>
      <c r="O31" s="35" t="s">
        <v>370</v>
      </c>
      <c r="P31" s="35" t="s">
        <v>370</v>
      </c>
      <c r="Q31" s="35" t="s">
        <v>456</v>
      </c>
      <c r="R31" s="35" t="s">
        <v>370</v>
      </c>
      <c r="S31" s="35" t="s">
        <v>456</v>
      </c>
      <c r="T31" s="308" t="s">
        <v>370</v>
      </c>
      <c r="U31" s="35">
        <v>5</v>
      </c>
      <c r="V31" s="35">
        <v>5</v>
      </c>
      <c r="W31" s="35">
        <v>5</v>
      </c>
      <c r="X31" s="35">
        <v>7</v>
      </c>
      <c r="Y31" s="35">
        <v>7</v>
      </c>
      <c r="Z31" s="35">
        <v>7</v>
      </c>
      <c r="AA31" s="35">
        <v>7</v>
      </c>
      <c r="AB31" s="35">
        <v>7</v>
      </c>
      <c r="AC31" s="35">
        <v>7</v>
      </c>
      <c r="AD31" s="35">
        <v>6</v>
      </c>
      <c r="AE31" s="287">
        <v>6</v>
      </c>
      <c r="AF31" s="287">
        <v>6</v>
      </c>
      <c r="AG31" s="531">
        <v>6</v>
      </c>
      <c r="AH31" s="72">
        <v>6</v>
      </c>
      <c r="AI31" s="786">
        <v>5</v>
      </c>
      <c r="AJ31" s="786">
        <v>5</v>
      </c>
    </row>
    <row r="32" spans="1:36" s="5" customFormat="1" ht="12.75" x14ac:dyDescent="0.2">
      <c r="A32" s="854" t="s">
        <v>273</v>
      </c>
      <c r="B32" s="35" t="s">
        <v>370</v>
      </c>
      <c r="C32" s="35" t="s">
        <v>456</v>
      </c>
      <c r="D32" s="35" t="s">
        <v>370</v>
      </c>
      <c r="E32" s="35" t="s">
        <v>456</v>
      </c>
      <c r="F32" s="35" t="s">
        <v>370</v>
      </c>
      <c r="G32" s="35" t="s">
        <v>456</v>
      </c>
      <c r="H32" s="35" t="s">
        <v>370</v>
      </c>
      <c r="I32" s="35" t="s">
        <v>370</v>
      </c>
      <c r="J32" s="35" t="s">
        <v>456</v>
      </c>
      <c r="K32" s="35" t="s">
        <v>370</v>
      </c>
      <c r="L32" s="35" t="s">
        <v>456</v>
      </c>
      <c r="M32" s="35" t="s">
        <v>370</v>
      </c>
      <c r="N32" s="35" t="s">
        <v>456</v>
      </c>
      <c r="O32" s="35" t="s">
        <v>370</v>
      </c>
      <c r="P32" s="35" t="s">
        <v>370</v>
      </c>
      <c r="Q32" s="35" t="s">
        <v>456</v>
      </c>
      <c r="R32" s="35" t="s">
        <v>370</v>
      </c>
      <c r="S32" s="35" t="s">
        <v>456</v>
      </c>
      <c r="T32" s="35" t="s">
        <v>370</v>
      </c>
      <c r="U32" s="35">
        <v>4691</v>
      </c>
      <c r="V32" s="35">
        <v>4681</v>
      </c>
      <c r="W32" s="35">
        <v>4579</v>
      </c>
      <c r="X32" s="35">
        <v>4902</v>
      </c>
      <c r="Y32" s="35">
        <v>4440</v>
      </c>
      <c r="Z32" s="35">
        <v>3975</v>
      </c>
      <c r="AA32" s="35">
        <v>3697</v>
      </c>
      <c r="AB32" s="35">
        <v>3619</v>
      </c>
      <c r="AC32" s="35">
        <v>3640</v>
      </c>
      <c r="AD32" s="35">
        <v>3328</v>
      </c>
      <c r="AE32" s="287">
        <v>3380</v>
      </c>
      <c r="AF32" s="287">
        <v>3326</v>
      </c>
      <c r="AG32" s="531">
        <v>3456</v>
      </c>
      <c r="AH32" s="72">
        <v>3566</v>
      </c>
      <c r="AI32" s="1258">
        <v>3441</v>
      </c>
      <c r="AJ32" s="1258">
        <v>3348</v>
      </c>
    </row>
    <row r="33" spans="1:36" s="5" customFormat="1" x14ac:dyDescent="0.2">
      <c r="A33" s="854" t="s">
        <v>37</v>
      </c>
      <c r="B33" s="35" t="s">
        <v>370</v>
      </c>
      <c r="C33" s="35" t="s">
        <v>456</v>
      </c>
      <c r="D33" s="35" t="s">
        <v>370</v>
      </c>
      <c r="E33" s="35" t="s">
        <v>456</v>
      </c>
      <c r="F33" s="35" t="s">
        <v>370</v>
      </c>
      <c r="G33" s="35" t="s">
        <v>456</v>
      </c>
      <c r="H33" s="35" t="s">
        <v>370</v>
      </c>
      <c r="I33" s="35" t="s">
        <v>370</v>
      </c>
      <c r="J33" s="35" t="s">
        <v>456</v>
      </c>
      <c r="K33" s="35" t="s">
        <v>370</v>
      </c>
      <c r="L33" s="35" t="s">
        <v>456</v>
      </c>
      <c r="M33" s="35" t="s">
        <v>370</v>
      </c>
      <c r="N33" s="35" t="s">
        <v>456</v>
      </c>
      <c r="O33" s="35" t="s">
        <v>370</v>
      </c>
      <c r="P33" s="35" t="s">
        <v>370</v>
      </c>
      <c r="Q33" s="35" t="s">
        <v>456</v>
      </c>
      <c r="R33" s="35" t="s">
        <v>370</v>
      </c>
      <c r="S33" s="35" t="s">
        <v>456</v>
      </c>
      <c r="T33" s="35" t="s">
        <v>370</v>
      </c>
      <c r="U33" s="35">
        <v>1</v>
      </c>
      <c r="V33" s="35">
        <v>1</v>
      </c>
      <c r="W33" s="35">
        <v>1</v>
      </c>
      <c r="X33" s="35">
        <v>1</v>
      </c>
      <c r="Y33" s="35">
        <v>1</v>
      </c>
      <c r="Z33" s="35">
        <v>1</v>
      </c>
      <c r="AA33" s="35">
        <v>1</v>
      </c>
      <c r="AB33" s="35">
        <v>1</v>
      </c>
      <c r="AC33" s="35">
        <v>1</v>
      </c>
      <c r="AD33" s="35">
        <v>1</v>
      </c>
      <c r="AE33" s="287">
        <v>1</v>
      </c>
      <c r="AF33" s="287">
        <v>1</v>
      </c>
      <c r="AG33" s="531">
        <v>1</v>
      </c>
      <c r="AH33" s="72">
        <v>1</v>
      </c>
      <c r="AI33" s="985">
        <v>1</v>
      </c>
      <c r="AJ33" s="786">
        <v>1</v>
      </c>
    </row>
    <row r="34" spans="1:36" s="5" customFormat="1" x14ac:dyDescent="0.2">
      <c r="A34" s="50" t="s">
        <v>274</v>
      </c>
      <c r="B34" s="35" t="s">
        <v>370</v>
      </c>
      <c r="C34" s="35" t="s">
        <v>456</v>
      </c>
      <c r="D34" s="35" t="s">
        <v>370</v>
      </c>
      <c r="E34" s="35" t="s">
        <v>456</v>
      </c>
      <c r="F34" s="35" t="s">
        <v>370</v>
      </c>
      <c r="G34" s="35" t="s">
        <v>456</v>
      </c>
      <c r="H34" s="35" t="s">
        <v>370</v>
      </c>
      <c r="I34" s="35" t="s">
        <v>370</v>
      </c>
      <c r="J34" s="35" t="s">
        <v>456</v>
      </c>
      <c r="K34" s="35" t="s">
        <v>370</v>
      </c>
      <c r="L34" s="35" t="s">
        <v>456</v>
      </c>
      <c r="M34" s="35" t="s">
        <v>370</v>
      </c>
      <c r="N34" s="35" t="s">
        <v>456</v>
      </c>
      <c r="O34" s="35" t="s">
        <v>370</v>
      </c>
      <c r="P34" s="35" t="s">
        <v>370</v>
      </c>
      <c r="Q34" s="35" t="s">
        <v>456</v>
      </c>
      <c r="R34" s="35" t="s">
        <v>370</v>
      </c>
      <c r="S34" s="35" t="s">
        <v>456</v>
      </c>
      <c r="T34" s="35" t="s">
        <v>370</v>
      </c>
      <c r="U34" s="35">
        <v>1713</v>
      </c>
      <c r="V34" s="35">
        <v>1599</v>
      </c>
      <c r="W34" s="35">
        <v>1246</v>
      </c>
      <c r="X34" s="35">
        <v>1142</v>
      </c>
      <c r="Y34" s="35">
        <v>1045</v>
      </c>
      <c r="Z34" s="35">
        <v>974</v>
      </c>
      <c r="AA34" s="35">
        <v>1184</v>
      </c>
      <c r="AB34" s="35">
        <v>1253</v>
      </c>
      <c r="AC34" s="35">
        <v>1400</v>
      </c>
      <c r="AD34" s="35">
        <v>1582</v>
      </c>
      <c r="AE34" s="287">
        <v>1464</v>
      </c>
      <c r="AF34" s="287">
        <v>1429</v>
      </c>
      <c r="AG34" s="531">
        <v>1442</v>
      </c>
      <c r="AH34" s="72">
        <v>1396</v>
      </c>
      <c r="AI34" s="1258">
        <v>1473</v>
      </c>
      <c r="AJ34" s="1258">
        <v>1516</v>
      </c>
    </row>
    <row r="35" spans="1:36" s="5" customFormat="1" x14ac:dyDescent="0.2">
      <c r="A35" s="854" t="s">
        <v>275</v>
      </c>
      <c r="B35" s="35" t="s">
        <v>370</v>
      </c>
      <c r="C35" s="35" t="s">
        <v>456</v>
      </c>
      <c r="D35" s="35" t="s">
        <v>370</v>
      </c>
      <c r="E35" s="35" t="s">
        <v>456</v>
      </c>
      <c r="F35" s="35" t="s">
        <v>370</v>
      </c>
      <c r="G35" s="35" t="s">
        <v>456</v>
      </c>
      <c r="H35" s="35" t="s">
        <v>370</v>
      </c>
      <c r="I35" s="35" t="s">
        <v>370</v>
      </c>
      <c r="J35" s="35" t="s">
        <v>456</v>
      </c>
      <c r="K35" s="72" t="s">
        <v>370</v>
      </c>
      <c r="L35" s="72" t="s">
        <v>456</v>
      </c>
      <c r="M35" s="72" t="s">
        <v>370</v>
      </c>
      <c r="N35" s="35" t="s">
        <v>456</v>
      </c>
      <c r="O35" s="35" t="s">
        <v>370</v>
      </c>
      <c r="P35" s="35" t="s">
        <v>370</v>
      </c>
      <c r="Q35" s="35" t="s">
        <v>456</v>
      </c>
      <c r="R35" s="35" t="s">
        <v>370</v>
      </c>
      <c r="S35" s="35" t="s">
        <v>456</v>
      </c>
      <c r="T35" s="35" t="s">
        <v>370</v>
      </c>
      <c r="U35" s="35" t="s">
        <v>370</v>
      </c>
      <c r="V35" s="35" t="s">
        <v>456</v>
      </c>
      <c r="W35" s="35" t="s">
        <v>370</v>
      </c>
      <c r="X35" s="35" t="s">
        <v>456</v>
      </c>
      <c r="Y35" s="35" t="s">
        <v>370</v>
      </c>
      <c r="Z35" s="35" t="s">
        <v>456</v>
      </c>
      <c r="AA35" s="35" t="s">
        <v>370</v>
      </c>
      <c r="AB35" s="35" t="s">
        <v>370</v>
      </c>
      <c r="AC35" s="35" t="s">
        <v>456</v>
      </c>
      <c r="AD35" s="35" t="s">
        <v>370</v>
      </c>
      <c r="AE35" s="72" t="s">
        <v>456</v>
      </c>
      <c r="AF35" s="72" t="s">
        <v>370</v>
      </c>
      <c r="AG35" s="421" t="s">
        <v>456</v>
      </c>
      <c r="AH35" s="72" t="s">
        <v>456</v>
      </c>
      <c r="AI35" s="985" t="s">
        <v>456</v>
      </c>
      <c r="AJ35" s="985" t="s">
        <v>456</v>
      </c>
    </row>
    <row r="36" spans="1:36" s="679" customFormat="1" x14ac:dyDescent="0.2">
      <c r="A36" s="1269" t="s">
        <v>40</v>
      </c>
      <c r="B36" s="1206"/>
      <c r="C36" s="1206"/>
      <c r="D36" s="1206"/>
      <c r="E36" s="1206"/>
      <c r="F36" s="1206"/>
      <c r="G36" s="1206"/>
      <c r="H36" s="1206"/>
      <c r="I36" s="1206"/>
      <c r="J36" s="1206"/>
      <c r="K36" s="1206"/>
      <c r="L36" s="1206"/>
      <c r="M36" s="1206"/>
      <c r="N36" s="1206"/>
      <c r="O36" s="1206"/>
      <c r="P36" s="1206"/>
      <c r="Q36" s="1206"/>
      <c r="R36" s="1206"/>
      <c r="S36" s="1206"/>
      <c r="T36" s="1206"/>
      <c r="U36" s="1206"/>
      <c r="V36" s="1206"/>
      <c r="W36" s="1210"/>
      <c r="X36" s="1210"/>
      <c r="Y36" s="1210"/>
      <c r="Z36" s="1210"/>
      <c r="AA36" s="1206"/>
      <c r="AB36" s="1206"/>
      <c r="AC36" s="1206"/>
      <c r="AD36" s="1206"/>
      <c r="AE36" s="1206"/>
      <c r="AF36" s="1206"/>
      <c r="AG36" s="1223"/>
      <c r="AH36" s="1206"/>
      <c r="AI36" s="1028"/>
      <c r="AJ36" s="1028"/>
    </row>
    <row r="37" spans="1:36" s="679" customFormat="1" x14ac:dyDescent="0.2">
      <c r="A37" s="888" t="s">
        <v>317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299"/>
      <c r="U37" s="299"/>
      <c r="V37" s="299"/>
      <c r="W37" s="299"/>
      <c r="X37" s="299"/>
      <c r="Y37" s="299"/>
      <c r="Z37" s="299"/>
      <c r="AA37" s="485"/>
      <c r="AB37" s="319"/>
      <c r="AC37" s="312"/>
      <c r="AD37" s="312"/>
      <c r="AE37" s="678"/>
      <c r="AF37" s="678"/>
      <c r="AG37" s="680"/>
      <c r="AH37" s="486"/>
      <c r="AI37" s="786"/>
      <c r="AJ37" s="786"/>
    </row>
    <row r="38" spans="1:36" s="679" customFormat="1" x14ac:dyDescent="0.2">
      <c r="A38" s="888" t="s">
        <v>878</v>
      </c>
      <c r="B38" s="899" t="s">
        <v>4</v>
      </c>
      <c r="C38" s="899" t="s">
        <v>4</v>
      </c>
      <c r="D38" s="899" t="s">
        <v>4</v>
      </c>
      <c r="E38" s="899" t="s">
        <v>4</v>
      </c>
      <c r="F38" s="899" t="s">
        <v>4</v>
      </c>
      <c r="G38" s="899" t="s">
        <v>4</v>
      </c>
      <c r="H38" s="899" t="s">
        <v>4</v>
      </c>
      <c r="I38" s="899" t="s">
        <v>4</v>
      </c>
      <c r="J38" s="899" t="s">
        <v>4</v>
      </c>
      <c r="K38" s="899" t="s">
        <v>4</v>
      </c>
      <c r="L38" s="899" t="s">
        <v>4</v>
      </c>
      <c r="M38" s="899" t="s">
        <v>4</v>
      </c>
      <c r="N38" s="899">
        <v>4832</v>
      </c>
      <c r="O38" s="899">
        <v>5116</v>
      </c>
      <c r="P38" s="899">
        <v>5640</v>
      </c>
      <c r="Q38" s="899">
        <v>8032</v>
      </c>
      <c r="R38" s="899">
        <v>8960</v>
      </c>
      <c r="S38" s="899">
        <v>11374</v>
      </c>
      <c r="T38" s="899">
        <v>11528</v>
      </c>
      <c r="U38" s="899">
        <v>12234</v>
      </c>
      <c r="V38" s="899">
        <v>15335</v>
      </c>
      <c r="W38" s="899">
        <v>16654</v>
      </c>
      <c r="X38" s="899">
        <v>17756</v>
      </c>
      <c r="Y38" s="899">
        <v>18436</v>
      </c>
      <c r="Z38" s="899">
        <v>18428</v>
      </c>
      <c r="AA38" s="899">
        <v>20606</v>
      </c>
      <c r="AB38" s="899">
        <v>23021</v>
      </c>
      <c r="AC38" s="899">
        <v>25419</v>
      </c>
      <c r="AD38" s="899">
        <v>26601</v>
      </c>
      <c r="AE38" s="681">
        <v>31202</v>
      </c>
      <c r="AF38" s="485">
        <v>39381</v>
      </c>
      <c r="AG38" s="682">
        <v>46567</v>
      </c>
      <c r="AH38" s="485">
        <v>49458</v>
      </c>
      <c r="AI38" s="983">
        <v>50178</v>
      </c>
      <c r="AJ38" s="1417">
        <v>53404</v>
      </c>
    </row>
    <row r="39" spans="1:36" s="1447" customFormat="1" x14ac:dyDescent="0.2">
      <c r="A39" s="1269" t="s">
        <v>44</v>
      </c>
      <c r="B39" s="1269"/>
      <c r="C39" s="1269"/>
      <c r="D39" s="1269"/>
      <c r="E39" s="1269"/>
      <c r="F39" s="1269"/>
      <c r="G39" s="1269"/>
      <c r="H39" s="1269"/>
      <c r="I39" s="1269"/>
      <c r="J39" s="1269"/>
      <c r="K39" s="1269"/>
      <c r="L39" s="1269"/>
      <c r="M39" s="1269"/>
      <c r="N39" s="1269"/>
      <c r="O39" s="1269"/>
      <c r="P39" s="1269"/>
      <c r="Q39" s="1269"/>
      <c r="R39" s="1269"/>
      <c r="S39" s="1269"/>
      <c r="T39" s="1269"/>
      <c r="U39" s="1269"/>
      <c r="V39" s="1269"/>
      <c r="W39" s="1269"/>
      <c r="X39" s="1269"/>
      <c r="Y39" s="1269"/>
      <c r="Z39" s="1269"/>
      <c r="AA39" s="1269"/>
      <c r="AB39" s="1269"/>
      <c r="AC39" s="1269"/>
      <c r="AD39" s="1269"/>
      <c r="AE39" s="1269"/>
      <c r="AF39" s="1206"/>
      <c r="AG39" s="1223"/>
      <c r="AH39" s="1206"/>
      <c r="AI39" s="1269"/>
      <c r="AJ39" s="1269"/>
    </row>
    <row r="40" spans="1:36" s="804" customFormat="1" x14ac:dyDescent="0.2">
      <c r="A40" s="1365" t="s">
        <v>45</v>
      </c>
      <c r="B40" s="986"/>
      <c r="C40" s="986"/>
      <c r="D40" s="986"/>
      <c r="E40" s="986"/>
      <c r="F40" s="986"/>
      <c r="G40" s="986"/>
      <c r="H40" s="986"/>
      <c r="I40" s="986"/>
      <c r="J40" s="986"/>
      <c r="K40" s="986"/>
      <c r="L40" s="986"/>
      <c r="M40" s="986"/>
      <c r="N40" s="986"/>
      <c r="O40" s="986"/>
      <c r="P40" s="986"/>
      <c r="Q40" s="986"/>
      <c r="R40" s="986"/>
      <c r="S40" s="986"/>
      <c r="T40" s="986"/>
      <c r="U40" s="986"/>
      <c r="V40" s="986"/>
      <c r="W40" s="786"/>
      <c r="X40" s="786"/>
      <c r="Y40" s="808"/>
      <c r="Z40" s="786"/>
      <c r="AA40" s="786"/>
      <c r="AB40" s="808"/>
      <c r="AC40" s="786"/>
      <c r="AD40" s="786"/>
      <c r="AE40" s="786"/>
      <c r="AF40" s="786"/>
      <c r="AG40" s="799"/>
      <c r="AH40" s="808"/>
      <c r="AI40" s="786"/>
      <c r="AJ40" s="786"/>
    </row>
    <row r="41" spans="1:36" s="804" customFormat="1" ht="12.75" x14ac:dyDescent="0.2">
      <c r="A41" s="1365" t="s">
        <v>46</v>
      </c>
      <c r="B41" s="973" t="s">
        <v>8</v>
      </c>
      <c r="C41" s="973" t="s">
        <v>8</v>
      </c>
      <c r="D41" s="973" t="s">
        <v>8</v>
      </c>
      <c r="E41" s="973" t="s">
        <v>8</v>
      </c>
      <c r="F41" s="973" t="s">
        <v>8</v>
      </c>
      <c r="G41" s="973" t="s">
        <v>8</v>
      </c>
      <c r="H41" s="973" t="s">
        <v>8</v>
      </c>
      <c r="I41" s="973" t="s">
        <v>8</v>
      </c>
      <c r="J41" s="973" t="s">
        <v>8</v>
      </c>
      <c r="K41" s="973" t="s">
        <v>8</v>
      </c>
      <c r="L41" s="973" t="s">
        <v>8</v>
      </c>
      <c r="M41" s="973" t="s">
        <v>8</v>
      </c>
      <c r="N41" s="973" t="s">
        <v>8</v>
      </c>
      <c r="O41" s="973" t="s">
        <v>8</v>
      </c>
      <c r="P41" s="973" t="s">
        <v>8</v>
      </c>
      <c r="Q41" s="973" t="s">
        <v>8</v>
      </c>
      <c r="R41" s="973" t="s">
        <v>8</v>
      </c>
      <c r="S41" s="973" t="s">
        <v>8</v>
      </c>
      <c r="T41" s="973" t="s">
        <v>8</v>
      </c>
      <c r="U41" s="973" t="s">
        <v>8</v>
      </c>
      <c r="V41" s="973" t="s">
        <v>8</v>
      </c>
      <c r="W41" s="973" t="s">
        <v>8</v>
      </c>
      <c r="X41" s="973" t="s">
        <v>8</v>
      </c>
      <c r="Y41" s="1196">
        <v>77.8</v>
      </c>
      <c r="Z41" s="1196" t="s">
        <v>818</v>
      </c>
      <c r="AA41" s="1196">
        <v>77.599999999999994</v>
      </c>
      <c r="AB41" s="1366">
        <v>77.5</v>
      </c>
      <c r="AC41" s="1366">
        <v>77.2</v>
      </c>
      <c r="AD41" s="1366">
        <v>78.2</v>
      </c>
      <c r="AE41" s="1366">
        <v>77.099999999999994</v>
      </c>
      <c r="AF41" s="1366">
        <v>76.5</v>
      </c>
      <c r="AG41" s="1366">
        <v>72</v>
      </c>
      <c r="AH41" s="1087">
        <v>71.8</v>
      </c>
      <c r="AI41" s="830">
        <v>71.599999999999994</v>
      </c>
      <c r="AJ41" s="1062">
        <v>71</v>
      </c>
    </row>
    <row r="42" spans="1:36" s="804" customFormat="1" ht="12.75" x14ac:dyDescent="0.2">
      <c r="A42" s="1365" t="s">
        <v>5</v>
      </c>
      <c r="B42" s="973" t="s">
        <v>8</v>
      </c>
      <c r="C42" s="973" t="s">
        <v>8</v>
      </c>
      <c r="D42" s="973" t="s">
        <v>8</v>
      </c>
      <c r="E42" s="973" t="s">
        <v>8</v>
      </c>
      <c r="F42" s="973" t="s">
        <v>8</v>
      </c>
      <c r="G42" s="973" t="s">
        <v>8</v>
      </c>
      <c r="H42" s="973" t="s">
        <v>8</v>
      </c>
      <c r="I42" s="973" t="s">
        <v>8</v>
      </c>
      <c r="J42" s="973" t="s">
        <v>8</v>
      </c>
      <c r="K42" s="973" t="s">
        <v>8</v>
      </c>
      <c r="L42" s="973" t="s">
        <v>8</v>
      </c>
      <c r="M42" s="973" t="s">
        <v>8</v>
      </c>
      <c r="N42" s="973" t="s">
        <v>8</v>
      </c>
      <c r="O42" s="973" t="s">
        <v>8</v>
      </c>
      <c r="P42" s="973" t="s">
        <v>8</v>
      </c>
      <c r="Q42" s="973" t="s">
        <v>8</v>
      </c>
      <c r="R42" s="973" t="s">
        <v>8</v>
      </c>
      <c r="S42" s="973" t="s">
        <v>8</v>
      </c>
      <c r="T42" s="973" t="s">
        <v>8</v>
      </c>
      <c r="U42" s="973" t="s">
        <v>8</v>
      </c>
      <c r="V42" s="973" t="s">
        <v>8</v>
      </c>
      <c r="W42" s="973" t="s">
        <v>8</v>
      </c>
      <c r="X42" s="973" t="s">
        <v>8</v>
      </c>
      <c r="Y42" s="1367" t="s">
        <v>4</v>
      </c>
      <c r="Z42" s="1368" t="s">
        <v>819</v>
      </c>
      <c r="AA42" s="1196">
        <v>100</v>
      </c>
      <c r="AB42" s="1196">
        <v>99.87113402061857</v>
      </c>
      <c r="AC42" s="1196">
        <v>99.612903225806463</v>
      </c>
      <c r="AD42" s="1196">
        <v>101.29533678756476</v>
      </c>
      <c r="AE42" s="1196">
        <v>98.593350383631702</v>
      </c>
      <c r="AF42" s="1196">
        <v>99.221789883268485</v>
      </c>
      <c r="AG42" s="1196">
        <v>94.1</v>
      </c>
      <c r="AH42" s="1087">
        <v>99.7</v>
      </c>
      <c r="AI42" s="830">
        <v>99.7</v>
      </c>
      <c r="AJ42" s="1062">
        <v>99.2</v>
      </c>
    </row>
    <row r="43" spans="1:36" s="804" customFormat="1" x14ac:dyDescent="0.2">
      <c r="A43" s="1365" t="s">
        <v>47</v>
      </c>
      <c r="B43" s="973"/>
      <c r="C43" s="973"/>
      <c r="D43" s="973"/>
      <c r="E43" s="990"/>
      <c r="F43" s="805"/>
      <c r="G43" s="805"/>
      <c r="H43" s="805"/>
      <c r="I43" s="805"/>
      <c r="J43" s="805"/>
      <c r="K43" s="805"/>
      <c r="L43" s="805"/>
      <c r="M43" s="805"/>
      <c r="N43" s="805"/>
      <c r="O43" s="805"/>
      <c r="P43" s="805"/>
      <c r="Q43" s="805"/>
      <c r="R43" s="805"/>
      <c r="S43" s="805"/>
      <c r="T43" s="805"/>
      <c r="U43" s="805"/>
      <c r="V43" s="805"/>
      <c r="W43" s="805"/>
      <c r="X43" s="805"/>
      <c r="Y43" s="1196"/>
      <c r="Z43" s="1196"/>
      <c r="AA43" s="1196"/>
      <c r="AB43" s="1196"/>
      <c r="AC43" s="1369"/>
      <c r="AD43" s="1370"/>
      <c r="AE43" s="1120"/>
      <c r="AF43" s="1369"/>
      <c r="AG43" s="1369"/>
      <c r="AH43" s="1087"/>
      <c r="AI43" s="832"/>
      <c r="AJ43" s="1062"/>
    </row>
    <row r="44" spans="1:36" s="804" customFormat="1" ht="12.75" x14ac:dyDescent="0.2">
      <c r="A44" s="1365" t="s">
        <v>46</v>
      </c>
      <c r="B44" s="973" t="s">
        <v>8</v>
      </c>
      <c r="C44" s="973" t="s">
        <v>8</v>
      </c>
      <c r="D44" s="973" t="s">
        <v>8</v>
      </c>
      <c r="E44" s="973" t="s">
        <v>8</v>
      </c>
      <c r="F44" s="973" t="s">
        <v>8</v>
      </c>
      <c r="G44" s="973" t="s">
        <v>8</v>
      </c>
      <c r="H44" s="973" t="s">
        <v>8</v>
      </c>
      <c r="I44" s="973" t="s">
        <v>8</v>
      </c>
      <c r="J44" s="973" t="s">
        <v>8</v>
      </c>
      <c r="K44" s="973" t="s">
        <v>8</v>
      </c>
      <c r="L44" s="973" t="s">
        <v>8</v>
      </c>
      <c r="M44" s="973" t="s">
        <v>8</v>
      </c>
      <c r="N44" s="973" t="s">
        <v>8</v>
      </c>
      <c r="O44" s="973" t="s">
        <v>8</v>
      </c>
      <c r="P44" s="973" t="s">
        <v>8</v>
      </c>
      <c r="Q44" s="973" t="s">
        <v>8</v>
      </c>
      <c r="R44" s="973" t="s">
        <v>8</v>
      </c>
      <c r="S44" s="973" t="s">
        <v>8</v>
      </c>
      <c r="T44" s="973" t="s">
        <v>8</v>
      </c>
      <c r="U44" s="973" t="s">
        <v>8</v>
      </c>
      <c r="V44" s="973" t="s">
        <v>8</v>
      </c>
      <c r="W44" s="973" t="s">
        <v>8</v>
      </c>
      <c r="X44" s="973" t="s">
        <v>8</v>
      </c>
      <c r="Y44" s="1366">
        <v>73.8</v>
      </c>
      <c r="Z44" s="1367" t="s">
        <v>820</v>
      </c>
      <c r="AA44" s="1196">
        <v>73.599999999999994</v>
      </c>
      <c r="AB44" s="1367">
        <v>73.7</v>
      </c>
      <c r="AC44" s="1367">
        <v>73.400000000000006</v>
      </c>
      <c r="AD44" s="1367">
        <v>74.5</v>
      </c>
      <c r="AE44" s="1366">
        <v>73.3</v>
      </c>
      <c r="AF44" s="1366">
        <v>72.8</v>
      </c>
      <c r="AG44" s="1366">
        <v>68.599999999999994</v>
      </c>
      <c r="AH44" s="1087">
        <v>68.400000000000006</v>
      </c>
      <c r="AI44" s="830">
        <v>68.2</v>
      </c>
      <c r="AJ44" s="1062">
        <v>67.599999999999994</v>
      </c>
    </row>
    <row r="45" spans="1:36" s="804" customFormat="1" ht="12.75" x14ac:dyDescent="0.2">
      <c r="A45" s="1365" t="s">
        <v>5</v>
      </c>
      <c r="B45" s="973" t="s">
        <v>8</v>
      </c>
      <c r="C45" s="973" t="s">
        <v>8</v>
      </c>
      <c r="D45" s="973" t="s">
        <v>8</v>
      </c>
      <c r="E45" s="973" t="s">
        <v>8</v>
      </c>
      <c r="F45" s="973" t="s">
        <v>8</v>
      </c>
      <c r="G45" s="973" t="s">
        <v>8</v>
      </c>
      <c r="H45" s="973" t="s">
        <v>8</v>
      </c>
      <c r="I45" s="973" t="s">
        <v>8</v>
      </c>
      <c r="J45" s="973" t="s">
        <v>8</v>
      </c>
      <c r="K45" s="973" t="s">
        <v>8</v>
      </c>
      <c r="L45" s="973" t="s">
        <v>8</v>
      </c>
      <c r="M45" s="973" t="s">
        <v>8</v>
      </c>
      <c r="N45" s="973" t="s">
        <v>8</v>
      </c>
      <c r="O45" s="973" t="s">
        <v>8</v>
      </c>
      <c r="P45" s="973" t="s">
        <v>8</v>
      </c>
      <c r="Q45" s="973" t="s">
        <v>8</v>
      </c>
      <c r="R45" s="973" t="s">
        <v>8</v>
      </c>
      <c r="S45" s="973" t="s">
        <v>8</v>
      </c>
      <c r="T45" s="973" t="s">
        <v>8</v>
      </c>
      <c r="U45" s="973" t="s">
        <v>8</v>
      </c>
      <c r="V45" s="973" t="s">
        <v>8</v>
      </c>
      <c r="W45" s="973" t="s">
        <v>8</v>
      </c>
      <c r="X45" s="973" t="s">
        <v>8</v>
      </c>
      <c r="Y45" s="1366" t="s">
        <v>4</v>
      </c>
      <c r="Z45" s="1367" t="s">
        <v>821</v>
      </c>
      <c r="AA45" s="1367">
        <v>100.1</v>
      </c>
      <c r="AB45" s="1367">
        <v>100.1358695652174</v>
      </c>
      <c r="AC45" s="1367">
        <v>99.592944369063773</v>
      </c>
      <c r="AD45" s="1367">
        <v>101.49863760217983</v>
      </c>
      <c r="AE45" s="1367">
        <v>98.389261744966433</v>
      </c>
      <c r="AF45" s="1367">
        <v>99.317871759890863</v>
      </c>
      <c r="AG45" s="1196">
        <v>94.2</v>
      </c>
      <c r="AH45" s="1087">
        <v>99.7</v>
      </c>
      <c r="AI45" s="830">
        <v>99.7</v>
      </c>
      <c r="AJ45" s="1062">
        <v>99.1</v>
      </c>
    </row>
    <row r="46" spans="1:36" s="804" customFormat="1" x14ac:dyDescent="0.2">
      <c r="A46" s="1365" t="s">
        <v>221</v>
      </c>
      <c r="B46" s="973"/>
      <c r="C46" s="973"/>
      <c r="D46" s="973"/>
      <c r="E46" s="828"/>
      <c r="F46" s="805"/>
      <c r="G46" s="805"/>
      <c r="H46" s="805"/>
      <c r="I46" s="805"/>
      <c r="J46" s="805"/>
      <c r="K46" s="805"/>
      <c r="L46" s="805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1196"/>
      <c r="Z46" s="1196"/>
      <c r="AA46" s="1196"/>
      <c r="AB46" s="1366"/>
      <c r="AC46" s="1369"/>
      <c r="AD46" s="1370"/>
      <c r="AE46" s="1120"/>
      <c r="AF46" s="1369"/>
      <c r="AG46" s="1196"/>
      <c r="AH46" s="1087"/>
      <c r="AI46" s="832"/>
      <c r="AJ46" s="1062"/>
    </row>
    <row r="47" spans="1:36" s="804" customFormat="1" ht="12.75" x14ac:dyDescent="0.2">
      <c r="A47" s="1365" t="s">
        <v>46</v>
      </c>
      <c r="B47" s="973" t="s">
        <v>8</v>
      </c>
      <c r="C47" s="973" t="s">
        <v>8</v>
      </c>
      <c r="D47" s="973" t="s">
        <v>8</v>
      </c>
      <c r="E47" s="973" t="s">
        <v>8</v>
      </c>
      <c r="F47" s="973" t="s">
        <v>8</v>
      </c>
      <c r="G47" s="973" t="s">
        <v>8</v>
      </c>
      <c r="H47" s="973" t="s">
        <v>8</v>
      </c>
      <c r="I47" s="973" t="s">
        <v>8</v>
      </c>
      <c r="J47" s="973" t="s">
        <v>8</v>
      </c>
      <c r="K47" s="973" t="s">
        <v>8</v>
      </c>
      <c r="L47" s="973" t="s">
        <v>8</v>
      </c>
      <c r="M47" s="973" t="s">
        <v>8</v>
      </c>
      <c r="N47" s="973" t="s">
        <v>8</v>
      </c>
      <c r="O47" s="973" t="s">
        <v>8</v>
      </c>
      <c r="P47" s="973" t="s">
        <v>8</v>
      </c>
      <c r="Q47" s="973" t="s">
        <v>8</v>
      </c>
      <c r="R47" s="973" t="s">
        <v>8</v>
      </c>
      <c r="S47" s="973" t="s">
        <v>8</v>
      </c>
      <c r="T47" s="973" t="s">
        <v>8</v>
      </c>
      <c r="U47" s="973" t="s">
        <v>8</v>
      </c>
      <c r="V47" s="973" t="s">
        <v>8</v>
      </c>
      <c r="W47" s="973" t="s">
        <v>8</v>
      </c>
      <c r="X47" s="973" t="s">
        <v>8</v>
      </c>
      <c r="Y47" s="1196">
        <v>67</v>
      </c>
      <c r="Z47" s="1367" t="s">
        <v>822</v>
      </c>
      <c r="AA47" s="1196">
        <v>67.099999999999994</v>
      </c>
      <c r="AB47" s="1367">
        <v>67.8</v>
      </c>
      <c r="AC47" s="1367">
        <v>67.7</v>
      </c>
      <c r="AD47" s="1367">
        <v>69</v>
      </c>
      <c r="AE47" s="1366">
        <v>68.2</v>
      </c>
      <c r="AF47" s="1366">
        <v>68.3</v>
      </c>
      <c r="AG47" s="1196">
        <v>63.8</v>
      </c>
      <c r="AH47" s="1087">
        <v>63.8</v>
      </c>
      <c r="AI47" s="830">
        <v>63.6</v>
      </c>
      <c r="AJ47" s="1062">
        <v>63.1</v>
      </c>
    </row>
    <row r="48" spans="1:36" s="804" customFormat="1" ht="12.75" x14ac:dyDescent="0.2">
      <c r="A48" s="1365" t="s">
        <v>5</v>
      </c>
      <c r="B48" s="973" t="s">
        <v>8</v>
      </c>
      <c r="C48" s="973" t="s">
        <v>8</v>
      </c>
      <c r="D48" s="973" t="s">
        <v>8</v>
      </c>
      <c r="E48" s="973" t="s">
        <v>8</v>
      </c>
      <c r="F48" s="973" t="s">
        <v>8</v>
      </c>
      <c r="G48" s="973" t="s">
        <v>8</v>
      </c>
      <c r="H48" s="973" t="s">
        <v>8</v>
      </c>
      <c r="I48" s="973" t="s">
        <v>8</v>
      </c>
      <c r="J48" s="973" t="s">
        <v>8</v>
      </c>
      <c r="K48" s="973" t="s">
        <v>8</v>
      </c>
      <c r="L48" s="973" t="s">
        <v>8</v>
      </c>
      <c r="M48" s="973" t="s">
        <v>8</v>
      </c>
      <c r="N48" s="973" t="s">
        <v>8</v>
      </c>
      <c r="O48" s="973" t="s">
        <v>8</v>
      </c>
      <c r="P48" s="973" t="s">
        <v>8</v>
      </c>
      <c r="Q48" s="973" t="s">
        <v>8</v>
      </c>
      <c r="R48" s="973" t="s">
        <v>8</v>
      </c>
      <c r="S48" s="973" t="s">
        <v>8</v>
      </c>
      <c r="T48" s="973" t="s">
        <v>8</v>
      </c>
      <c r="U48" s="973" t="s">
        <v>8</v>
      </c>
      <c r="V48" s="973" t="s">
        <v>8</v>
      </c>
      <c r="W48" s="973" t="s">
        <v>8</v>
      </c>
      <c r="X48" s="973" t="s">
        <v>8</v>
      </c>
      <c r="Y48" s="1366" t="s">
        <v>4</v>
      </c>
      <c r="Z48" s="1367" t="s">
        <v>462</v>
      </c>
      <c r="AA48" s="1367">
        <v>100.1</v>
      </c>
      <c r="AB48" s="1367">
        <v>101.04321907600597</v>
      </c>
      <c r="AC48" s="1367">
        <v>99.852507374631273</v>
      </c>
      <c r="AD48" s="1367">
        <v>101.92023633677991</v>
      </c>
      <c r="AE48" s="1367">
        <v>98.840579710144922</v>
      </c>
      <c r="AF48" s="1367">
        <v>100.1466275659824</v>
      </c>
      <c r="AG48" s="1196">
        <v>93.4</v>
      </c>
      <c r="AH48" s="1087">
        <v>100</v>
      </c>
      <c r="AI48" s="830">
        <v>99.7</v>
      </c>
      <c r="AJ48" s="1062">
        <v>99.2</v>
      </c>
    </row>
    <row r="49" spans="1:36" s="804" customFormat="1" x14ac:dyDescent="0.2">
      <c r="A49" s="1365" t="s">
        <v>222</v>
      </c>
      <c r="B49" s="973"/>
      <c r="C49" s="973"/>
      <c r="D49" s="973"/>
      <c r="E49" s="828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1196"/>
      <c r="Z49" s="1196"/>
      <c r="AA49" s="1196"/>
      <c r="AB49" s="1366"/>
      <c r="AC49" s="1369"/>
      <c r="AD49" s="1370"/>
      <c r="AE49" s="1120"/>
      <c r="AF49" s="1369"/>
      <c r="AG49" s="1369"/>
      <c r="AH49" s="1087"/>
      <c r="AI49" s="832"/>
      <c r="AJ49" s="1062"/>
    </row>
    <row r="50" spans="1:36" s="804" customFormat="1" ht="12.75" x14ac:dyDescent="0.2">
      <c r="A50" s="1365" t="s">
        <v>46</v>
      </c>
      <c r="B50" s="973" t="s">
        <v>8</v>
      </c>
      <c r="C50" s="973" t="s">
        <v>8</v>
      </c>
      <c r="D50" s="973" t="s">
        <v>8</v>
      </c>
      <c r="E50" s="973" t="s">
        <v>8</v>
      </c>
      <c r="F50" s="973" t="s">
        <v>8</v>
      </c>
      <c r="G50" s="973" t="s">
        <v>8</v>
      </c>
      <c r="H50" s="973" t="s">
        <v>8</v>
      </c>
      <c r="I50" s="973" t="s">
        <v>8</v>
      </c>
      <c r="J50" s="973" t="s">
        <v>8</v>
      </c>
      <c r="K50" s="973" t="s">
        <v>8</v>
      </c>
      <c r="L50" s="973" t="s">
        <v>8</v>
      </c>
      <c r="M50" s="973" t="s">
        <v>8</v>
      </c>
      <c r="N50" s="973" t="s">
        <v>8</v>
      </c>
      <c r="O50" s="973" t="s">
        <v>8</v>
      </c>
      <c r="P50" s="973" t="s">
        <v>8</v>
      </c>
      <c r="Q50" s="973" t="s">
        <v>8</v>
      </c>
      <c r="R50" s="973" t="s">
        <v>8</v>
      </c>
      <c r="S50" s="973" t="s">
        <v>8</v>
      </c>
      <c r="T50" s="973" t="s">
        <v>8</v>
      </c>
      <c r="U50" s="973" t="s">
        <v>8</v>
      </c>
      <c r="V50" s="973" t="s">
        <v>8</v>
      </c>
      <c r="W50" s="973" t="s">
        <v>8</v>
      </c>
      <c r="X50" s="973" t="s">
        <v>8</v>
      </c>
      <c r="Y50" s="1196">
        <v>6.8</v>
      </c>
      <c r="Z50" s="1367" t="s">
        <v>823</v>
      </c>
      <c r="AA50" s="1196">
        <v>6.5</v>
      </c>
      <c r="AB50" s="1367">
        <v>5.9</v>
      </c>
      <c r="AC50" s="1367">
        <v>5.7</v>
      </c>
      <c r="AD50" s="1367">
        <v>5.5</v>
      </c>
      <c r="AE50" s="1366">
        <v>5.0999999999999996</v>
      </c>
      <c r="AF50" s="1366">
        <v>4.5</v>
      </c>
      <c r="AG50" s="1366">
        <v>4.7</v>
      </c>
      <c r="AH50" s="1087">
        <v>4.5999999999999996</v>
      </c>
      <c r="AI50" s="830">
        <v>4.5999999999999996</v>
      </c>
      <c r="AJ50" s="1062">
        <v>4.5</v>
      </c>
    </row>
    <row r="51" spans="1:36" s="804" customFormat="1" ht="12.75" x14ac:dyDescent="0.2">
      <c r="A51" s="1365" t="s">
        <v>5</v>
      </c>
      <c r="B51" s="973" t="s">
        <v>8</v>
      </c>
      <c r="C51" s="973" t="s">
        <v>8</v>
      </c>
      <c r="D51" s="973" t="s">
        <v>8</v>
      </c>
      <c r="E51" s="973" t="s">
        <v>8</v>
      </c>
      <c r="F51" s="973" t="s">
        <v>8</v>
      </c>
      <c r="G51" s="973" t="s">
        <v>8</v>
      </c>
      <c r="H51" s="973" t="s">
        <v>8</v>
      </c>
      <c r="I51" s="973" t="s">
        <v>8</v>
      </c>
      <c r="J51" s="973" t="s">
        <v>8</v>
      </c>
      <c r="K51" s="973" t="s">
        <v>8</v>
      </c>
      <c r="L51" s="973" t="s">
        <v>8</v>
      </c>
      <c r="M51" s="973" t="s">
        <v>8</v>
      </c>
      <c r="N51" s="973" t="s">
        <v>8</v>
      </c>
      <c r="O51" s="973" t="s">
        <v>8</v>
      </c>
      <c r="P51" s="973" t="s">
        <v>8</v>
      </c>
      <c r="Q51" s="973" t="s">
        <v>8</v>
      </c>
      <c r="R51" s="973" t="s">
        <v>8</v>
      </c>
      <c r="S51" s="973" t="s">
        <v>8</v>
      </c>
      <c r="T51" s="973" t="s">
        <v>8</v>
      </c>
      <c r="U51" s="973" t="s">
        <v>8</v>
      </c>
      <c r="V51" s="973" t="s">
        <v>8</v>
      </c>
      <c r="W51" s="973" t="s">
        <v>8</v>
      </c>
      <c r="X51" s="973" t="s">
        <v>8</v>
      </c>
      <c r="Y51" s="1366" t="s">
        <v>4</v>
      </c>
      <c r="Z51" s="1367" t="s">
        <v>824</v>
      </c>
      <c r="AA51" s="1367">
        <v>100</v>
      </c>
      <c r="AB51" s="1367">
        <v>90.769230769230774</v>
      </c>
      <c r="AC51" s="1367">
        <v>96.610169491525426</v>
      </c>
      <c r="AD51" s="1367">
        <v>96.491228070175438</v>
      </c>
      <c r="AE51" s="1367">
        <v>92.72727272727272</v>
      </c>
      <c r="AF51" s="1367">
        <v>88.235294117647072</v>
      </c>
      <c r="AG51" s="1196">
        <v>104.4</v>
      </c>
      <c r="AH51" s="1087">
        <v>97.9</v>
      </c>
      <c r="AI51" s="830">
        <v>100</v>
      </c>
      <c r="AJ51" s="1062">
        <v>97.8</v>
      </c>
    </row>
    <row r="52" spans="1:36" s="804" customFormat="1" x14ac:dyDescent="0.2">
      <c r="A52" s="1365" t="s">
        <v>51</v>
      </c>
      <c r="B52" s="990"/>
      <c r="C52" s="990"/>
      <c r="D52" s="990"/>
      <c r="E52" s="828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1196"/>
      <c r="Z52" s="1196"/>
      <c r="AA52" s="1196"/>
      <c r="AB52" s="1366"/>
      <c r="AC52" s="1369"/>
      <c r="AD52" s="1370"/>
      <c r="AE52" s="1120"/>
      <c r="AF52" s="1369"/>
      <c r="AG52" s="1369"/>
      <c r="AH52" s="1087"/>
      <c r="AI52" s="832"/>
      <c r="AJ52" s="1062"/>
    </row>
    <row r="53" spans="1:36" s="804" customFormat="1" ht="12.75" x14ac:dyDescent="0.2">
      <c r="A53" s="1365" t="s">
        <v>46</v>
      </c>
      <c r="B53" s="973" t="s">
        <v>8</v>
      </c>
      <c r="C53" s="973" t="s">
        <v>8</v>
      </c>
      <c r="D53" s="973" t="s">
        <v>8</v>
      </c>
      <c r="E53" s="973" t="s">
        <v>8</v>
      </c>
      <c r="F53" s="973" t="s">
        <v>8</v>
      </c>
      <c r="G53" s="973" t="s">
        <v>8</v>
      </c>
      <c r="H53" s="973" t="s">
        <v>8</v>
      </c>
      <c r="I53" s="973" t="s">
        <v>8</v>
      </c>
      <c r="J53" s="973" t="s">
        <v>8</v>
      </c>
      <c r="K53" s="973" t="s">
        <v>8</v>
      </c>
      <c r="L53" s="973" t="s">
        <v>8</v>
      </c>
      <c r="M53" s="973" t="s">
        <v>8</v>
      </c>
      <c r="N53" s="973" t="s">
        <v>8</v>
      </c>
      <c r="O53" s="973" t="s">
        <v>8</v>
      </c>
      <c r="P53" s="973" t="s">
        <v>8</v>
      </c>
      <c r="Q53" s="973" t="s">
        <v>8</v>
      </c>
      <c r="R53" s="973" t="s">
        <v>8</v>
      </c>
      <c r="S53" s="973" t="s">
        <v>8</v>
      </c>
      <c r="T53" s="973" t="s">
        <v>8</v>
      </c>
      <c r="U53" s="973" t="s">
        <v>8</v>
      </c>
      <c r="V53" s="973" t="s">
        <v>8</v>
      </c>
      <c r="W53" s="973" t="s">
        <v>8</v>
      </c>
      <c r="X53" s="973" t="s">
        <v>8</v>
      </c>
      <c r="Y53" s="1371">
        <v>4</v>
      </c>
      <c r="Z53" s="1367" t="s">
        <v>825</v>
      </c>
      <c r="AA53" s="1196">
        <v>4</v>
      </c>
      <c r="AB53" s="1367">
        <v>3.8</v>
      </c>
      <c r="AC53" s="1367">
        <v>3.8</v>
      </c>
      <c r="AD53" s="1367">
        <v>3.8</v>
      </c>
      <c r="AE53" s="1366">
        <v>3.8</v>
      </c>
      <c r="AF53" s="1366">
        <v>3.8</v>
      </c>
      <c r="AG53" s="1366">
        <v>3.5</v>
      </c>
      <c r="AH53" s="1087">
        <v>3.5</v>
      </c>
      <c r="AI53" s="830">
        <v>3.5</v>
      </c>
      <c r="AJ53" s="1062">
        <v>3.4</v>
      </c>
    </row>
    <row r="54" spans="1:36" s="804" customFormat="1" ht="12.75" x14ac:dyDescent="0.2">
      <c r="A54" s="1365" t="s">
        <v>5</v>
      </c>
      <c r="B54" s="973" t="s">
        <v>8</v>
      </c>
      <c r="C54" s="973" t="s">
        <v>8</v>
      </c>
      <c r="D54" s="973" t="s">
        <v>8</v>
      </c>
      <c r="E54" s="973" t="s">
        <v>8</v>
      </c>
      <c r="F54" s="973" t="s">
        <v>8</v>
      </c>
      <c r="G54" s="973" t="s">
        <v>8</v>
      </c>
      <c r="H54" s="973" t="s">
        <v>8</v>
      </c>
      <c r="I54" s="973" t="s">
        <v>8</v>
      </c>
      <c r="J54" s="973" t="s">
        <v>8</v>
      </c>
      <c r="K54" s="973" t="s">
        <v>8</v>
      </c>
      <c r="L54" s="973" t="s">
        <v>8</v>
      </c>
      <c r="M54" s="973" t="s">
        <v>8</v>
      </c>
      <c r="N54" s="973" t="s">
        <v>8</v>
      </c>
      <c r="O54" s="973" t="s">
        <v>8</v>
      </c>
      <c r="P54" s="973" t="s">
        <v>8</v>
      </c>
      <c r="Q54" s="973" t="s">
        <v>8</v>
      </c>
      <c r="R54" s="973" t="s">
        <v>8</v>
      </c>
      <c r="S54" s="973" t="s">
        <v>8</v>
      </c>
      <c r="T54" s="973" t="s">
        <v>8</v>
      </c>
      <c r="U54" s="973" t="s">
        <v>8</v>
      </c>
      <c r="V54" s="973" t="s">
        <v>8</v>
      </c>
      <c r="W54" s="973" t="s">
        <v>8</v>
      </c>
      <c r="X54" s="973" t="s">
        <v>8</v>
      </c>
      <c r="Y54" s="1366" t="s">
        <v>4</v>
      </c>
      <c r="Z54" s="1367" t="s">
        <v>462</v>
      </c>
      <c r="AA54" s="1367">
        <v>100</v>
      </c>
      <c r="AB54" s="1367">
        <v>95</v>
      </c>
      <c r="AC54" s="1367">
        <v>100</v>
      </c>
      <c r="AD54" s="1367">
        <v>100</v>
      </c>
      <c r="AE54" s="1367">
        <v>100</v>
      </c>
      <c r="AF54" s="1367">
        <v>100</v>
      </c>
      <c r="AG54" s="1196">
        <v>92.1</v>
      </c>
      <c r="AH54" s="1087">
        <v>100</v>
      </c>
      <c r="AI54" s="830">
        <v>100</v>
      </c>
      <c r="AJ54" s="1062">
        <v>97.1</v>
      </c>
    </row>
    <row r="55" spans="1:36" s="804" customFormat="1" ht="22.5" x14ac:dyDescent="0.2">
      <c r="A55" s="1365" t="s">
        <v>278</v>
      </c>
      <c r="B55" s="973" t="s">
        <v>8</v>
      </c>
      <c r="C55" s="973" t="s">
        <v>8</v>
      </c>
      <c r="D55" s="973" t="s">
        <v>8</v>
      </c>
      <c r="E55" s="973" t="s">
        <v>8</v>
      </c>
      <c r="F55" s="973" t="s">
        <v>8</v>
      </c>
      <c r="G55" s="973" t="s">
        <v>8</v>
      </c>
      <c r="H55" s="973" t="s">
        <v>8</v>
      </c>
      <c r="I55" s="973" t="s">
        <v>8</v>
      </c>
      <c r="J55" s="973" t="s">
        <v>8</v>
      </c>
      <c r="K55" s="973" t="s">
        <v>8</v>
      </c>
      <c r="L55" s="973" t="s">
        <v>8</v>
      </c>
      <c r="M55" s="973" t="s">
        <v>8</v>
      </c>
      <c r="N55" s="973" t="s">
        <v>8</v>
      </c>
      <c r="O55" s="973" t="s">
        <v>8</v>
      </c>
      <c r="P55" s="973" t="s">
        <v>8</v>
      </c>
      <c r="Q55" s="973" t="s">
        <v>8</v>
      </c>
      <c r="R55" s="973" t="s">
        <v>8</v>
      </c>
      <c r="S55" s="973" t="s">
        <v>8</v>
      </c>
      <c r="T55" s="973" t="s">
        <v>8</v>
      </c>
      <c r="U55" s="973" t="s">
        <v>8</v>
      </c>
      <c r="V55" s="973" t="s">
        <v>8</v>
      </c>
      <c r="W55" s="973" t="s">
        <v>8</v>
      </c>
      <c r="X55" s="973" t="s">
        <v>8</v>
      </c>
      <c r="Y55" s="973" t="s">
        <v>8</v>
      </c>
      <c r="Z55" s="973" t="s">
        <v>8</v>
      </c>
      <c r="AA55" s="973" t="s">
        <v>8</v>
      </c>
      <c r="AB55" s="973" t="s">
        <v>8</v>
      </c>
      <c r="AC55" s="973" t="s">
        <v>8</v>
      </c>
      <c r="AD55" s="973" t="s">
        <v>8</v>
      </c>
      <c r="AE55" s="973" t="s">
        <v>8</v>
      </c>
      <c r="AF55" s="973" t="s">
        <v>8</v>
      </c>
      <c r="AG55" s="973" t="s">
        <v>8</v>
      </c>
      <c r="AH55" s="973" t="s">
        <v>8</v>
      </c>
      <c r="AI55" s="973" t="s">
        <v>8</v>
      </c>
      <c r="AJ55" s="973" t="s">
        <v>8</v>
      </c>
    </row>
    <row r="56" spans="1:36" s="1372" customFormat="1" ht="33.75" x14ac:dyDescent="0.2">
      <c r="A56" s="1365" t="s">
        <v>481</v>
      </c>
      <c r="B56" s="1007" t="s">
        <v>8</v>
      </c>
      <c r="C56" s="1007" t="s">
        <v>8</v>
      </c>
      <c r="D56" s="1007" t="s">
        <v>8</v>
      </c>
      <c r="E56" s="1007" t="s">
        <v>8</v>
      </c>
      <c r="F56" s="1007" t="s">
        <v>8</v>
      </c>
      <c r="G56" s="1007" t="s">
        <v>8</v>
      </c>
      <c r="H56" s="1007" t="s">
        <v>8</v>
      </c>
      <c r="I56" s="1007" t="s">
        <v>8</v>
      </c>
      <c r="J56" s="1007" t="s">
        <v>8</v>
      </c>
      <c r="K56" s="1007" t="s">
        <v>8</v>
      </c>
      <c r="L56" s="1007" t="s">
        <v>8</v>
      </c>
      <c r="M56" s="1007" t="s">
        <v>8</v>
      </c>
      <c r="N56" s="1007" t="s">
        <v>8</v>
      </c>
      <c r="O56" s="1007" t="s">
        <v>8</v>
      </c>
      <c r="P56" s="1007" t="s">
        <v>8</v>
      </c>
      <c r="Q56" s="1007" t="s">
        <v>8</v>
      </c>
      <c r="R56" s="1007" t="s">
        <v>8</v>
      </c>
      <c r="S56" s="1007" t="s">
        <v>8</v>
      </c>
      <c r="T56" s="1007" t="s">
        <v>8</v>
      </c>
      <c r="U56" s="1007" t="s">
        <v>8</v>
      </c>
      <c r="V56" s="1007" t="s">
        <v>8</v>
      </c>
      <c r="W56" s="1007" t="s">
        <v>8</v>
      </c>
      <c r="X56" s="1007" t="s">
        <v>8</v>
      </c>
      <c r="Y56" s="1007" t="s">
        <v>8</v>
      </c>
      <c r="Z56" s="1007" t="s">
        <v>8</v>
      </c>
      <c r="AA56" s="1007" t="s">
        <v>8</v>
      </c>
      <c r="AB56" s="1007" t="s">
        <v>8</v>
      </c>
      <c r="AC56" s="1007" t="s">
        <v>8</v>
      </c>
      <c r="AD56" s="1007" t="s">
        <v>8</v>
      </c>
      <c r="AE56" s="1007" t="s">
        <v>8</v>
      </c>
      <c r="AF56" s="1007" t="s">
        <v>8</v>
      </c>
      <c r="AG56" s="1007" t="s">
        <v>8</v>
      </c>
      <c r="AH56" s="1007" t="s">
        <v>8</v>
      </c>
      <c r="AI56" s="1007" t="s">
        <v>8</v>
      </c>
      <c r="AJ56" s="1007" t="s">
        <v>8</v>
      </c>
    </row>
    <row r="57" spans="1:36" s="804" customFormat="1" ht="12.75" x14ac:dyDescent="0.2">
      <c r="A57" s="1365" t="s">
        <v>325</v>
      </c>
      <c r="B57" s="973" t="s">
        <v>8</v>
      </c>
      <c r="C57" s="973" t="s">
        <v>8</v>
      </c>
      <c r="D57" s="973" t="s">
        <v>8</v>
      </c>
      <c r="E57" s="973" t="s">
        <v>8</v>
      </c>
      <c r="F57" s="973" t="s">
        <v>8</v>
      </c>
      <c r="G57" s="973" t="s">
        <v>8</v>
      </c>
      <c r="H57" s="973" t="s">
        <v>8</v>
      </c>
      <c r="I57" s="973" t="s">
        <v>8</v>
      </c>
      <c r="J57" s="973" t="s">
        <v>8</v>
      </c>
      <c r="K57" s="973" t="s">
        <v>8</v>
      </c>
      <c r="L57" s="973" t="s">
        <v>8</v>
      </c>
      <c r="M57" s="973" t="s">
        <v>8</v>
      </c>
      <c r="N57" s="973" t="s">
        <v>8</v>
      </c>
      <c r="O57" s="973" t="s">
        <v>8</v>
      </c>
      <c r="P57" s="973" t="s">
        <v>8</v>
      </c>
      <c r="Q57" s="973" t="s">
        <v>8</v>
      </c>
      <c r="R57" s="973" t="s">
        <v>8</v>
      </c>
      <c r="S57" s="973" t="s">
        <v>8</v>
      </c>
      <c r="T57" s="973" t="s">
        <v>8</v>
      </c>
      <c r="U57" s="973" t="s">
        <v>8</v>
      </c>
      <c r="V57" s="973" t="s">
        <v>8</v>
      </c>
      <c r="W57" s="973" t="s">
        <v>8</v>
      </c>
      <c r="X57" s="973" t="s">
        <v>8</v>
      </c>
      <c r="Y57" s="1196">
        <v>5.2</v>
      </c>
      <c r="Z57" s="1367" t="s">
        <v>826</v>
      </c>
      <c r="AA57" s="1196">
        <v>5.0999999999999996</v>
      </c>
      <c r="AB57" s="1367">
        <v>5</v>
      </c>
      <c r="AC57" s="1367">
        <v>4.9000000000000004</v>
      </c>
      <c r="AD57" s="1367">
        <v>4.8</v>
      </c>
      <c r="AE57" s="1120">
        <v>4.9000000000000004</v>
      </c>
      <c r="AF57" s="1120">
        <v>4.9000000000000004</v>
      </c>
      <c r="AG57" s="1120">
        <v>4.8</v>
      </c>
      <c r="AH57" s="1087">
        <v>4.8</v>
      </c>
      <c r="AI57" s="830">
        <v>4.8</v>
      </c>
      <c r="AJ57" s="1062">
        <v>4.8</v>
      </c>
    </row>
    <row r="58" spans="1:36" s="804" customFormat="1" ht="24" x14ac:dyDescent="0.2">
      <c r="A58" s="1365" t="s">
        <v>815</v>
      </c>
      <c r="B58" s="973" t="s">
        <v>8</v>
      </c>
      <c r="C58" s="973" t="s">
        <v>8</v>
      </c>
      <c r="D58" s="973" t="s">
        <v>8</v>
      </c>
      <c r="E58" s="973" t="s">
        <v>8</v>
      </c>
      <c r="F58" s="973" t="s">
        <v>8</v>
      </c>
      <c r="G58" s="973" t="s">
        <v>8</v>
      </c>
      <c r="H58" s="973" t="s">
        <v>8</v>
      </c>
      <c r="I58" s="973" t="s">
        <v>8</v>
      </c>
      <c r="J58" s="973" t="s">
        <v>8</v>
      </c>
      <c r="K58" s="973" t="s">
        <v>8</v>
      </c>
      <c r="L58" s="973" t="s">
        <v>8</v>
      </c>
      <c r="M58" s="973" t="s">
        <v>8</v>
      </c>
      <c r="N58" s="973" t="s">
        <v>8</v>
      </c>
      <c r="O58" s="973" t="s">
        <v>8</v>
      </c>
      <c r="P58" s="973" t="s">
        <v>8</v>
      </c>
      <c r="Q58" s="973" t="s">
        <v>8</v>
      </c>
      <c r="R58" s="973" t="s">
        <v>8</v>
      </c>
      <c r="S58" s="973" t="s">
        <v>8</v>
      </c>
      <c r="T58" s="973" t="s">
        <v>8</v>
      </c>
      <c r="U58" s="973" t="s">
        <v>8</v>
      </c>
      <c r="V58" s="973" t="s">
        <v>8</v>
      </c>
      <c r="W58" s="973" t="s">
        <v>8</v>
      </c>
      <c r="X58" s="973" t="s">
        <v>8</v>
      </c>
      <c r="Y58" s="1084" t="s">
        <v>8</v>
      </c>
      <c r="Z58" s="1367" t="s">
        <v>827</v>
      </c>
      <c r="AA58" s="1196">
        <v>2.9</v>
      </c>
      <c r="AB58" s="1367">
        <v>3.3</v>
      </c>
      <c r="AC58" s="1367">
        <v>3.3</v>
      </c>
      <c r="AD58" s="1367">
        <v>2.4</v>
      </c>
      <c r="AE58" s="1120" t="s">
        <v>8</v>
      </c>
      <c r="AF58" s="1120" t="s">
        <v>8</v>
      </c>
      <c r="AG58" s="1120" t="s">
        <v>8</v>
      </c>
      <c r="AH58" s="1087" t="s">
        <v>8</v>
      </c>
      <c r="AI58" s="830" t="s">
        <v>8</v>
      </c>
      <c r="AJ58" s="830" t="s">
        <v>8</v>
      </c>
    </row>
    <row r="59" spans="1:36" s="804" customFormat="1" ht="24" x14ac:dyDescent="0.2">
      <c r="A59" s="1365" t="s">
        <v>813</v>
      </c>
      <c r="B59" s="973" t="s">
        <v>8</v>
      </c>
      <c r="C59" s="973" t="s">
        <v>8</v>
      </c>
      <c r="D59" s="973" t="s">
        <v>8</v>
      </c>
      <c r="E59" s="973" t="s">
        <v>8</v>
      </c>
      <c r="F59" s="973" t="s">
        <v>8</v>
      </c>
      <c r="G59" s="973" t="s">
        <v>8</v>
      </c>
      <c r="H59" s="973" t="s">
        <v>8</v>
      </c>
      <c r="I59" s="973" t="s">
        <v>8</v>
      </c>
      <c r="J59" s="973" t="s">
        <v>8</v>
      </c>
      <c r="K59" s="973" t="s">
        <v>8</v>
      </c>
      <c r="L59" s="973" t="s">
        <v>8</v>
      </c>
      <c r="M59" s="973" t="s">
        <v>8</v>
      </c>
      <c r="N59" s="973" t="s">
        <v>8</v>
      </c>
      <c r="O59" s="973" t="s">
        <v>8</v>
      </c>
      <c r="P59" s="973" t="s">
        <v>8</v>
      </c>
      <c r="Q59" s="973" t="s">
        <v>8</v>
      </c>
      <c r="R59" s="973" t="s">
        <v>8</v>
      </c>
      <c r="S59" s="973" t="s">
        <v>8</v>
      </c>
      <c r="T59" s="973" t="s">
        <v>8</v>
      </c>
      <c r="U59" s="973" t="s">
        <v>8</v>
      </c>
      <c r="V59" s="973" t="s">
        <v>8</v>
      </c>
      <c r="W59" s="973" t="s">
        <v>8</v>
      </c>
      <c r="X59" s="973" t="s">
        <v>8</v>
      </c>
      <c r="Y59" s="1196">
        <v>3.4</v>
      </c>
      <c r="Z59" s="1367" t="s">
        <v>828</v>
      </c>
      <c r="AA59" s="1196">
        <v>3.3</v>
      </c>
      <c r="AB59" s="1367">
        <v>4.0999999999999996</v>
      </c>
      <c r="AC59" s="1367">
        <v>4.2</v>
      </c>
      <c r="AD59" s="1367">
        <v>2.4</v>
      </c>
      <c r="AE59" s="1120">
        <v>2.7</v>
      </c>
      <c r="AF59" s="1120">
        <v>2.6</v>
      </c>
      <c r="AG59" s="1120">
        <v>2.5</v>
      </c>
      <c r="AH59" s="1087">
        <v>2.6</v>
      </c>
      <c r="AI59" s="830">
        <v>2.7</v>
      </c>
      <c r="AJ59" s="1062">
        <v>2.9</v>
      </c>
    </row>
    <row r="60" spans="1:36" s="804" customFormat="1" ht="22.5" x14ac:dyDescent="0.2">
      <c r="A60" s="1365" t="s">
        <v>229</v>
      </c>
      <c r="B60" s="786"/>
      <c r="C60" s="786"/>
      <c r="D60" s="786"/>
      <c r="E60" s="786"/>
      <c r="F60" s="786"/>
      <c r="G60" s="786"/>
      <c r="H60" s="786"/>
      <c r="I60" s="786"/>
      <c r="J60" s="786"/>
      <c r="K60" s="786"/>
      <c r="L60" s="786"/>
      <c r="M60" s="786"/>
      <c r="N60" s="786"/>
      <c r="O60" s="786"/>
      <c r="P60" s="786"/>
      <c r="Q60" s="786"/>
      <c r="R60" s="786"/>
      <c r="S60" s="786"/>
      <c r="T60" s="786"/>
      <c r="U60" s="786"/>
      <c r="V60" s="786"/>
      <c r="W60" s="786"/>
      <c r="X60" s="786"/>
      <c r="Y60" s="1373"/>
      <c r="Z60" s="1373"/>
      <c r="AA60" s="1373"/>
      <c r="AB60" s="1373"/>
      <c r="AC60" s="1373"/>
      <c r="AD60" s="1374"/>
      <c r="AE60" s="1120"/>
      <c r="AF60" s="1373"/>
      <c r="AG60" s="1373"/>
      <c r="AH60" s="1375"/>
      <c r="AI60" s="786"/>
      <c r="AJ60" s="1062"/>
    </row>
    <row r="61" spans="1:36" s="804" customFormat="1" x14ac:dyDescent="0.2">
      <c r="A61" s="1365" t="s">
        <v>878</v>
      </c>
      <c r="B61" s="973" t="s">
        <v>8</v>
      </c>
      <c r="C61" s="973" t="s">
        <v>8</v>
      </c>
      <c r="D61" s="973" t="s">
        <v>8</v>
      </c>
      <c r="E61" s="973" t="s">
        <v>8</v>
      </c>
      <c r="F61" s="973" t="s">
        <v>8</v>
      </c>
      <c r="G61" s="973" t="s">
        <v>8</v>
      </c>
      <c r="H61" s="973" t="s">
        <v>8</v>
      </c>
      <c r="I61" s="973" t="s">
        <v>8</v>
      </c>
      <c r="J61" s="973" t="s">
        <v>8</v>
      </c>
      <c r="K61" s="973" t="s">
        <v>8</v>
      </c>
      <c r="L61" s="973" t="s">
        <v>8</v>
      </c>
      <c r="M61" s="973" t="s">
        <v>8</v>
      </c>
      <c r="N61" s="973" t="s">
        <v>8</v>
      </c>
      <c r="O61" s="973" t="s">
        <v>8</v>
      </c>
      <c r="P61" s="973" t="s">
        <v>8</v>
      </c>
      <c r="Q61" s="973" t="s">
        <v>8</v>
      </c>
      <c r="R61" s="973" t="s">
        <v>8</v>
      </c>
      <c r="S61" s="973" t="s">
        <v>8</v>
      </c>
      <c r="T61" s="973" t="s">
        <v>8</v>
      </c>
      <c r="U61" s="973" t="s">
        <v>8</v>
      </c>
      <c r="V61" s="973" t="s">
        <v>8</v>
      </c>
      <c r="W61" s="973" t="s">
        <v>8</v>
      </c>
      <c r="X61" s="973" t="s">
        <v>8</v>
      </c>
      <c r="Y61" s="1376">
        <v>112551</v>
      </c>
      <c r="Z61" s="1376">
        <v>122849</v>
      </c>
      <c r="AA61" s="1376">
        <v>140145</v>
      </c>
      <c r="AB61" s="1376">
        <v>154303</v>
      </c>
      <c r="AC61" s="1376">
        <v>169564</v>
      </c>
      <c r="AD61" s="1377">
        <v>185157</v>
      </c>
      <c r="AE61" s="1105">
        <v>223797</v>
      </c>
      <c r="AF61" s="1105">
        <v>259000</v>
      </c>
      <c r="AG61" s="1100">
        <v>312901</v>
      </c>
      <c r="AH61" s="1100">
        <v>373698</v>
      </c>
      <c r="AI61" s="985">
        <v>429192</v>
      </c>
      <c r="AJ61" s="985">
        <v>496207</v>
      </c>
    </row>
    <row r="62" spans="1:36" s="804" customFormat="1" x14ac:dyDescent="0.2">
      <c r="A62" s="1378" t="s">
        <v>43</v>
      </c>
      <c r="B62" s="973" t="s">
        <v>8</v>
      </c>
      <c r="C62" s="973" t="s">
        <v>8</v>
      </c>
      <c r="D62" s="973" t="s">
        <v>8</v>
      </c>
      <c r="E62" s="973" t="s">
        <v>8</v>
      </c>
      <c r="F62" s="973" t="s">
        <v>8</v>
      </c>
      <c r="G62" s="973" t="s">
        <v>8</v>
      </c>
      <c r="H62" s="973" t="s">
        <v>8</v>
      </c>
      <c r="I62" s="973" t="s">
        <v>8</v>
      </c>
      <c r="J62" s="973" t="s">
        <v>8</v>
      </c>
      <c r="K62" s="973" t="s">
        <v>8</v>
      </c>
      <c r="L62" s="973" t="s">
        <v>8</v>
      </c>
      <c r="M62" s="973" t="s">
        <v>8</v>
      </c>
      <c r="N62" s="973" t="s">
        <v>8</v>
      </c>
      <c r="O62" s="973" t="s">
        <v>8</v>
      </c>
      <c r="P62" s="973" t="s">
        <v>8</v>
      </c>
      <c r="Q62" s="973" t="s">
        <v>8</v>
      </c>
      <c r="R62" s="973" t="s">
        <v>8</v>
      </c>
      <c r="S62" s="973" t="s">
        <v>8</v>
      </c>
      <c r="T62" s="973" t="s">
        <v>8</v>
      </c>
      <c r="U62" s="973" t="s">
        <v>8</v>
      </c>
      <c r="V62" s="973" t="s">
        <v>8</v>
      </c>
      <c r="W62" s="973" t="s">
        <v>8</v>
      </c>
      <c r="X62" s="973" t="s">
        <v>8</v>
      </c>
      <c r="Y62" s="1379">
        <v>628.10982755734142</v>
      </c>
      <c r="Z62" s="1379">
        <v>554.04771569025399</v>
      </c>
      <c r="AA62" s="1379">
        <v>409.58908113163432</v>
      </c>
      <c r="AB62" s="1379">
        <v>473.32208588957053</v>
      </c>
      <c r="AC62" s="1379">
        <v>491.90333903861222</v>
      </c>
      <c r="AD62" s="1379">
        <v>483.75440888308293</v>
      </c>
      <c r="AE62" s="1379">
        <v>541.94696694515073</v>
      </c>
      <c r="AF62" s="1379">
        <v>607.93840809332676</v>
      </c>
      <c r="AG62" s="1379">
        <v>679.51051077136901</v>
      </c>
      <c r="AH62" s="1380">
        <v>819</v>
      </c>
      <c r="AI62" s="985">
        <v>914</v>
      </c>
      <c r="AJ62" s="985">
        <v>951</v>
      </c>
    </row>
    <row r="63" spans="1:36" s="804" customFormat="1" ht="22.5" x14ac:dyDescent="0.2">
      <c r="A63" s="1378" t="s">
        <v>283</v>
      </c>
      <c r="B63" s="973" t="s">
        <v>8</v>
      </c>
      <c r="C63" s="973" t="s">
        <v>8</v>
      </c>
      <c r="D63" s="973" t="s">
        <v>8</v>
      </c>
      <c r="E63" s="973" t="s">
        <v>8</v>
      </c>
      <c r="F63" s="973" t="s">
        <v>8</v>
      </c>
      <c r="G63" s="973" t="s">
        <v>8</v>
      </c>
      <c r="H63" s="973" t="s">
        <v>8</v>
      </c>
      <c r="I63" s="973" t="s">
        <v>8</v>
      </c>
      <c r="J63" s="973" t="s">
        <v>8</v>
      </c>
      <c r="K63" s="973" t="s">
        <v>8</v>
      </c>
      <c r="L63" s="973" t="s">
        <v>8</v>
      </c>
      <c r="M63" s="973" t="s">
        <v>8</v>
      </c>
      <c r="N63" s="973" t="s">
        <v>8</v>
      </c>
      <c r="O63" s="973" t="s">
        <v>8</v>
      </c>
      <c r="P63" s="973" t="s">
        <v>8</v>
      </c>
      <c r="Q63" s="973" t="s">
        <v>8</v>
      </c>
      <c r="R63" s="973" t="s">
        <v>8</v>
      </c>
      <c r="S63" s="973" t="s">
        <v>8</v>
      </c>
      <c r="T63" s="973" t="s">
        <v>8</v>
      </c>
      <c r="U63" s="973" t="s">
        <v>8</v>
      </c>
      <c r="V63" s="973" t="s">
        <v>8</v>
      </c>
      <c r="W63" s="973" t="s">
        <v>8</v>
      </c>
      <c r="X63" s="973" t="s">
        <v>8</v>
      </c>
      <c r="Y63" s="973" t="s">
        <v>8</v>
      </c>
      <c r="Z63" s="973" t="s">
        <v>8</v>
      </c>
      <c r="AA63" s="973" t="s">
        <v>8</v>
      </c>
      <c r="AB63" s="973" t="s">
        <v>8</v>
      </c>
      <c r="AC63" s="973" t="s">
        <v>8</v>
      </c>
      <c r="AD63" s="973" t="s">
        <v>8</v>
      </c>
      <c r="AE63" s="973" t="s">
        <v>8</v>
      </c>
      <c r="AF63" s="973" t="s">
        <v>8</v>
      </c>
      <c r="AG63" s="973" t="s">
        <v>8</v>
      </c>
      <c r="AH63" s="973" t="s">
        <v>8</v>
      </c>
      <c r="AI63" s="973" t="s">
        <v>8</v>
      </c>
      <c r="AJ63" s="973" t="s">
        <v>8</v>
      </c>
    </row>
    <row r="64" spans="1:36" s="804" customFormat="1" ht="22.5" x14ac:dyDescent="0.2">
      <c r="A64" s="1378" t="s">
        <v>329</v>
      </c>
      <c r="B64" s="973" t="s">
        <v>8</v>
      </c>
      <c r="C64" s="973" t="s">
        <v>8</v>
      </c>
      <c r="D64" s="973" t="s">
        <v>8</v>
      </c>
      <c r="E64" s="973" t="s">
        <v>8</v>
      </c>
      <c r="F64" s="973" t="s">
        <v>8</v>
      </c>
      <c r="G64" s="973" t="s">
        <v>8</v>
      </c>
      <c r="H64" s="973" t="s">
        <v>8</v>
      </c>
      <c r="I64" s="973" t="s">
        <v>8</v>
      </c>
      <c r="J64" s="973" t="s">
        <v>8</v>
      </c>
      <c r="K64" s="973" t="s">
        <v>8</v>
      </c>
      <c r="L64" s="973" t="s">
        <v>8</v>
      </c>
      <c r="M64" s="973" t="s">
        <v>8</v>
      </c>
      <c r="N64" s="973" t="s">
        <v>8</v>
      </c>
      <c r="O64" s="973" t="s">
        <v>8</v>
      </c>
      <c r="P64" s="973" t="s">
        <v>8</v>
      </c>
      <c r="Q64" s="973" t="s">
        <v>8</v>
      </c>
      <c r="R64" s="973" t="s">
        <v>8</v>
      </c>
      <c r="S64" s="973" t="s">
        <v>8</v>
      </c>
      <c r="T64" s="973" t="s">
        <v>8</v>
      </c>
      <c r="U64" s="973" t="s">
        <v>8</v>
      </c>
      <c r="V64" s="973" t="s">
        <v>8</v>
      </c>
      <c r="W64" s="973" t="s">
        <v>8</v>
      </c>
      <c r="X64" s="973" t="s">
        <v>8</v>
      </c>
      <c r="Y64" s="973" t="s">
        <v>8</v>
      </c>
      <c r="Z64" s="973" t="s">
        <v>8</v>
      </c>
      <c r="AA64" s="973" t="s">
        <v>8</v>
      </c>
      <c r="AB64" s="973" t="s">
        <v>8</v>
      </c>
      <c r="AC64" s="973" t="s">
        <v>8</v>
      </c>
      <c r="AD64" s="973" t="s">
        <v>8</v>
      </c>
      <c r="AE64" s="973" t="s">
        <v>8</v>
      </c>
      <c r="AF64" s="973" t="s">
        <v>8</v>
      </c>
      <c r="AG64" s="973" t="s">
        <v>8</v>
      </c>
      <c r="AH64" s="973" t="s">
        <v>8</v>
      </c>
      <c r="AI64" s="973" t="s">
        <v>8</v>
      </c>
      <c r="AJ64" s="973" t="s">
        <v>8</v>
      </c>
    </row>
    <row r="65" spans="1:36" s="804" customFormat="1" ht="22.5" x14ac:dyDescent="0.2">
      <c r="A65" s="1378" t="s">
        <v>330</v>
      </c>
      <c r="B65" s="973" t="s">
        <v>8</v>
      </c>
      <c r="C65" s="973" t="s">
        <v>8</v>
      </c>
      <c r="D65" s="973" t="s">
        <v>8</v>
      </c>
      <c r="E65" s="973" t="s">
        <v>8</v>
      </c>
      <c r="F65" s="973" t="s">
        <v>8</v>
      </c>
      <c r="G65" s="973" t="s">
        <v>8</v>
      </c>
      <c r="H65" s="973" t="s">
        <v>8</v>
      </c>
      <c r="I65" s="973" t="s">
        <v>8</v>
      </c>
      <c r="J65" s="973" t="s">
        <v>8</v>
      </c>
      <c r="K65" s="973" t="s">
        <v>8</v>
      </c>
      <c r="L65" s="973" t="s">
        <v>8</v>
      </c>
      <c r="M65" s="973" t="s">
        <v>8</v>
      </c>
      <c r="N65" s="973" t="s">
        <v>8</v>
      </c>
      <c r="O65" s="973" t="s">
        <v>8</v>
      </c>
      <c r="P65" s="973" t="s">
        <v>8</v>
      </c>
      <c r="Q65" s="973" t="s">
        <v>8</v>
      </c>
      <c r="R65" s="973" t="s">
        <v>8</v>
      </c>
      <c r="S65" s="973" t="s">
        <v>8</v>
      </c>
      <c r="T65" s="973" t="s">
        <v>8</v>
      </c>
      <c r="U65" s="973" t="s">
        <v>8</v>
      </c>
      <c r="V65" s="973" t="s">
        <v>8</v>
      </c>
      <c r="W65" s="973" t="s">
        <v>8</v>
      </c>
      <c r="X65" s="973" t="s">
        <v>8</v>
      </c>
      <c r="Y65" s="973" t="s">
        <v>8</v>
      </c>
      <c r="Z65" s="973" t="s">
        <v>8</v>
      </c>
      <c r="AA65" s="973" t="s">
        <v>8</v>
      </c>
      <c r="AB65" s="973" t="s">
        <v>8</v>
      </c>
      <c r="AC65" s="973" t="s">
        <v>8</v>
      </c>
      <c r="AD65" s="973" t="s">
        <v>8</v>
      </c>
      <c r="AE65" s="973" t="s">
        <v>8</v>
      </c>
      <c r="AF65" s="973" t="s">
        <v>8</v>
      </c>
      <c r="AG65" s="973" t="s">
        <v>8</v>
      </c>
      <c r="AH65" s="973" t="s">
        <v>8</v>
      </c>
      <c r="AI65" s="973" t="s">
        <v>8</v>
      </c>
      <c r="AJ65" s="973" t="s">
        <v>8</v>
      </c>
    </row>
    <row r="66" spans="1:36" s="804" customFormat="1" ht="90" x14ac:dyDescent="0.2">
      <c r="A66" s="1365" t="s">
        <v>879</v>
      </c>
      <c r="B66" s="973" t="s">
        <v>4</v>
      </c>
      <c r="C66" s="973" t="s">
        <v>4</v>
      </c>
      <c r="D66" s="987">
        <v>13</v>
      </c>
      <c r="E66" s="987">
        <v>122</v>
      </c>
      <c r="F66" s="987">
        <v>262</v>
      </c>
      <c r="G66" s="987">
        <v>1550</v>
      </c>
      <c r="H66" s="987">
        <v>2129</v>
      </c>
      <c r="I66" s="987">
        <v>2395</v>
      </c>
      <c r="J66" s="987">
        <v>2605</v>
      </c>
      <c r="K66" s="987">
        <v>2680</v>
      </c>
      <c r="L66" s="987">
        <v>3484</v>
      </c>
      <c r="M66" s="987">
        <v>4181</v>
      </c>
      <c r="N66" s="987">
        <v>5000</v>
      </c>
      <c r="O66" s="987">
        <v>6600</v>
      </c>
      <c r="P66" s="982" t="s">
        <v>880</v>
      </c>
      <c r="Q66" s="987">
        <v>9200</v>
      </c>
      <c r="R66" s="987">
        <v>9752</v>
      </c>
      <c r="S66" s="982" t="s">
        <v>881</v>
      </c>
      <c r="T66" s="982" t="s">
        <v>882</v>
      </c>
      <c r="U66" s="987">
        <v>14952</v>
      </c>
      <c r="V66" s="987">
        <v>15999</v>
      </c>
      <c r="W66" s="987">
        <v>17439</v>
      </c>
      <c r="X66" s="973">
        <v>18660</v>
      </c>
      <c r="Y66" s="1100">
        <v>19966</v>
      </c>
      <c r="Z66" s="1100">
        <v>21364</v>
      </c>
      <c r="AA66" s="1100">
        <v>22859</v>
      </c>
      <c r="AB66" s="1100">
        <v>24459</v>
      </c>
      <c r="AC66" s="1376">
        <v>28284</v>
      </c>
      <c r="AD66" s="1377">
        <v>42500</v>
      </c>
      <c r="AE66" s="1105">
        <v>42500</v>
      </c>
      <c r="AF66" s="1105">
        <v>42500</v>
      </c>
      <c r="AG66" s="1105">
        <v>60000</v>
      </c>
      <c r="AH66" s="1381">
        <v>70000</v>
      </c>
      <c r="AI66" s="1258">
        <v>85000</v>
      </c>
      <c r="AJ66" s="985">
        <v>85000</v>
      </c>
    </row>
    <row r="67" spans="1:36" s="5" customFormat="1" x14ac:dyDescent="0.2">
      <c r="A67" s="1227" t="s">
        <v>79</v>
      </c>
      <c r="B67" s="1206"/>
      <c r="C67" s="1206"/>
      <c r="D67" s="1206"/>
      <c r="E67" s="1206"/>
      <c r="F67" s="1206"/>
      <c r="G67" s="1206"/>
      <c r="H67" s="1206"/>
      <c r="I67" s="1206"/>
      <c r="J67" s="1206"/>
      <c r="K67" s="1206"/>
      <c r="L67" s="1206"/>
      <c r="M67" s="1206"/>
      <c r="N67" s="1206"/>
      <c r="O67" s="1206"/>
      <c r="P67" s="1206"/>
      <c r="Q67" s="1206"/>
      <c r="R67" s="1206"/>
      <c r="S67" s="1206"/>
      <c r="T67" s="1206"/>
      <c r="U67" s="1206"/>
      <c r="V67" s="1206"/>
      <c r="W67" s="1227"/>
      <c r="X67" s="1227"/>
      <c r="Y67" s="1227"/>
      <c r="Z67" s="1227"/>
      <c r="AA67" s="1227"/>
      <c r="AB67" s="1227"/>
      <c r="AC67" s="1227"/>
      <c r="AD67" s="1227"/>
      <c r="AE67" s="1227"/>
      <c r="AF67" s="1227"/>
      <c r="AG67" s="1227"/>
      <c r="AH67" s="1227"/>
      <c r="AI67" s="1028"/>
      <c r="AJ67" s="1028"/>
    </row>
    <row r="68" spans="1:36" s="138" customFormat="1" x14ac:dyDescent="0.2">
      <c r="A68" s="854" t="s">
        <v>80</v>
      </c>
      <c r="B68" s="41"/>
      <c r="C68" s="41"/>
      <c r="D68" s="41"/>
      <c r="E68" s="41"/>
      <c r="F68" s="41"/>
      <c r="G68" s="41"/>
      <c r="H68" s="41"/>
      <c r="I68" s="41"/>
      <c r="J68" s="4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0"/>
      <c r="AC68" s="8"/>
      <c r="AD68" s="93"/>
      <c r="AE68" s="8"/>
      <c r="AF68" s="8"/>
      <c r="AG68" s="262"/>
      <c r="AH68" s="1010"/>
      <c r="AI68" s="93"/>
      <c r="AJ68" s="1012"/>
    </row>
    <row r="69" spans="1:36" s="138" customFormat="1" x14ac:dyDescent="0.2">
      <c r="A69" s="854" t="s">
        <v>883</v>
      </c>
      <c r="B69" s="45" t="s">
        <v>370</v>
      </c>
      <c r="C69" s="45" t="s">
        <v>456</v>
      </c>
      <c r="D69" s="45" t="s">
        <v>370</v>
      </c>
      <c r="E69" s="45" t="s">
        <v>456</v>
      </c>
      <c r="F69" s="45" t="s">
        <v>370</v>
      </c>
      <c r="G69" s="45" t="s">
        <v>456</v>
      </c>
      <c r="H69" s="45" t="s">
        <v>370</v>
      </c>
      <c r="I69" s="45" t="s">
        <v>370</v>
      </c>
      <c r="J69" s="45" t="s">
        <v>456</v>
      </c>
      <c r="K69" s="29" t="s">
        <v>370</v>
      </c>
      <c r="L69" s="29" t="s">
        <v>456</v>
      </c>
      <c r="M69" s="29" t="s">
        <v>370</v>
      </c>
      <c r="N69" s="29" t="s">
        <v>456</v>
      </c>
      <c r="O69" s="29" t="s">
        <v>370</v>
      </c>
      <c r="P69" s="29" t="s">
        <v>370</v>
      </c>
      <c r="Q69" s="29" t="s">
        <v>456</v>
      </c>
      <c r="R69" s="29" t="s">
        <v>370</v>
      </c>
      <c r="S69" s="29" t="s">
        <v>456</v>
      </c>
      <c r="T69" s="29" t="s">
        <v>370</v>
      </c>
      <c r="U69" s="29">
        <v>48231</v>
      </c>
      <c r="V69" s="29">
        <v>69881</v>
      </c>
      <c r="W69" s="29">
        <v>89955</v>
      </c>
      <c r="X69" s="29">
        <v>94100</v>
      </c>
      <c r="Y69" s="29">
        <v>110389</v>
      </c>
      <c r="Z69" s="29">
        <v>77280</v>
      </c>
      <c r="AA69" s="72">
        <v>68662</v>
      </c>
      <c r="AB69" s="35">
        <v>143845</v>
      </c>
      <c r="AC69" s="532">
        <v>82053</v>
      </c>
      <c r="AD69" s="532">
        <v>96263</v>
      </c>
      <c r="AE69" s="287">
        <v>101206</v>
      </c>
      <c r="AF69" s="287">
        <v>181975</v>
      </c>
      <c r="AG69" s="531">
        <v>208799</v>
      </c>
      <c r="AH69" s="321">
        <v>232344</v>
      </c>
      <c r="AI69" s="1070">
        <v>264537</v>
      </c>
      <c r="AJ69" s="1070">
        <v>278661</v>
      </c>
    </row>
    <row r="70" spans="1:36" s="138" customFormat="1" ht="22.5" x14ac:dyDescent="0.2">
      <c r="A70" s="854" t="s">
        <v>84</v>
      </c>
      <c r="B70" s="45" t="s">
        <v>370</v>
      </c>
      <c r="C70" s="45" t="s">
        <v>456</v>
      </c>
      <c r="D70" s="45" t="s">
        <v>370</v>
      </c>
      <c r="E70" s="45" t="s">
        <v>456</v>
      </c>
      <c r="F70" s="45" t="s">
        <v>370</v>
      </c>
      <c r="G70" s="45" t="s">
        <v>456</v>
      </c>
      <c r="H70" s="45" t="s">
        <v>370</v>
      </c>
      <c r="I70" s="45" t="s">
        <v>370</v>
      </c>
      <c r="J70" s="45" t="s">
        <v>456</v>
      </c>
      <c r="K70" s="45" t="s">
        <v>370</v>
      </c>
      <c r="L70" s="45" t="s">
        <v>456</v>
      </c>
      <c r="M70" s="41" t="s">
        <v>370</v>
      </c>
      <c r="N70" s="41" t="s">
        <v>456</v>
      </c>
      <c r="O70" s="41" t="s">
        <v>370</v>
      </c>
      <c r="P70" s="41" t="s">
        <v>370</v>
      </c>
      <c r="Q70" s="41" t="s">
        <v>456</v>
      </c>
      <c r="R70" s="41" t="s">
        <v>370</v>
      </c>
      <c r="S70" s="41" t="s">
        <v>456</v>
      </c>
      <c r="T70" s="41" t="s">
        <v>370</v>
      </c>
      <c r="U70" s="41" t="s">
        <v>370</v>
      </c>
      <c r="V70" s="41" t="s">
        <v>370</v>
      </c>
      <c r="W70" s="41" t="s">
        <v>456</v>
      </c>
      <c r="X70" s="41" t="s">
        <v>370</v>
      </c>
      <c r="Y70" s="41" t="s">
        <v>456</v>
      </c>
      <c r="Z70" s="41" t="s">
        <v>370</v>
      </c>
      <c r="AA70" s="20" t="s">
        <v>370</v>
      </c>
      <c r="AB70" s="36">
        <v>198</v>
      </c>
      <c r="AC70" s="8">
        <v>52.6</v>
      </c>
      <c r="AD70" s="8">
        <v>113.5</v>
      </c>
      <c r="AE70" s="8">
        <v>104.9</v>
      </c>
      <c r="AF70" s="138">
        <v>171.1</v>
      </c>
      <c r="AG70" s="533">
        <v>105.8</v>
      </c>
      <c r="AH70" s="324">
        <v>107.5</v>
      </c>
      <c r="AI70" s="1014">
        <v>112.2</v>
      </c>
      <c r="AJ70" s="1014">
        <v>100.7</v>
      </c>
    </row>
    <row r="71" spans="1:36" s="138" customFormat="1" ht="22.5" x14ac:dyDescent="0.2">
      <c r="A71" s="854" t="s">
        <v>86</v>
      </c>
      <c r="B71" s="45" t="s">
        <v>370</v>
      </c>
      <c r="C71" s="45" t="s">
        <v>456</v>
      </c>
      <c r="D71" s="45" t="s">
        <v>370</v>
      </c>
      <c r="E71" s="45" t="s">
        <v>456</v>
      </c>
      <c r="F71" s="45" t="s">
        <v>370</v>
      </c>
      <c r="G71" s="45" t="s">
        <v>456</v>
      </c>
      <c r="H71" s="45" t="s">
        <v>370</v>
      </c>
      <c r="I71" s="45" t="s">
        <v>370</v>
      </c>
      <c r="J71" s="29" t="s">
        <v>456</v>
      </c>
      <c r="K71" s="29" t="s">
        <v>370</v>
      </c>
      <c r="L71" s="29" t="s">
        <v>456</v>
      </c>
      <c r="M71" s="29" t="s">
        <v>370</v>
      </c>
      <c r="N71" s="29" t="s">
        <v>456</v>
      </c>
      <c r="O71" s="29" t="s">
        <v>370</v>
      </c>
      <c r="P71" s="29" t="s">
        <v>370</v>
      </c>
      <c r="Q71" s="29" t="s">
        <v>456</v>
      </c>
      <c r="R71" s="29" t="s">
        <v>370</v>
      </c>
      <c r="S71" s="29" t="s">
        <v>456</v>
      </c>
      <c r="T71" s="29" t="s">
        <v>370</v>
      </c>
      <c r="U71" s="29" t="s">
        <v>370</v>
      </c>
      <c r="V71" s="29" t="s">
        <v>370</v>
      </c>
      <c r="W71" s="29" t="s">
        <v>456</v>
      </c>
      <c r="X71" s="29" t="s">
        <v>370</v>
      </c>
      <c r="Y71" s="29" t="s">
        <v>456</v>
      </c>
      <c r="Z71" s="29" t="s">
        <v>370</v>
      </c>
      <c r="AA71" s="29" t="s">
        <v>370</v>
      </c>
      <c r="AB71" s="29" t="s">
        <v>370</v>
      </c>
      <c r="AC71" s="29" t="s">
        <v>456</v>
      </c>
      <c r="AD71" s="29" t="s">
        <v>370</v>
      </c>
      <c r="AE71" s="72" t="s">
        <v>456</v>
      </c>
      <c r="AF71" s="72" t="s">
        <v>370</v>
      </c>
      <c r="AG71" s="812" t="s">
        <v>456</v>
      </c>
      <c r="AH71" s="812" t="s">
        <v>456</v>
      </c>
      <c r="AI71" s="808" t="s">
        <v>456</v>
      </c>
      <c r="AJ71" s="808" t="s">
        <v>456</v>
      </c>
    </row>
    <row r="72" spans="1:36" s="138" customFormat="1" x14ac:dyDescent="0.2">
      <c r="A72" s="854" t="s">
        <v>87</v>
      </c>
      <c r="B72" s="45" t="s">
        <v>370</v>
      </c>
      <c r="C72" s="45" t="s">
        <v>456</v>
      </c>
      <c r="D72" s="45" t="s">
        <v>370</v>
      </c>
      <c r="E72" s="45" t="s">
        <v>456</v>
      </c>
      <c r="F72" s="45" t="s">
        <v>370</v>
      </c>
      <c r="G72" s="45" t="s">
        <v>456</v>
      </c>
      <c r="H72" s="45" t="s">
        <v>370</v>
      </c>
      <c r="I72" s="45" t="s">
        <v>370</v>
      </c>
      <c r="J72" s="29" t="s">
        <v>456</v>
      </c>
      <c r="K72" s="29" t="s">
        <v>370</v>
      </c>
      <c r="L72" s="29" t="s">
        <v>456</v>
      </c>
      <c r="M72" s="29" t="s">
        <v>370</v>
      </c>
      <c r="N72" s="29" t="s">
        <v>456</v>
      </c>
      <c r="O72" s="29" t="s">
        <v>370</v>
      </c>
      <c r="P72" s="29" t="s">
        <v>370</v>
      </c>
      <c r="Q72" s="29" t="s">
        <v>456</v>
      </c>
      <c r="R72" s="29" t="s">
        <v>370</v>
      </c>
      <c r="S72" s="29" t="s">
        <v>456</v>
      </c>
      <c r="T72" s="29" t="s">
        <v>370</v>
      </c>
      <c r="U72" s="29" t="s">
        <v>370</v>
      </c>
      <c r="V72" s="29" t="s">
        <v>370</v>
      </c>
      <c r="W72" s="29" t="s">
        <v>456</v>
      </c>
      <c r="X72" s="29" t="s">
        <v>370</v>
      </c>
      <c r="Y72" s="29" t="s">
        <v>456</v>
      </c>
      <c r="Z72" s="29" t="s">
        <v>370</v>
      </c>
      <c r="AA72" s="29" t="s">
        <v>370</v>
      </c>
      <c r="AB72" s="29" t="s">
        <v>370</v>
      </c>
      <c r="AC72" s="29" t="s">
        <v>456</v>
      </c>
      <c r="AD72" s="29" t="s">
        <v>370</v>
      </c>
      <c r="AE72" s="72" t="s">
        <v>456</v>
      </c>
      <c r="AF72" s="72" t="s">
        <v>370</v>
      </c>
      <c r="AG72" s="812" t="s">
        <v>456</v>
      </c>
      <c r="AH72" s="812" t="s">
        <v>456</v>
      </c>
      <c r="AI72" s="808" t="s">
        <v>456</v>
      </c>
      <c r="AJ72" s="808" t="s">
        <v>456</v>
      </c>
    </row>
    <row r="73" spans="1:36" s="804" customFormat="1" ht="33.75" x14ac:dyDescent="0.2">
      <c r="A73" s="815" t="s">
        <v>884</v>
      </c>
      <c r="B73" s="982" t="s">
        <v>370</v>
      </c>
      <c r="C73" s="982" t="s">
        <v>456</v>
      </c>
      <c r="D73" s="982" t="s">
        <v>370</v>
      </c>
      <c r="E73" s="982" t="s">
        <v>456</v>
      </c>
      <c r="F73" s="982" t="s">
        <v>370</v>
      </c>
      <c r="G73" s="982" t="s">
        <v>456</v>
      </c>
      <c r="H73" s="982" t="s">
        <v>370</v>
      </c>
      <c r="I73" s="982" t="s">
        <v>370</v>
      </c>
      <c r="J73" s="982" t="s">
        <v>456</v>
      </c>
      <c r="K73" s="982" t="s">
        <v>370</v>
      </c>
      <c r="L73" s="982" t="s">
        <v>456</v>
      </c>
      <c r="M73" s="982" t="s">
        <v>370</v>
      </c>
      <c r="N73" s="982" t="s">
        <v>456</v>
      </c>
      <c r="O73" s="982" t="s">
        <v>370</v>
      </c>
      <c r="P73" s="982" t="s">
        <v>370</v>
      </c>
      <c r="Q73" s="824" t="s">
        <v>456</v>
      </c>
      <c r="R73" s="824" t="s">
        <v>370</v>
      </c>
      <c r="S73" s="824" t="s">
        <v>456</v>
      </c>
      <c r="T73" s="824" t="s">
        <v>370</v>
      </c>
      <c r="U73" s="824" t="s">
        <v>370</v>
      </c>
      <c r="V73" s="824" t="s">
        <v>370</v>
      </c>
      <c r="W73" s="830" t="s">
        <v>456</v>
      </c>
      <c r="X73" s="830" t="s">
        <v>370</v>
      </c>
      <c r="Y73" s="830" t="s">
        <v>456</v>
      </c>
      <c r="Z73" s="830" t="s">
        <v>370</v>
      </c>
      <c r="AA73" s="830" t="s">
        <v>370</v>
      </c>
      <c r="AB73" s="824" t="s">
        <v>370</v>
      </c>
      <c r="AC73" s="983" t="s">
        <v>456</v>
      </c>
      <c r="AD73" s="983" t="s">
        <v>370</v>
      </c>
      <c r="AE73" s="982" t="s">
        <v>456</v>
      </c>
      <c r="AF73" s="982" t="s">
        <v>370</v>
      </c>
      <c r="AG73" s="984">
        <v>1</v>
      </c>
      <c r="AH73" s="982">
        <v>1.8</v>
      </c>
      <c r="AI73" s="982">
        <v>2.7</v>
      </c>
      <c r="AJ73" s="1062">
        <v>2.9</v>
      </c>
    </row>
    <row r="74" spans="1:36" s="804" customFormat="1" ht="22.5" x14ac:dyDescent="0.2">
      <c r="A74" s="815" t="s">
        <v>90</v>
      </c>
      <c r="B74" s="982" t="s">
        <v>370</v>
      </c>
      <c r="C74" s="982" t="s">
        <v>456</v>
      </c>
      <c r="D74" s="982" t="s">
        <v>370</v>
      </c>
      <c r="E74" s="982" t="s">
        <v>456</v>
      </c>
      <c r="F74" s="982" t="s">
        <v>370</v>
      </c>
      <c r="G74" s="982" t="s">
        <v>456</v>
      </c>
      <c r="H74" s="982" t="s">
        <v>370</v>
      </c>
      <c r="I74" s="982" t="s">
        <v>370</v>
      </c>
      <c r="J74" s="982" t="s">
        <v>456</v>
      </c>
      <c r="K74" s="982" t="s">
        <v>370</v>
      </c>
      <c r="L74" s="982" t="s">
        <v>456</v>
      </c>
      <c r="M74" s="982" t="s">
        <v>370</v>
      </c>
      <c r="N74" s="982" t="s">
        <v>456</v>
      </c>
      <c r="O74" s="982" t="s">
        <v>370</v>
      </c>
      <c r="P74" s="982" t="s">
        <v>370</v>
      </c>
      <c r="Q74" s="983" t="s">
        <v>456</v>
      </c>
      <c r="R74" s="983" t="s">
        <v>370</v>
      </c>
      <c r="S74" s="983" t="s">
        <v>456</v>
      </c>
      <c r="T74" s="983" t="s">
        <v>370</v>
      </c>
      <c r="U74" s="983" t="s">
        <v>456</v>
      </c>
      <c r="V74" s="983" t="s">
        <v>370</v>
      </c>
      <c r="W74" s="983" t="s">
        <v>456</v>
      </c>
      <c r="X74" s="983" t="s">
        <v>370</v>
      </c>
      <c r="Y74" s="983" t="s">
        <v>456</v>
      </c>
      <c r="Z74" s="985" t="s">
        <v>370</v>
      </c>
      <c r="AA74" s="808" t="s">
        <v>456</v>
      </c>
      <c r="AB74" s="808" t="s">
        <v>370</v>
      </c>
      <c r="AC74" s="983" t="s">
        <v>456</v>
      </c>
      <c r="AD74" s="983" t="s">
        <v>370</v>
      </c>
      <c r="AE74" s="982" t="s">
        <v>456</v>
      </c>
      <c r="AF74" s="982" t="s">
        <v>370</v>
      </c>
      <c r="AG74" s="799">
        <v>1</v>
      </c>
      <c r="AH74" s="982">
        <v>1</v>
      </c>
      <c r="AI74" s="982">
        <v>1</v>
      </c>
      <c r="AJ74" s="1411">
        <v>1</v>
      </c>
    </row>
    <row r="75" spans="1:36" s="804" customFormat="1" x14ac:dyDescent="0.2">
      <c r="A75" s="1009" t="s">
        <v>91</v>
      </c>
      <c r="B75" s="986"/>
      <c r="C75" s="986"/>
      <c r="D75" s="986"/>
      <c r="E75" s="986"/>
      <c r="F75" s="986"/>
      <c r="G75" s="986"/>
      <c r="H75" s="986"/>
      <c r="I75" s="986"/>
      <c r="J75" s="986"/>
      <c r="K75" s="983"/>
      <c r="L75" s="983"/>
      <c r="M75" s="983"/>
      <c r="N75" s="983"/>
      <c r="O75" s="983"/>
      <c r="P75" s="983"/>
      <c r="Q75" s="983"/>
      <c r="R75" s="983"/>
      <c r="S75" s="983"/>
      <c r="T75" s="983"/>
      <c r="U75" s="983"/>
      <c r="V75" s="983"/>
      <c r="W75" s="985"/>
      <c r="X75" s="985"/>
      <c r="Y75" s="985"/>
      <c r="Z75" s="985"/>
      <c r="AA75" s="808"/>
      <c r="AB75" s="808"/>
      <c r="AC75" s="786"/>
      <c r="AD75" s="786"/>
      <c r="AE75" s="982"/>
      <c r="AF75" s="982"/>
      <c r="AG75" s="799"/>
      <c r="AH75" s="982"/>
      <c r="AI75" s="982"/>
      <c r="AJ75" s="1411"/>
    </row>
    <row r="76" spans="1:36" s="804" customFormat="1" x14ac:dyDescent="0.2">
      <c r="A76" s="1443" t="s">
        <v>92</v>
      </c>
      <c r="B76" s="986"/>
      <c r="C76" s="986"/>
      <c r="D76" s="986"/>
      <c r="E76" s="986"/>
      <c r="F76" s="986"/>
      <c r="G76" s="986"/>
      <c r="H76" s="986"/>
      <c r="I76" s="986"/>
      <c r="J76" s="986"/>
      <c r="K76" s="983"/>
      <c r="L76" s="983"/>
      <c r="M76" s="983"/>
      <c r="N76" s="983"/>
      <c r="O76" s="983"/>
      <c r="P76" s="983"/>
      <c r="Q76" s="983"/>
      <c r="R76" s="983"/>
      <c r="S76" s="983"/>
      <c r="T76" s="983"/>
      <c r="U76" s="983"/>
      <c r="V76" s="983"/>
      <c r="W76" s="985"/>
      <c r="X76" s="985"/>
      <c r="Y76" s="985"/>
      <c r="Z76" s="985"/>
      <c r="AA76" s="808"/>
      <c r="AB76" s="808"/>
      <c r="AC76" s="985" t="s">
        <v>370</v>
      </c>
      <c r="AD76" s="786"/>
      <c r="AE76" s="982"/>
      <c r="AF76" s="982"/>
      <c r="AG76" s="799"/>
      <c r="AH76" s="982" t="s">
        <v>370</v>
      </c>
      <c r="AI76" s="982" t="s">
        <v>8</v>
      </c>
      <c r="AJ76" s="982" t="s">
        <v>8</v>
      </c>
    </row>
    <row r="77" spans="1:36" s="804" customFormat="1" ht="22.5" x14ac:dyDescent="0.2">
      <c r="A77" s="1009" t="s">
        <v>93</v>
      </c>
      <c r="B77" s="982" t="s">
        <v>370</v>
      </c>
      <c r="C77" s="982" t="s">
        <v>456</v>
      </c>
      <c r="D77" s="982" t="s">
        <v>370</v>
      </c>
      <c r="E77" s="982" t="s">
        <v>456</v>
      </c>
      <c r="F77" s="982" t="s">
        <v>370</v>
      </c>
      <c r="G77" s="982" t="s">
        <v>456</v>
      </c>
      <c r="H77" s="982" t="s">
        <v>370</v>
      </c>
      <c r="I77" s="982" t="s">
        <v>370</v>
      </c>
      <c r="J77" s="982" t="s">
        <v>456</v>
      </c>
      <c r="K77" s="982" t="s">
        <v>370</v>
      </c>
      <c r="L77" s="982" t="s">
        <v>456</v>
      </c>
      <c r="M77" s="982" t="s">
        <v>370</v>
      </c>
      <c r="N77" s="982" t="s">
        <v>456</v>
      </c>
      <c r="O77" s="982" t="s">
        <v>370</v>
      </c>
      <c r="P77" s="982" t="s">
        <v>456</v>
      </c>
      <c r="Q77" s="983" t="s">
        <v>370</v>
      </c>
      <c r="R77" s="983" t="s">
        <v>370</v>
      </c>
      <c r="S77" s="983" t="s">
        <v>456</v>
      </c>
      <c r="T77" s="983" t="s">
        <v>370</v>
      </c>
      <c r="U77" s="983" t="s">
        <v>456</v>
      </c>
      <c r="V77" s="983" t="s">
        <v>370</v>
      </c>
      <c r="W77" s="983" t="s">
        <v>456</v>
      </c>
      <c r="X77" s="983" t="s">
        <v>370</v>
      </c>
      <c r="Y77" s="983" t="s">
        <v>456</v>
      </c>
      <c r="Z77" s="983" t="s">
        <v>370</v>
      </c>
      <c r="AA77" s="983" t="s">
        <v>370</v>
      </c>
      <c r="AB77" s="983" t="s">
        <v>456</v>
      </c>
      <c r="AC77" s="985" t="s">
        <v>370</v>
      </c>
      <c r="AD77" s="985" t="s">
        <v>370</v>
      </c>
      <c r="AE77" s="987" t="str">
        <f>'[2]Екібастұз қ.'!AE68</f>
        <v>-</v>
      </c>
      <c r="AF77" s="987" t="str">
        <f>'[2]Екібастұз қ.'!AF68</f>
        <v>-</v>
      </c>
      <c r="AG77" s="988">
        <f>'[2]Екібастұз қ.'!AG68</f>
        <v>1</v>
      </c>
      <c r="AH77" s="982">
        <v>1</v>
      </c>
      <c r="AI77" s="982">
        <v>1</v>
      </c>
      <c r="AJ77" s="982">
        <v>1</v>
      </c>
    </row>
    <row r="78" spans="1:36" s="804" customFormat="1" x14ac:dyDescent="0.2">
      <c r="A78" s="1009" t="s">
        <v>94</v>
      </c>
      <c r="B78" s="982" t="s">
        <v>370</v>
      </c>
      <c r="C78" s="982" t="s">
        <v>456</v>
      </c>
      <c r="D78" s="982" t="s">
        <v>370</v>
      </c>
      <c r="E78" s="982" t="s">
        <v>456</v>
      </c>
      <c r="F78" s="982" t="s">
        <v>370</v>
      </c>
      <c r="G78" s="982" t="s">
        <v>456</v>
      </c>
      <c r="H78" s="982" t="s">
        <v>370</v>
      </c>
      <c r="I78" s="982" t="s">
        <v>370</v>
      </c>
      <c r="J78" s="982" t="s">
        <v>456</v>
      </c>
      <c r="K78" s="982" t="s">
        <v>370</v>
      </c>
      <c r="L78" s="982" t="s">
        <v>456</v>
      </c>
      <c r="M78" s="982" t="s">
        <v>370</v>
      </c>
      <c r="N78" s="982" t="s">
        <v>456</v>
      </c>
      <c r="O78" s="982" t="s">
        <v>370</v>
      </c>
      <c r="P78" s="982" t="s">
        <v>456</v>
      </c>
      <c r="Q78" s="987" t="s">
        <v>370</v>
      </c>
      <c r="R78" s="987" t="s">
        <v>370</v>
      </c>
      <c r="S78" s="987" t="s">
        <v>456</v>
      </c>
      <c r="T78" s="987" t="s">
        <v>370</v>
      </c>
      <c r="U78" s="987" t="s">
        <v>456</v>
      </c>
      <c r="V78" s="987" t="s">
        <v>370</v>
      </c>
      <c r="W78" s="987" t="s">
        <v>456</v>
      </c>
      <c r="X78" s="987" t="s">
        <v>370</v>
      </c>
      <c r="Y78" s="985" t="s">
        <v>456</v>
      </c>
      <c r="Z78" s="985" t="s">
        <v>370</v>
      </c>
      <c r="AA78" s="987" t="s">
        <v>370</v>
      </c>
      <c r="AB78" s="987" t="s">
        <v>456</v>
      </c>
      <c r="AC78" s="987" t="s">
        <v>370</v>
      </c>
      <c r="AD78" s="987" t="s">
        <v>370</v>
      </c>
      <c r="AE78" s="987" t="str">
        <f>'[2]Екібастұз қ.'!AE69</f>
        <v>-</v>
      </c>
      <c r="AF78" s="987" t="str">
        <f>'[2]Екібастұз қ.'!AF69</f>
        <v>-</v>
      </c>
      <c r="AG78" s="988" t="str">
        <f>'[2]Екібастұз қ.'!AG69</f>
        <v>-</v>
      </c>
      <c r="AH78" s="982" t="s">
        <v>370</v>
      </c>
      <c r="AI78" s="982" t="s">
        <v>8</v>
      </c>
      <c r="AJ78" s="982" t="s">
        <v>8</v>
      </c>
    </row>
    <row r="79" spans="1:36" s="804" customFormat="1" x14ac:dyDescent="0.2">
      <c r="A79" s="1009" t="s">
        <v>95</v>
      </c>
      <c r="B79" s="982"/>
      <c r="C79" s="982"/>
      <c r="D79" s="982"/>
      <c r="E79" s="982"/>
      <c r="F79" s="982"/>
      <c r="G79" s="982"/>
      <c r="H79" s="982"/>
      <c r="I79" s="982"/>
      <c r="J79" s="982"/>
      <c r="K79" s="982"/>
      <c r="L79" s="982"/>
      <c r="M79" s="982"/>
      <c r="N79" s="982"/>
      <c r="O79" s="982"/>
      <c r="P79" s="982"/>
      <c r="Q79" s="987"/>
      <c r="R79" s="987"/>
      <c r="S79" s="987"/>
      <c r="T79" s="987"/>
      <c r="U79" s="987"/>
      <c r="V79" s="987"/>
      <c r="W79" s="987"/>
      <c r="X79" s="987"/>
      <c r="Y79" s="985"/>
      <c r="Z79" s="985"/>
      <c r="AA79" s="987"/>
      <c r="AB79" s="987"/>
      <c r="AC79" s="985" t="s">
        <v>370</v>
      </c>
      <c r="AD79" s="987"/>
      <c r="AE79" s="987"/>
      <c r="AF79" s="987"/>
      <c r="AG79" s="988"/>
      <c r="AH79" s="982" t="s">
        <v>370</v>
      </c>
      <c r="AI79" s="982" t="s">
        <v>8</v>
      </c>
      <c r="AJ79" s="982" t="s">
        <v>8</v>
      </c>
    </row>
    <row r="80" spans="1:36" s="804" customFormat="1" ht="22.5" x14ac:dyDescent="0.2">
      <c r="A80" s="815" t="s">
        <v>96</v>
      </c>
      <c r="B80" s="982" t="s">
        <v>370</v>
      </c>
      <c r="C80" s="982" t="s">
        <v>456</v>
      </c>
      <c r="D80" s="982" t="s">
        <v>370</v>
      </c>
      <c r="E80" s="982" t="s">
        <v>456</v>
      </c>
      <c r="F80" s="982" t="s">
        <v>370</v>
      </c>
      <c r="G80" s="982" t="s">
        <v>456</v>
      </c>
      <c r="H80" s="982" t="s">
        <v>370</v>
      </c>
      <c r="I80" s="982" t="s">
        <v>370</v>
      </c>
      <c r="J80" s="982" t="s">
        <v>456</v>
      </c>
      <c r="K80" s="982" t="s">
        <v>370</v>
      </c>
      <c r="L80" s="982" t="s">
        <v>456</v>
      </c>
      <c r="M80" s="982" t="s">
        <v>370</v>
      </c>
      <c r="N80" s="982" t="s">
        <v>456</v>
      </c>
      <c r="O80" s="982" t="s">
        <v>370</v>
      </c>
      <c r="P80" s="982" t="s">
        <v>456</v>
      </c>
      <c r="Q80" s="983" t="s">
        <v>370</v>
      </c>
      <c r="R80" s="983" t="s">
        <v>370</v>
      </c>
      <c r="S80" s="987" t="s">
        <v>456</v>
      </c>
      <c r="T80" s="983" t="s">
        <v>370</v>
      </c>
      <c r="U80" s="983" t="s">
        <v>456</v>
      </c>
      <c r="V80" s="983" t="s">
        <v>370</v>
      </c>
      <c r="W80" s="985" t="s">
        <v>456</v>
      </c>
      <c r="X80" s="985" t="s">
        <v>370</v>
      </c>
      <c r="Y80" s="985" t="s">
        <v>456</v>
      </c>
      <c r="Z80" s="985" t="s">
        <v>370</v>
      </c>
      <c r="AA80" s="985" t="s">
        <v>370</v>
      </c>
      <c r="AB80" s="985" t="s">
        <v>456</v>
      </c>
      <c r="AC80" s="985" t="s">
        <v>370</v>
      </c>
      <c r="AD80" s="985" t="s">
        <v>370</v>
      </c>
      <c r="AE80" s="987" t="str">
        <f>'[2]Екібастұз қ.'!AE70</f>
        <v>-</v>
      </c>
      <c r="AF80" s="987" t="str">
        <f>'[2]Екібастұз қ.'!AF70</f>
        <v>-</v>
      </c>
      <c r="AG80" s="988">
        <f>'[2]Екібастұз қ.'!AG70</f>
        <v>3</v>
      </c>
      <c r="AH80" s="982">
        <v>3</v>
      </c>
      <c r="AI80" s="982">
        <v>3</v>
      </c>
      <c r="AJ80" s="1411">
        <v>5</v>
      </c>
    </row>
    <row r="81" spans="1:36" s="804" customFormat="1" x14ac:dyDescent="0.2">
      <c r="A81" s="815" t="s">
        <v>97</v>
      </c>
      <c r="B81" s="982" t="s">
        <v>370</v>
      </c>
      <c r="C81" s="982" t="s">
        <v>456</v>
      </c>
      <c r="D81" s="982" t="s">
        <v>370</v>
      </c>
      <c r="E81" s="982" t="s">
        <v>456</v>
      </c>
      <c r="F81" s="982" t="s">
        <v>370</v>
      </c>
      <c r="G81" s="982" t="s">
        <v>456</v>
      </c>
      <c r="H81" s="982" t="s">
        <v>370</v>
      </c>
      <c r="I81" s="982" t="s">
        <v>370</v>
      </c>
      <c r="J81" s="982" t="s">
        <v>456</v>
      </c>
      <c r="K81" s="982" t="s">
        <v>370</v>
      </c>
      <c r="L81" s="982" t="s">
        <v>456</v>
      </c>
      <c r="M81" s="982" t="s">
        <v>370</v>
      </c>
      <c r="N81" s="982" t="s">
        <v>456</v>
      </c>
      <c r="O81" s="982" t="s">
        <v>370</v>
      </c>
      <c r="P81" s="982" t="s">
        <v>456</v>
      </c>
      <c r="Q81" s="983" t="s">
        <v>370</v>
      </c>
      <c r="R81" s="983" t="s">
        <v>370</v>
      </c>
      <c r="S81" s="983" t="s">
        <v>456</v>
      </c>
      <c r="T81" s="983" t="s">
        <v>370</v>
      </c>
      <c r="U81" s="983" t="s">
        <v>456</v>
      </c>
      <c r="V81" s="983" t="s">
        <v>370</v>
      </c>
      <c r="W81" s="985" t="s">
        <v>456</v>
      </c>
      <c r="X81" s="985" t="s">
        <v>370</v>
      </c>
      <c r="Y81" s="985" t="s">
        <v>456</v>
      </c>
      <c r="Z81" s="985" t="s">
        <v>370</v>
      </c>
      <c r="AA81" s="985" t="s">
        <v>370</v>
      </c>
      <c r="AB81" s="985" t="s">
        <v>456</v>
      </c>
      <c r="AC81" s="985"/>
      <c r="AD81" s="985"/>
      <c r="AE81" s="987" t="str">
        <f>'[2]Екібастұз қ.'!AE71</f>
        <v>-</v>
      </c>
      <c r="AF81" s="987" t="str">
        <f>'[2]Екібастұз қ.'!AF71</f>
        <v>-</v>
      </c>
      <c r="AG81" s="988">
        <f>'[2]Екібастұз қ.'!AG71</f>
        <v>3</v>
      </c>
      <c r="AH81" s="982">
        <v>3</v>
      </c>
      <c r="AI81" s="982">
        <v>3</v>
      </c>
      <c r="AJ81" s="1411">
        <v>5</v>
      </c>
    </row>
    <row r="82" spans="1:36" s="804" customFormat="1" x14ac:dyDescent="0.2">
      <c r="A82" s="1009" t="s">
        <v>98</v>
      </c>
      <c r="B82" s="986"/>
      <c r="C82" s="986"/>
      <c r="D82" s="986"/>
      <c r="E82" s="986"/>
      <c r="F82" s="986"/>
      <c r="G82" s="986"/>
      <c r="H82" s="986"/>
      <c r="I82" s="986"/>
      <c r="J82" s="986"/>
      <c r="K82" s="983"/>
      <c r="L82" s="983"/>
      <c r="M82" s="983"/>
      <c r="N82" s="983"/>
      <c r="O82" s="983"/>
      <c r="P82" s="983"/>
      <c r="Q82" s="983"/>
      <c r="R82" s="983"/>
      <c r="S82" s="983"/>
      <c r="T82" s="983"/>
      <c r="U82" s="983"/>
      <c r="V82" s="983"/>
      <c r="W82" s="985"/>
      <c r="X82" s="985"/>
      <c r="Y82" s="985"/>
      <c r="Z82" s="985"/>
      <c r="AA82" s="985"/>
      <c r="AB82" s="985"/>
      <c r="AC82" s="985"/>
      <c r="AD82" s="985"/>
      <c r="AE82" s="987"/>
      <c r="AF82" s="987"/>
      <c r="AG82" s="988"/>
      <c r="AH82" s="982"/>
      <c r="AI82" s="982"/>
      <c r="AJ82" s="1411"/>
    </row>
    <row r="83" spans="1:36" s="804" customFormat="1" x14ac:dyDescent="0.2">
      <c r="A83" s="1009" t="s">
        <v>99</v>
      </c>
      <c r="B83" s="982" t="s">
        <v>370</v>
      </c>
      <c r="C83" s="982" t="s">
        <v>456</v>
      </c>
      <c r="D83" s="982" t="s">
        <v>370</v>
      </c>
      <c r="E83" s="982" t="s">
        <v>456</v>
      </c>
      <c r="F83" s="982" t="s">
        <v>370</v>
      </c>
      <c r="G83" s="982" t="s">
        <v>456</v>
      </c>
      <c r="H83" s="982" t="s">
        <v>370</v>
      </c>
      <c r="I83" s="982" t="s">
        <v>370</v>
      </c>
      <c r="J83" s="982" t="s">
        <v>456</v>
      </c>
      <c r="K83" s="982" t="s">
        <v>370</v>
      </c>
      <c r="L83" s="982" t="s">
        <v>456</v>
      </c>
      <c r="M83" s="982" t="s">
        <v>370</v>
      </c>
      <c r="N83" s="982" t="s">
        <v>456</v>
      </c>
      <c r="O83" s="982" t="s">
        <v>370</v>
      </c>
      <c r="P83" s="982" t="s">
        <v>370</v>
      </c>
      <c r="Q83" s="987" t="s">
        <v>456</v>
      </c>
      <c r="R83" s="987" t="s">
        <v>370</v>
      </c>
      <c r="S83" s="987" t="s">
        <v>456</v>
      </c>
      <c r="T83" s="983" t="s">
        <v>370</v>
      </c>
      <c r="U83" s="983" t="s">
        <v>456</v>
      </c>
      <c r="V83" s="985" t="s">
        <v>370</v>
      </c>
      <c r="W83" s="985" t="s">
        <v>456</v>
      </c>
      <c r="X83" s="985" t="s">
        <v>370</v>
      </c>
      <c r="Y83" s="985" t="s">
        <v>370</v>
      </c>
      <c r="Z83" s="985" t="s">
        <v>456</v>
      </c>
      <c r="AA83" s="985" t="s">
        <v>370</v>
      </c>
      <c r="AB83" s="985" t="s">
        <v>456</v>
      </c>
      <c r="AC83" s="985" t="s">
        <v>370</v>
      </c>
      <c r="AD83" s="985" t="s">
        <v>370</v>
      </c>
      <c r="AE83" s="987" t="str">
        <f>'[2]Екібастұз қ.'!AE73</f>
        <v>-</v>
      </c>
      <c r="AF83" s="987" t="str">
        <f>'[2]Екібастұз қ.'!AF73</f>
        <v>-</v>
      </c>
      <c r="AG83" s="988" t="str">
        <f>'[2]Екібастұз қ.'!AG73</f>
        <v>-</v>
      </c>
      <c r="AH83" s="982" t="s">
        <v>370</v>
      </c>
      <c r="AI83" s="982" t="s">
        <v>8</v>
      </c>
      <c r="AJ83" s="982" t="s">
        <v>8</v>
      </c>
    </row>
    <row r="84" spans="1:36" s="804" customFormat="1" x14ac:dyDescent="0.2">
      <c r="A84" s="1009" t="s">
        <v>101</v>
      </c>
      <c r="B84" s="982" t="s">
        <v>370</v>
      </c>
      <c r="C84" s="982" t="s">
        <v>456</v>
      </c>
      <c r="D84" s="982" t="s">
        <v>370</v>
      </c>
      <c r="E84" s="982" t="s">
        <v>456</v>
      </c>
      <c r="F84" s="982" t="s">
        <v>370</v>
      </c>
      <c r="G84" s="982" t="s">
        <v>456</v>
      </c>
      <c r="H84" s="982" t="s">
        <v>370</v>
      </c>
      <c r="I84" s="982" t="s">
        <v>370</v>
      </c>
      <c r="J84" s="982" t="s">
        <v>456</v>
      </c>
      <c r="K84" s="982" t="s">
        <v>370</v>
      </c>
      <c r="L84" s="982" t="s">
        <v>456</v>
      </c>
      <c r="M84" s="982" t="s">
        <v>370</v>
      </c>
      <c r="N84" s="982" t="s">
        <v>456</v>
      </c>
      <c r="O84" s="982" t="s">
        <v>370</v>
      </c>
      <c r="P84" s="982" t="s">
        <v>370</v>
      </c>
      <c r="Q84" s="987" t="s">
        <v>456</v>
      </c>
      <c r="R84" s="987" t="s">
        <v>370</v>
      </c>
      <c r="S84" s="987" t="s">
        <v>456</v>
      </c>
      <c r="T84" s="987" t="s">
        <v>370</v>
      </c>
      <c r="U84" s="987" t="s">
        <v>456</v>
      </c>
      <c r="V84" s="983" t="s">
        <v>370</v>
      </c>
      <c r="W84" s="987" t="s">
        <v>456</v>
      </c>
      <c r="X84" s="987" t="s">
        <v>370</v>
      </c>
      <c r="Y84" s="987" t="s">
        <v>370</v>
      </c>
      <c r="Z84" s="987" t="s">
        <v>456</v>
      </c>
      <c r="AA84" s="987" t="s">
        <v>370</v>
      </c>
      <c r="AB84" s="987" t="s">
        <v>456</v>
      </c>
      <c r="AC84" s="987" t="s">
        <v>370</v>
      </c>
      <c r="AD84" s="987" t="s">
        <v>370</v>
      </c>
      <c r="AE84" s="987" t="str">
        <f>'[2]Екібастұз қ.'!AE74</f>
        <v>-</v>
      </c>
      <c r="AF84" s="987" t="str">
        <f>'[2]Екібастұз қ.'!AF74</f>
        <v>-</v>
      </c>
      <c r="AG84" s="988" t="str">
        <f>'[2]Екібастұз қ.'!AG74</f>
        <v>-</v>
      </c>
      <c r="AH84" s="982" t="s">
        <v>370</v>
      </c>
      <c r="AI84" s="982" t="s">
        <v>8</v>
      </c>
      <c r="AJ84" s="982" t="s">
        <v>8</v>
      </c>
    </row>
    <row r="85" spans="1:36" s="804" customFormat="1" x14ac:dyDescent="0.2">
      <c r="A85" s="1009" t="s">
        <v>102</v>
      </c>
      <c r="B85" s="982" t="s">
        <v>370</v>
      </c>
      <c r="C85" s="982" t="s">
        <v>456</v>
      </c>
      <c r="D85" s="982" t="s">
        <v>370</v>
      </c>
      <c r="E85" s="982" t="s">
        <v>456</v>
      </c>
      <c r="F85" s="982" t="s">
        <v>370</v>
      </c>
      <c r="G85" s="982" t="s">
        <v>456</v>
      </c>
      <c r="H85" s="982" t="s">
        <v>370</v>
      </c>
      <c r="I85" s="982" t="s">
        <v>370</v>
      </c>
      <c r="J85" s="982" t="s">
        <v>456</v>
      </c>
      <c r="K85" s="982" t="s">
        <v>370</v>
      </c>
      <c r="L85" s="982" t="s">
        <v>456</v>
      </c>
      <c r="M85" s="982" t="s">
        <v>370</v>
      </c>
      <c r="N85" s="982" t="s">
        <v>456</v>
      </c>
      <c r="O85" s="982" t="s">
        <v>370</v>
      </c>
      <c r="P85" s="982" t="s">
        <v>370</v>
      </c>
      <c r="Q85" s="987" t="s">
        <v>456</v>
      </c>
      <c r="R85" s="987" t="s">
        <v>370</v>
      </c>
      <c r="S85" s="987" t="s">
        <v>456</v>
      </c>
      <c r="T85" s="987" t="s">
        <v>370</v>
      </c>
      <c r="U85" s="987" t="s">
        <v>456</v>
      </c>
      <c r="V85" s="983" t="s">
        <v>370</v>
      </c>
      <c r="W85" s="987" t="s">
        <v>456</v>
      </c>
      <c r="X85" s="987" t="s">
        <v>370</v>
      </c>
      <c r="Y85" s="987" t="s">
        <v>370</v>
      </c>
      <c r="Z85" s="987" t="s">
        <v>456</v>
      </c>
      <c r="AA85" s="987" t="s">
        <v>370</v>
      </c>
      <c r="AB85" s="987" t="s">
        <v>456</v>
      </c>
      <c r="AC85" s="987" t="s">
        <v>370</v>
      </c>
      <c r="AD85" s="987" t="s">
        <v>370</v>
      </c>
      <c r="AE85" s="987" t="str">
        <f>'[2]Екібастұз қ.'!AE75</f>
        <v>-</v>
      </c>
      <c r="AF85" s="987" t="str">
        <f>'[2]Екібастұз қ.'!AF75</f>
        <v>-</v>
      </c>
      <c r="AG85" s="988" t="str">
        <f>'[2]Екібастұз қ.'!AG75</f>
        <v>-</v>
      </c>
      <c r="AH85" s="982" t="s">
        <v>370</v>
      </c>
      <c r="AI85" s="982" t="s">
        <v>8</v>
      </c>
      <c r="AJ85" s="982" t="s">
        <v>8</v>
      </c>
    </row>
    <row r="86" spans="1:36" s="804" customFormat="1" x14ac:dyDescent="0.2">
      <c r="A86" s="1009" t="s">
        <v>103</v>
      </c>
      <c r="B86" s="982" t="s">
        <v>370</v>
      </c>
      <c r="C86" s="982" t="s">
        <v>456</v>
      </c>
      <c r="D86" s="982" t="s">
        <v>370</v>
      </c>
      <c r="E86" s="982" t="s">
        <v>456</v>
      </c>
      <c r="F86" s="982" t="s">
        <v>370</v>
      </c>
      <c r="G86" s="982" t="s">
        <v>456</v>
      </c>
      <c r="H86" s="982" t="s">
        <v>370</v>
      </c>
      <c r="I86" s="982" t="s">
        <v>370</v>
      </c>
      <c r="J86" s="982" t="s">
        <v>456</v>
      </c>
      <c r="K86" s="982" t="s">
        <v>370</v>
      </c>
      <c r="L86" s="982" t="s">
        <v>456</v>
      </c>
      <c r="M86" s="982" t="s">
        <v>370</v>
      </c>
      <c r="N86" s="982" t="s">
        <v>456</v>
      </c>
      <c r="O86" s="982" t="s">
        <v>370</v>
      </c>
      <c r="P86" s="982" t="s">
        <v>370</v>
      </c>
      <c r="Q86" s="983" t="s">
        <v>456</v>
      </c>
      <c r="R86" s="983" t="s">
        <v>370</v>
      </c>
      <c r="S86" s="983" t="s">
        <v>456</v>
      </c>
      <c r="T86" s="983" t="s">
        <v>370</v>
      </c>
      <c r="U86" s="983" t="s">
        <v>456</v>
      </c>
      <c r="V86" s="983" t="s">
        <v>370</v>
      </c>
      <c r="W86" s="985" t="s">
        <v>456</v>
      </c>
      <c r="X86" s="985" t="s">
        <v>370</v>
      </c>
      <c r="Y86" s="985" t="s">
        <v>370</v>
      </c>
      <c r="Z86" s="985" t="s">
        <v>456</v>
      </c>
      <c r="AA86" s="985" t="s">
        <v>370</v>
      </c>
      <c r="AB86" s="985" t="s">
        <v>456</v>
      </c>
      <c r="AC86" s="985" t="s">
        <v>370</v>
      </c>
      <c r="AD86" s="985" t="s">
        <v>370</v>
      </c>
      <c r="AE86" s="987" t="str">
        <f>'[2]Екібастұз қ.'!AE76</f>
        <v>-</v>
      </c>
      <c r="AG86" s="988">
        <f>'[2]Екібастұз қ.'!AG76</f>
        <v>2</v>
      </c>
      <c r="AH86" s="982">
        <v>1</v>
      </c>
      <c r="AI86" s="982">
        <v>1</v>
      </c>
      <c r="AJ86" s="1411">
        <v>2</v>
      </c>
    </row>
    <row r="87" spans="1:36" s="804" customFormat="1" x14ac:dyDescent="0.2">
      <c r="A87" s="1009" t="s">
        <v>816</v>
      </c>
      <c r="B87" s="982" t="s">
        <v>370</v>
      </c>
      <c r="C87" s="982" t="s">
        <v>370</v>
      </c>
      <c r="D87" s="982" t="s">
        <v>370</v>
      </c>
      <c r="E87" s="982" t="s">
        <v>370</v>
      </c>
      <c r="F87" s="982" t="s">
        <v>370</v>
      </c>
      <c r="G87" s="982" t="s">
        <v>370</v>
      </c>
      <c r="H87" s="982" t="s">
        <v>370</v>
      </c>
      <c r="I87" s="982" t="s">
        <v>370</v>
      </c>
      <c r="J87" s="982" t="s">
        <v>370</v>
      </c>
      <c r="K87" s="982" t="s">
        <v>370</v>
      </c>
      <c r="L87" s="982" t="s">
        <v>370</v>
      </c>
      <c r="M87" s="982" t="s">
        <v>370</v>
      </c>
      <c r="N87" s="982" t="s">
        <v>370</v>
      </c>
      <c r="O87" s="982" t="s">
        <v>370</v>
      </c>
      <c r="P87" s="982" t="s">
        <v>370</v>
      </c>
      <c r="Q87" s="982" t="s">
        <v>370</v>
      </c>
      <c r="R87" s="982" t="s">
        <v>370</v>
      </c>
      <c r="S87" s="982" t="s">
        <v>370</v>
      </c>
      <c r="T87" s="982" t="s">
        <v>370</v>
      </c>
      <c r="U87" s="982" t="s">
        <v>370</v>
      </c>
      <c r="V87" s="982" t="s">
        <v>370</v>
      </c>
      <c r="W87" s="982" t="s">
        <v>370</v>
      </c>
      <c r="X87" s="982" t="s">
        <v>370</v>
      </c>
      <c r="Y87" s="982" t="s">
        <v>370</v>
      </c>
      <c r="Z87" s="982" t="s">
        <v>370</v>
      </c>
      <c r="AA87" s="982" t="s">
        <v>370</v>
      </c>
      <c r="AB87" s="982" t="s">
        <v>370</v>
      </c>
      <c r="AC87" s="982" t="s">
        <v>370</v>
      </c>
      <c r="AD87" s="982" t="s">
        <v>370</v>
      </c>
      <c r="AE87" s="982" t="s">
        <v>370</v>
      </c>
      <c r="AF87" s="982" t="s">
        <v>370</v>
      </c>
      <c r="AG87" s="988">
        <v>1</v>
      </c>
      <c r="AH87" s="982">
        <v>2</v>
      </c>
      <c r="AI87" s="982">
        <v>2</v>
      </c>
      <c r="AJ87" s="1411">
        <v>3</v>
      </c>
    </row>
    <row r="88" spans="1:36" s="5" customFormat="1" x14ac:dyDescent="0.2">
      <c r="A88" s="1275" t="s">
        <v>104</v>
      </c>
      <c r="B88" s="1206"/>
      <c r="C88" s="1206"/>
      <c r="D88" s="1206"/>
      <c r="E88" s="1206"/>
      <c r="F88" s="1206"/>
      <c r="G88" s="1206"/>
      <c r="H88" s="1206"/>
      <c r="I88" s="1206"/>
      <c r="J88" s="1206"/>
      <c r="K88" s="1206"/>
      <c r="L88" s="1206"/>
      <c r="M88" s="1206"/>
      <c r="N88" s="1206"/>
      <c r="O88" s="1206"/>
      <c r="P88" s="1206"/>
      <c r="Q88" s="1206"/>
      <c r="R88" s="1206"/>
      <c r="S88" s="1206"/>
      <c r="T88" s="1206"/>
      <c r="U88" s="1206"/>
      <c r="V88" s="1206"/>
      <c r="W88" s="1227"/>
      <c r="X88" s="1227"/>
      <c r="Y88" s="1227"/>
      <c r="Z88" s="1227"/>
      <c r="AA88" s="1227"/>
      <c r="AB88" s="1227"/>
      <c r="AC88" s="1227"/>
      <c r="AD88" s="1227"/>
      <c r="AE88" s="1227"/>
      <c r="AF88" s="1227"/>
      <c r="AG88" s="1227"/>
      <c r="AH88" s="1227"/>
      <c r="AI88" s="1028"/>
      <c r="AJ88" s="1028"/>
    </row>
    <row r="89" spans="1:36" s="138" customFormat="1" ht="22.5" x14ac:dyDescent="0.2">
      <c r="A89" s="854" t="s">
        <v>105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20"/>
      <c r="X89" s="20"/>
      <c r="Y89" s="20"/>
      <c r="Z89" s="20"/>
      <c r="AA89" s="20"/>
      <c r="AB89" s="20"/>
      <c r="AC89" s="8"/>
      <c r="AD89" s="8"/>
      <c r="AE89" s="8"/>
      <c r="AF89" s="8"/>
      <c r="AG89" s="309"/>
      <c r="AH89" s="1010"/>
      <c r="AI89" s="1012"/>
      <c r="AJ89" s="1012"/>
    </row>
    <row r="90" spans="1:36" x14ac:dyDescent="0.2">
      <c r="A90" s="28" t="s">
        <v>883</v>
      </c>
      <c r="B90" s="35" t="s">
        <v>4</v>
      </c>
      <c r="C90" s="35" t="s">
        <v>4</v>
      </c>
      <c r="D90" s="35" t="s">
        <v>4</v>
      </c>
      <c r="E90" s="35" t="s">
        <v>4</v>
      </c>
      <c r="F90" s="35" t="s">
        <v>4</v>
      </c>
      <c r="G90" s="35" t="s">
        <v>4</v>
      </c>
      <c r="H90" s="35" t="s">
        <v>4</v>
      </c>
      <c r="I90" s="35" t="s">
        <v>4</v>
      </c>
      <c r="J90" s="35" t="s">
        <v>4</v>
      </c>
      <c r="K90" s="35" t="s">
        <v>4</v>
      </c>
      <c r="L90" s="35" t="s">
        <v>4</v>
      </c>
      <c r="M90" s="35" t="s">
        <v>4</v>
      </c>
      <c r="N90" s="35" t="s">
        <v>4</v>
      </c>
      <c r="O90" s="35" t="s">
        <v>4</v>
      </c>
      <c r="P90" s="35" t="s">
        <v>4</v>
      </c>
      <c r="Q90" s="35" t="s">
        <v>4</v>
      </c>
      <c r="R90" s="35" t="s">
        <v>4</v>
      </c>
      <c r="S90" s="35" t="s">
        <v>4</v>
      </c>
      <c r="T90" s="35" t="s">
        <v>4</v>
      </c>
      <c r="U90" s="29">
        <v>128218.52499999999</v>
      </c>
      <c r="V90" s="29">
        <v>155738.03</v>
      </c>
      <c r="W90" s="29">
        <v>219503.84400000001</v>
      </c>
      <c r="X90" s="29">
        <v>267847.91800000001</v>
      </c>
      <c r="Y90" s="29">
        <v>293409.81300000002</v>
      </c>
      <c r="Z90" s="29">
        <v>227967.71</v>
      </c>
      <c r="AA90" s="29">
        <v>218220.54699999999</v>
      </c>
      <c r="AB90" s="29">
        <v>273500.07199999999</v>
      </c>
      <c r="AC90" s="29">
        <v>329983.34700000001</v>
      </c>
      <c r="AD90" s="29">
        <v>312615.95699999999</v>
      </c>
      <c r="AE90" s="29">
        <v>366140.61200000002</v>
      </c>
      <c r="AF90" s="29">
        <v>447998.66</v>
      </c>
      <c r="AG90" s="534">
        <v>527481</v>
      </c>
      <c r="AH90" s="35">
        <v>626431</v>
      </c>
      <c r="AI90" s="1063">
        <v>666684</v>
      </c>
      <c r="AJ90" s="1063">
        <v>858639</v>
      </c>
    </row>
    <row r="91" spans="1:36" ht="22.5" x14ac:dyDescent="0.2">
      <c r="A91" s="854" t="s">
        <v>106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45">
        <v>15.2</v>
      </c>
      <c r="V91" s="10">
        <v>16.100000000000001</v>
      </c>
      <c r="W91" s="10">
        <v>18.3</v>
      </c>
      <c r="X91" s="10">
        <v>20.100000000000001</v>
      </c>
      <c r="Y91" s="10">
        <v>26.4</v>
      </c>
      <c r="Z91" s="10">
        <v>21.8</v>
      </c>
      <c r="AA91" s="10">
        <v>15.9</v>
      </c>
      <c r="AB91" s="10">
        <v>15.4</v>
      </c>
      <c r="AC91" s="10">
        <v>16.600000000000001</v>
      </c>
      <c r="AD91" s="10">
        <v>15.7</v>
      </c>
      <c r="AE91" s="10">
        <v>17.3</v>
      </c>
      <c r="AF91" s="10">
        <v>16.100000000000001</v>
      </c>
      <c r="AG91" s="45">
        <v>16.3</v>
      </c>
      <c r="AH91" s="22">
        <v>19.8</v>
      </c>
      <c r="AI91" s="826">
        <v>19</v>
      </c>
      <c r="AJ91" s="826">
        <v>22</v>
      </c>
    </row>
    <row r="92" spans="1:36" s="138" customFormat="1" ht="22.5" x14ac:dyDescent="0.2">
      <c r="A92" s="854" t="s">
        <v>234</v>
      </c>
      <c r="B92" s="35" t="s">
        <v>4</v>
      </c>
      <c r="C92" s="35" t="s">
        <v>4</v>
      </c>
      <c r="D92" s="35" t="s">
        <v>4</v>
      </c>
      <c r="E92" s="35" t="s">
        <v>4</v>
      </c>
      <c r="F92" s="35" t="s">
        <v>4</v>
      </c>
      <c r="G92" s="35" t="s">
        <v>4</v>
      </c>
      <c r="H92" s="35" t="s">
        <v>4</v>
      </c>
      <c r="I92" s="35" t="s">
        <v>4</v>
      </c>
      <c r="J92" s="35" t="s">
        <v>4</v>
      </c>
      <c r="K92" s="35" t="s">
        <v>4</v>
      </c>
      <c r="L92" s="35" t="s">
        <v>4</v>
      </c>
      <c r="M92" s="35" t="s">
        <v>4</v>
      </c>
      <c r="N92" s="35" t="s">
        <v>4</v>
      </c>
      <c r="O92" s="35" t="s">
        <v>4</v>
      </c>
      <c r="P92" s="35" t="s">
        <v>4</v>
      </c>
      <c r="Q92" s="35" t="s">
        <v>4</v>
      </c>
      <c r="R92" s="35" t="s">
        <v>4</v>
      </c>
      <c r="S92" s="35" t="s">
        <v>4</v>
      </c>
      <c r="T92" s="35" t="s">
        <v>4</v>
      </c>
      <c r="U92" s="80" t="s">
        <v>4</v>
      </c>
      <c r="V92" s="80" t="s">
        <v>4</v>
      </c>
      <c r="W92" s="80" t="s">
        <v>4</v>
      </c>
      <c r="X92" s="80" t="s">
        <v>4</v>
      </c>
      <c r="Y92" s="80" t="s">
        <v>4</v>
      </c>
      <c r="Z92" s="80" t="s">
        <v>4</v>
      </c>
      <c r="AA92" s="80" t="s">
        <v>4</v>
      </c>
      <c r="AB92" s="80" t="s">
        <v>4</v>
      </c>
      <c r="AC92" s="80" t="s">
        <v>4</v>
      </c>
      <c r="AD92" s="80" t="s">
        <v>4</v>
      </c>
      <c r="AE92" s="80" t="s">
        <v>4</v>
      </c>
      <c r="AF92" s="80" t="s">
        <v>4</v>
      </c>
      <c r="AG92" s="45" t="s">
        <v>4</v>
      </c>
      <c r="AH92" s="45" t="s">
        <v>4</v>
      </c>
      <c r="AI92" s="973" t="s">
        <v>4</v>
      </c>
      <c r="AJ92" s="973" t="s">
        <v>4</v>
      </c>
    </row>
    <row r="93" spans="1:36" s="138" customFormat="1" ht="22.5" x14ac:dyDescent="0.2">
      <c r="A93" s="854" t="s">
        <v>113</v>
      </c>
      <c r="B93" s="515"/>
      <c r="C93" s="515"/>
      <c r="D93" s="515"/>
      <c r="E93" s="515"/>
      <c r="F93" s="515"/>
      <c r="G93" s="515"/>
      <c r="H93" s="515"/>
      <c r="I93" s="515"/>
      <c r="J93" s="515"/>
      <c r="K93" s="515"/>
      <c r="L93" s="515"/>
      <c r="M93" s="515"/>
      <c r="N93" s="515"/>
      <c r="O93" s="515"/>
      <c r="P93" s="515"/>
      <c r="Q93" s="515"/>
      <c r="R93" s="515"/>
      <c r="S93" s="515"/>
      <c r="T93" s="515"/>
      <c r="U93" s="124"/>
      <c r="V93" s="124"/>
      <c r="W93" s="20"/>
      <c r="X93" s="516"/>
      <c r="Y93" s="20"/>
      <c r="Z93" s="20"/>
      <c r="AA93" s="20"/>
      <c r="AB93" s="20"/>
      <c r="AC93" s="8"/>
      <c r="AD93" s="8"/>
      <c r="AE93" s="8"/>
      <c r="AF93" s="8"/>
      <c r="AG93" s="35"/>
      <c r="AH93" s="1010"/>
      <c r="AI93" s="1070"/>
      <c r="AJ93" s="1012"/>
    </row>
    <row r="94" spans="1:36" x14ac:dyDescent="0.2">
      <c r="A94" s="28" t="s">
        <v>883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35" t="s">
        <v>4</v>
      </c>
      <c r="I94" s="35" t="s">
        <v>4</v>
      </c>
      <c r="J94" s="35" t="s">
        <v>4</v>
      </c>
      <c r="K94" s="35" t="s">
        <v>4</v>
      </c>
      <c r="L94" s="35" t="s">
        <v>4</v>
      </c>
      <c r="M94" s="35" t="s">
        <v>4</v>
      </c>
      <c r="N94" s="35" t="s">
        <v>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29">
        <v>51579.364999999998</v>
      </c>
      <c r="V94" s="29">
        <v>57175.525999999998</v>
      </c>
      <c r="W94" s="29">
        <v>66316.127999999997</v>
      </c>
      <c r="X94" s="29">
        <v>69697.119999999995</v>
      </c>
      <c r="Y94" s="29">
        <v>92191.745999999999</v>
      </c>
      <c r="Z94" s="29">
        <v>89811.968999999997</v>
      </c>
      <c r="AA94" s="29">
        <v>89977.226999999999</v>
      </c>
      <c r="AB94" s="29">
        <v>111184.272</v>
      </c>
      <c r="AC94" s="29">
        <v>122479.19100000001</v>
      </c>
      <c r="AD94" s="29">
        <v>123324.792</v>
      </c>
      <c r="AE94" s="29">
        <v>134333.571</v>
      </c>
      <c r="AF94" s="29">
        <v>131419.33499999999</v>
      </c>
      <c r="AG94" s="535">
        <v>157316</v>
      </c>
      <c r="AH94" s="35">
        <v>199144</v>
      </c>
      <c r="AI94" s="1063">
        <v>218677</v>
      </c>
      <c r="AJ94" s="1063">
        <v>284923</v>
      </c>
    </row>
    <row r="95" spans="1:36" s="138" customFormat="1" ht="22.5" x14ac:dyDescent="0.2">
      <c r="A95" s="854" t="s">
        <v>234</v>
      </c>
      <c r="B95" s="35" t="s">
        <v>4</v>
      </c>
      <c r="C95" s="35" t="s">
        <v>4</v>
      </c>
      <c r="D95" s="35" t="s">
        <v>4</v>
      </c>
      <c r="E95" s="35" t="s">
        <v>4</v>
      </c>
      <c r="F95" s="35" t="s">
        <v>4</v>
      </c>
      <c r="G95" s="35" t="s">
        <v>4</v>
      </c>
      <c r="H95" s="35" t="s">
        <v>4</v>
      </c>
      <c r="I95" s="35" t="s">
        <v>4</v>
      </c>
      <c r="J95" s="35" t="s">
        <v>4</v>
      </c>
      <c r="K95" s="35" t="s">
        <v>4</v>
      </c>
      <c r="L95" s="35" t="s">
        <v>4</v>
      </c>
      <c r="M95" s="35" t="s">
        <v>4</v>
      </c>
      <c r="N95" s="35" t="s">
        <v>4</v>
      </c>
      <c r="O95" s="35" t="s">
        <v>4</v>
      </c>
      <c r="P95" s="35" t="s">
        <v>4</v>
      </c>
      <c r="Q95" s="35" t="s">
        <v>4</v>
      </c>
      <c r="R95" s="35" t="s">
        <v>4</v>
      </c>
      <c r="S95" s="35" t="s">
        <v>4</v>
      </c>
      <c r="T95" s="35" t="s">
        <v>4</v>
      </c>
      <c r="U95" s="80" t="s">
        <v>4</v>
      </c>
      <c r="V95" s="80" t="s">
        <v>4</v>
      </c>
      <c r="W95" s="80" t="s">
        <v>4</v>
      </c>
      <c r="X95" s="80" t="s">
        <v>4</v>
      </c>
      <c r="Y95" s="80" t="s">
        <v>4</v>
      </c>
      <c r="Z95" s="80" t="s">
        <v>4</v>
      </c>
      <c r="AA95" s="80" t="s">
        <v>4</v>
      </c>
      <c r="AB95" s="80" t="s">
        <v>4</v>
      </c>
      <c r="AC95" s="80" t="s">
        <v>4</v>
      </c>
      <c r="AD95" s="80" t="s">
        <v>4</v>
      </c>
      <c r="AE95" s="80" t="s">
        <v>4</v>
      </c>
      <c r="AF95" s="80" t="s">
        <v>4</v>
      </c>
      <c r="AG95" s="45" t="s">
        <v>4</v>
      </c>
      <c r="AH95" s="45" t="s">
        <v>4</v>
      </c>
      <c r="AI95" s="791" t="s">
        <v>4</v>
      </c>
      <c r="AJ95" s="791" t="s">
        <v>4</v>
      </c>
    </row>
    <row r="96" spans="1:36" s="138" customFormat="1" x14ac:dyDescent="0.2">
      <c r="A96" s="854" t="s">
        <v>116</v>
      </c>
      <c r="B96" s="20"/>
      <c r="C96" s="72"/>
      <c r="D96" s="41"/>
      <c r="E96" s="41"/>
      <c r="F96" s="41"/>
      <c r="G96" s="41"/>
      <c r="H96" s="41"/>
      <c r="I96" s="41"/>
      <c r="J96" s="20"/>
      <c r="K96" s="72"/>
      <c r="L96" s="41"/>
      <c r="M96" s="41"/>
      <c r="N96" s="41"/>
      <c r="O96" s="41"/>
      <c r="P96" s="41"/>
      <c r="Q96" s="41"/>
      <c r="R96" s="20"/>
      <c r="S96" s="72"/>
      <c r="T96" s="41"/>
      <c r="U96" s="41"/>
      <c r="V96" s="41"/>
      <c r="W96" s="20"/>
      <c r="X96" s="20"/>
      <c r="Y96" s="20"/>
      <c r="Z96" s="20"/>
      <c r="AA96" s="20"/>
      <c r="AB96" s="20"/>
      <c r="AC96" s="8"/>
      <c r="AD96" s="8"/>
      <c r="AE96" s="8"/>
      <c r="AF96" s="8"/>
      <c r="AG96" s="35"/>
      <c r="AH96" s="1010"/>
      <c r="AI96" s="1070"/>
      <c r="AJ96" s="1012"/>
    </row>
    <row r="97" spans="1:36" x14ac:dyDescent="0.2">
      <c r="A97" s="28" t="s">
        <v>883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35" t="s">
        <v>4</v>
      </c>
      <c r="I97" s="35" t="s">
        <v>4</v>
      </c>
      <c r="J97" s="35" t="s">
        <v>4</v>
      </c>
      <c r="K97" s="35" t="s">
        <v>4</v>
      </c>
      <c r="L97" s="35" t="s">
        <v>4</v>
      </c>
      <c r="M97" s="35" t="s">
        <v>4</v>
      </c>
      <c r="N97" s="35" t="s">
        <v>4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29">
        <v>16205.477999999999</v>
      </c>
      <c r="V97" s="29">
        <v>19234.632000000001</v>
      </c>
      <c r="W97" s="29">
        <v>53856.275999999998</v>
      </c>
      <c r="X97" s="29">
        <v>100900.774</v>
      </c>
      <c r="Y97" s="29">
        <v>88006.027000000002</v>
      </c>
      <c r="Z97" s="29">
        <v>38479.425999999999</v>
      </c>
      <c r="AA97" s="29">
        <v>39699.578999999998</v>
      </c>
      <c r="AB97" s="29">
        <v>44802.125999999997</v>
      </c>
      <c r="AC97" s="29">
        <v>50659.523999999998</v>
      </c>
      <c r="AD97" s="29">
        <v>55091.856</v>
      </c>
      <c r="AE97" s="29">
        <v>87378.486999999994</v>
      </c>
      <c r="AF97" s="29">
        <v>130235.429</v>
      </c>
      <c r="AG97" s="536">
        <v>141570</v>
      </c>
      <c r="AH97" s="35">
        <v>160158</v>
      </c>
      <c r="AI97" s="1063">
        <v>197366</v>
      </c>
      <c r="AJ97" s="1063">
        <v>256526</v>
      </c>
    </row>
    <row r="98" spans="1:36" s="138" customFormat="1" ht="22.5" x14ac:dyDescent="0.2">
      <c r="A98" s="854" t="s">
        <v>234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35" t="s">
        <v>4</v>
      </c>
      <c r="I98" s="35" t="s">
        <v>4</v>
      </c>
      <c r="J98" s="35" t="s">
        <v>4</v>
      </c>
      <c r="K98" s="35" t="s">
        <v>4</v>
      </c>
      <c r="L98" s="35" t="s">
        <v>4</v>
      </c>
      <c r="M98" s="35" t="s">
        <v>4</v>
      </c>
      <c r="N98" s="35" t="s">
        <v>4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112" t="s">
        <v>4</v>
      </c>
      <c r="V98" s="112" t="s">
        <v>4</v>
      </c>
      <c r="W98" s="112" t="s">
        <v>4</v>
      </c>
      <c r="X98" s="112" t="s">
        <v>4</v>
      </c>
      <c r="Y98" s="112" t="s">
        <v>4</v>
      </c>
      <c r="Z98" s="112" t="s">
        <v>4</v>
      </c>
      <c r="AA98" s="112" t="s">
        <v>4</v>
      </c>
      <c r="AB98" s="112" t="s">
        <v>4</v>
      </c>
      <c r="AC98" s="112" t="s">
        <v>4</v>
      </c>
      <c r="AD98" s="112" t="s">
        <v>4</v>
      </c>
      <c r="AE98" s="112" t="s">
        <v>4</v>
      </c>
      <c r="AF98" s="112" t="s">
        <v>4</v>
      </c>
      <c r="AG98" s="45" t="s">
        <v>4</v>
      </c>
      <c r="AH98" s="45" t="s">
        <v>4</v>
      </c>
      <c r="AI98" s="973" t="s">
        <v>4</v>
      </c>
      <c r="AJ98" s="973" t="s">
        <v>4</v>
      </c>
    </row>
    <row r="99" spans="1:36" ht="22.5" x14ac:dyDescent="0.2">
      <c r="A99" s="1362" t="s">
        <v>885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35" t="s">
        <v>4</v>
      </c>
      <c r="I99" s="35" t="s">
        <v>4</v>
      </c>
      <c r="J99" s="35" t="s">
        <v>4</v>
      </c>
      <c r="K99" s="35" t="s">
        <v>4</v>
      </c>
      <c r="L99" s="35" t="s">
        <v>4</v>
      </c>
      <c r="M99" s="35" t="s">
        <v>4</v>
      </c>
      <c r="N99" s="35" t="s">
        <v>4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>
        <v>544.58600000000001</v>
      </c>
      <c r="V99" s="29">
        <v>413.08499999999998</v>
      </c>
      <c r="W99" s="29">
        <v>271.505</v>
      </c>
      <c r="X99" s="29">
        <v>176.78800000000001</v>
      </c>
      <c r="Y99" s="29">
        <v>291.221</v>
      </c>
      <c r="Z99" s="29">
        <v>120.252</v>
      </c>
      <c r="AA99" s="29">
        <v>472.45299999999997</v>
      </c>
      <c r="AB99" s="29">
        <v>622.31899999999996</v>
      </c>
      <c r="AC99" s="29">
        <v>373.94900000000001</v>
      </c>
      <c r="AD99" s="29">
        <v>406.25799999999998</v>
      </c>
      <c r="AE99" s="29">
        <v>842.43700000000001</v>
      </c>
      <c r="AF99" s="29">
        <v>864.26</v>
      </c>
      <c r="AG99" s="537">
        <v>1600</v>
      </c>
      <c r="AH99" s="35">
        <v>1493</v>
      </c>
      <c r="AI99" s="1063">
        <v>1834</v>
      </c>
      <c r="AJ99" s="1063">
        <v>2282</v>
      </c>
    </row>
    <row r="100" spans="1:36" x14ac:dyDescent="0.2">
      <c r="A100" s="1362" t="s">
        <v>886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35" t="s">
        <v>4</v>
      </c>
      <c r="I100" s="35" t="s">
        <v>4</v>
      </c>
      <c r="J100" s="35" t="s">
        <v>4</v>
      </c>
      <c r="K100" s="35" t="s">
        <v>4</v>
      </c>
      <c r="L100" s="35" t="s">
        <v>4</v>
      </c>
      <c r="M100" s="35" t="s">
        <v>4</v>
      </c>
      <c r="N100" s="35" t="s">
        <v>4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29">
        <v>24.486999999999998</v>
      </c>
      <c r="V100" s="29">
        <v>29.533999999999999</v>
      </c>
      <c r="W100" s="29">
        <v>36.243000000000002</v>
      </c>
      <c r="X100" s="29">
        <v>31.193000000000001</v>
      </c>
      <c r="Y100" s="29">
        <v>38.9</v>
      </c>
      <c r="Z100" s="29">
        <v>32.683999999999997</v>
      </c>
      <c r="AA100" s="29">
        <v>37.576999999999998</v>
      </c>
      <c r="AB100" s="29">
        <v>33.954999999999998</v>
      </c>
      <c r="AC100" s="29" t="s">
        <v>114</v>
      </c>
      <c r="AD100" s="29" t="s">
        <v>114</v>
      </c>
      <c r="AE100" s="29" t="s">
        <v>114</v>
      </c>
      <c r="AF100" s="29">
        <v>32.889000000000003</v>
      </c>
      <c r="AG100" s="35" t="s">
        <v>100</v>
      </c>
      <c r="AH100" s="22">
        <v>43</v>
      </c>
      <c r="AI100" s="973" t="s">
        <v>100</v>
      </c>
      <c r="AJ100" s="973" t="s">
        <v>100</v>
      </c>
    </row>
    <row r="101" spans="1:36" x14ac:dyDescent="0.2">
      <c r="A101" s="1362" t="s">
        <v>887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35" t="s">
        <v>4</v>
      </c>
      <c r="I101" s="35" t="s">
        <v>4</v>
      </c>
      <c r="J101" s="35" t="s">
        <v>4</v>
      </c>
      <c r="K101" s="35" t="s">
        <v>4</v>
      </c>
      <c r="L101" s="35" t="s">
        <v>4</v>
      </c>
      <c r="M101" s="35" t="s">
        <v>4</v>
      </c>
      <c r="N101" s="35" t="s">
        <v>4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29">
        <v>258.37200000000001</v>
      </c>
      <c r="V101" s="29">
        <v>155.441</v>
      </c>
      <c r="W101" s="29">
        <v>204.548</v>
      </c>
      <c r="X101" s="29">
        <v>72.153000000000006</v>
      </c>
      <c r="Y101" s="29">
        <v>104.108</v>
      </c>
      <c r="Z101" s="29">
        <v>153.71</v>
      </c>
      <c r="AA101" s="29">
        <v>48.972000000000001</v>
      </c>
      <c r="AB101" s="29">
        <v>51.896999999999998</v>
      </c>
      <c r="AC101" s="29">
        <v>197.02099999999999</v>
      </c>
      <c r="AD101" s="29">
        <v>94.926000000000002</v>
      </c>
      <c r="AE101" s="29">
        <v>158.62700000000001</v>
      </c>
      <c r="AF101" s="29">
        <v>283.64</v>
      </c>
      <c r="AG101" s="35">
        <v>448</v>
      </c>
      <c r="AH101" s="22">
        <v>393</v>
      </c>
      <c r="AI101" s="1063">
        <v>1013</v>
      </c>
      <c r="AJ101" s="1063">
        <v>729</v>
      </c>
    </row>
    <row r="102" spans="1:36" ht="45" x14ac:dyDescent="0.2">
      <c r="A102" s="1362" t="s">
        <v>888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35" t="s">
        <v>4</v>
      </c>
      <c r="I102" s="35" t="s">
        <v>4</v>
      </c>
      <c r="J102" s="35" t="s">
        <v>4</v>
      </c>
      <c r="K102" s="35" t="s">
        <v>4</v>
      </c>
      <c r="L102" s="35" t="s">
        <v>4</v>
      </c>
      <c r="M102" s="35" t="s">
        <v>4</v>
      </c>
      <c r="N102" s="35" t="s">
        <v>4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>
        <v>0.78500000000000003</v>
      </c>
      <c r="V102" s="29">
        <v>1.0980000000000001</v>
      </c>
      <c r="W102" s="29" t="s">
        <v>8</v>
      </c>
      <c r="X102" s="29" t="s">
        <v>8</v>
      </c>
      <c r="Y102" s="29" t="s">
        <v>8</v>
      </c>
      <c r="Z102" s="29">
        <v>20.753</v>
      </c>
      <c r="AA102" s="29">
        <v>43.747</v>
      </c>
      <c r="AB102" s="29">
        <v>30.091000000000001</v>
      </c>
      <c r="AC102" s="29">
        <v>23.048999999999999</v>
      </c>
      <c r="AD102" s="29">
        <v>16.132999999999999</v>
      </c>
      <c r="AE102" s="29">
        <v>13.625999999999999</v>
      </c>
      <c r="AF102" s="29">
        <v>0.63900000000000001</v>
      </c>
      <c r="AG102" s="35" t="s">
        <v>8</v>
      </c>
      <c r="AH102" s="337" t="s">
        <v>806</v>
      </c>
      <c r="AI102" s="973">
        <v>17</v>
      </c>
      <c r="AJ102" s="790" t="s">
        <v>8</v>
      </c>
    </row>
    <row r="103" spans="1:36" ht="22.5" x14ac:dyDescent="0.2">
      <c r="A103" s="1362" t="s">
        <v>889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35" t="s">
        <v>4</v>
      </c>
      <c r="I103" s="35" t="s">
        <v>4</v>
      </c>
      <c r="J103" s="35" t="s">
        <v>4</v>
      </c>
      <c r="K103" s="35" t="s">
        <v>4</v>
      </c>
      <c r="L103" s="35" t="s">
        <v>4</v>
      </c>
      <c r="M103" s="35" t="s">
        <v>4</v>
      </c>
      <c r="N103" s="35" t="s">
        <v>4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43.225999999999999</v>
      </c>
      <c r="V103" s="29">
        <v>35.133000000000003</v>
      </c>
      <c r="W103" s="29">
        <v>16.321000000000002</v>
      </c>
      <c r="X103" s="29">
        <v>15.076000000000001</v>
      </c>
      <c r="Y103" s="29">
        <v>10.446</v>
      </c>
      <c r="Z103" s="29">
        <v>16.356000000000002</v>
      </c>
      <c r="AA103" s="29">
        <v>24.504000000000001</v>
      </c>
      <c r="AB103" s="29">
        <v>19.922000000000001</v>
      </c>
      <c r="AC103" s="29">
        <v>48.302999999999997</v>
      </c>
      <c r="AD103" s="29" t="s">
        <v>114</v>
      </c>
      <c r="AE103" s="29" t="s">
        <v>114</v>
      </c>
      <c r="AF103" s="29" t="s">
        <v>114</v>
      </c>
      <c r="AG103" s="35" t="s">
        <v>100</v>
      </c>
      <c r="AH103" s="35" t="s">
        <v>100</v>
      </c>
      <c r="AI103" s="973">
        <v>74</v>
      </c>
      <c r="AJ103" s="790">
        <v>74</v>
      </c>
    </row>
    <row r="104" spans="1:36" ht="22.5" x14ac:dyDescent="0.2">
      <c r="A104" s="1362" t="s">
        <v>890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35" t="s">
        <v>4</v>
      </c>
      <c r="I104" s="35" t="s">
        <v>4</v>
      </c>
      <c r="J104" s="35" t="s">
        <v>4</v>
      </c>
      <c r="K104" s="35" t="s">
        <v>4</v>
      </c>
      <c r="L104" s="35" t="s">
        <v>4</v>
      </c>
      <c r="M104" s="35" t="s">
        <v>4</v>
      </c>
      <c r="N104" s="35" t="s">
        <v>4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776.39800000000002</v>
      </c>
      <c r="V104" s="29">
        <v>1036.8140000000001</v>
      </c>
      <c r="W104" s="29">
        <v>1705.1949999999999</v>
      </c>
      <c r="X104" s="29">
        <v>2018.4190000000001</v>
      </c>
      <c r="Y104" s="29">
        <v>2965.877</v>
      </c>
      <c r="Z104" s="29">
        <v>2878.357</v>
      </c>
      <c r="AA104" s="29">
        <v>1934.7809999999999</v>
      </c>
      <c r="AB104" s="29">
        <v>2126.913</v>
      </c>
      <c r="AC104" s="29">
        <v>2898.3270000000002</v>
      </c>
      <c r="AD104" s="29">
        <v>3226.8220000000001</v>
      </c>
      <c r="AE104" s="29">
        <v>3167.402</v>
      </c>
      <c r="AF104" s="29">
        <v>4899.9620000000004</v>
      </c>
      <c r="AG104" s="35">
        <v>5325</v>
      </c>
      <c r="AH104" s="35">
        <v>6575</v>
      </c>
      <c r="AI104" s="1063">
        <v>8188</v>
      </c>
      <c r="AJ104" s="1063">
        <v>9974</v>
      </c>
    </row>
    <row r="105" spans="1:36" ht="22.5" x14ac:dyDescent="0.2">
      <c r="A105" s="1362" t="s">
        <v>891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35" t="s">
        <v>4</v>
      </c>
      <c r="I105" s="35" t="s">
        <v>4</v>
      </c>
      <c r="J105" s="35" t="s">
        <v>4</v>
      </c>
      <c r="K105" s="35" t="s">
        <v>4</v>
      </c>
      <c r="L105" s="35" t="s">
        <v>4</v>
      </c>
      <c r="M105" s="35" t="s">
        <v>4</v>
      </c>
      <c r="N105" s="35" t="s">
        <v>4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>
        <v>187.84</v>
      </c>
      <c r="V105" s="29">
        <v>259.57499999999999</v>
      </c>
      <c r="W105" s="29">
        <v>288.84800000000001</v>
      </c>
      <c r="X105" s="29">
        <v>13.138</v>
      </c>
      <c r="Y105" s="29" t="s">
        <v>8</v>
      </c>
      <c r="Z105" s="29" t="s">
        <v>8</v>
      </c>
      <c r="AA105" s="29" t="s">
        <v>8</v>
      </c>
      <c r="AB105" s="29" t="s">
        <v>8</v>
      </c>
      <c r="AC105" s="29" t="s">
        <v>8</v>
      </c>
      <c r="AD105" s="29" t="s">
        <v>8</v>
      </c>
      <c r="AE105" s="29" t="s">
        <v>8</v>
      </c>
      <c r="AF105" s="29" t="s">
        <v>8</v>
      </c>
      <c r="AG105" s="35" t="s">
        <v>8</v>
      </c>
      <c r="AH105" s="35" t="s">
        <v>8</v>
      </c>
      <c r="AI105" s="973" t="s">
        <v>8</v>
      </c>
      <c r="AJ105" s="1063">
        <v>9285</v>
      </c>
    </row>
    <row r="106" spans="1:36" ht="33.75" x14ac:dyDescent="0.2">
      <c r="A106" s="1362" t="s">
        <v>892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35" t="s">
        <v>4</v>
      </c>
      <c r="I106" s="35" t="s">
        <v>4</v>
      </c>
      <c r="J106" s="35" t="s">
        <v>4</v>
      </c>
      <c r="K106" s="35" t="s">
        <v>4</v>
      </c>
      <c r="L106" s="35" t="s">
        <v>4</v>
      </c>
      <c r="M106" s="35" t="s">
        <v>4</v>
      </c>
      <c r="N106" s="35" t="s">
        <v>4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>
        <v>299.98200000000003</v>
      </c>
      <c r="V106" s="29">
        <v>616.41499999999996</v>
      </c>
      <c r="W106" s="29">
        <v>788.32799999999997</v>
      </c>
      <c r="X106" s="29">
        <v>8422.4789999999994</v>
      </c>
      <c r="Y106" s="29">
        <v>9070.3169999999991</v>
      </c>
      <c r="Z106" s="29">
        <v>7971.8429999999998</v>
      </c>
      <c r="AA106" s="29">
        <v>14207.25</v>
      </c>
      <c r="AB106" s="326">
        <v>12646.329</v>
      </c>
      <c r="AC106" s="29">
        <v>16936.559000000001</v>
      </c>
      <c r="AD106" s="29">
        <v>5543.8270000000002</v>
      </c>
      <c r="AE106" s="29">
        <v>3695.7730000000001</v>
      </c>
      <c r="AF106" s="29">
        <v>19326.649000000001</v>
      </c>
      <c r="AG106" s="35">
        <v>24873</v>
      </c>
      <c r="AH106" s="35">
        <v>37074</v>
      </c>
      <c r="AI106" s="1063">
        <v>45943</v>
      </c>
      <c r="AJ106" s="1063">
        <v>77838</v>
      </c>
    </row>
    <row r="107" spans="1:36" ht="33.75" x14ac:dyDescent="0.2">
      <c r="A107" s="1362" t="s">
        <v>901</v>
      </c>
      <c r="B107" s="35" t="s">
        <v>4</v>
      </c>
      <c r="C107" s="35" t="s">
        <v>4</v>
      </c>
      <c r="D107" s="35" t="s">
        <v>4</v>
      </c>
      <c r="E107" s="35" t="s">
        <v>4</v>
      </c>
      <c r="F107" s="35" t="s">
        <v>4</v>
      </c>
      <c r="G107" s="35" t="s">
        <v>4</v>
      </c>
      <c r="H107" s="35" t="s">
        <v>4</v>
      </c>
      <c r="I107" s="35" t="s">
        <v>4</v>
      </c>
      <c r="J107" s="35" t="s">
        <v>4</v>
      </c>
      <c r="K107" s="35" t="s">
        <v>4</v>
      </c>
      <c r="L107" s="35" t="s">
        <v>4</v>
      </c>
      <c r="M107" s="35" t="s">
        <v>4</v>
      </c>
      <c r="N107" s="35" t="s">
        <v>4</v>
      </c>
      <c r="O107" s="35" t="s">
        <v>4</v>
      </c>
      <c r="P107" s="35" t="s">
        <v>4</v>
      </c>
      <c r="Q107" s="35" t="s">
        <v>4</v>
      </c>
      <c r="R107" s="35" t="s">
        <v>4</v>
      </c>
      <c r="S107" s="35" t="s">
        <v>4</v>
      </c>
      <c r="T107" s="35" t="s">
        <v>4</v>
      </c>
      <c r="U107" s="29" t="s">
        <v>8</v>
      </c>
      <c r="V107" s="29" t="s">
        <v>8</v>
      </c>
      <c r="W107" s="29" t="s">
        <v>8</v>
      </c>
      <c r="X107" s="29" t="s">
        <v>8</v>
      </c>
      <c r="Y107" s="29" t="s">
        <v>8</v>
      </c>
      <c r="Z107" s="29" t="s">
        <v>8</v>
      </c>
      <c r="AA107" s="29" t="s">
        <v>8</v>
      </c>
      <c r="AB107" s="326">
        <v>1.35</v>
      </c>
      <c r="AC107" s="29" t="s">
        <v>114</v>
      </c>
      <c r="AD107" s="29" t="s">
        <v>8</v>
      </c>
      <c r="AE107" s="29" t="s">
        <v>114</v>
      </c>
      <c r="AF107" s="29" t="s">
        <v>8</v>
      </c>
      <c r="AG107" s="35">
        <v>3</v>
      </c>
      <c r="AH107" s="22">
        <v>9</v>
      </c>
      <c r="AI107" s="983" t="s">
        <v>114</v>
      </c>
      <c r="AJ107" s="1063">
        <v>9201</v>
      </c>
    </row>
    <row r="108" spans="1:36" ht="22.5" x14ac:dyDescent="0.2">
      <c r="A108" s="1362" t="s">
        <v>894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35" t="s">
        <v>4</v>
      </c>
      <c r="I108" s="35" t="s">
        <v>4</v>
      </c>
      <c r="J108" s="35" t="s">
        <v>4</v>
      </c>
      <c r="K108" s="35" t="s">
        <v>4</v>
      </c>
      <c r="L108" s="35" t="s">
        <v>4</v>
      </c>
      <c r="M108" s="35" t="s">
        <v>4</v>
      </c>
      <c r="N108" s="35" t="s">
        <v>4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326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35" t="s">
        <v>8</v>
      </c>
      <c r="AI108" s="973" t="s">
        <v>8</v>
      </c>
      <c r="AJ108" s="973" t="s">
        <v>8</v>
      </c>
    </row>
    <row r="109" spans="1:36" s="94" customFormat="1" ht="33.75" x14ac:dyDescent="0.2">
      <c r="A109" s="1362" t="s">
        <v>895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35" t="s">
        <v>4</v>
      </c>
      <c r="I109" s="35" t="s">
        <v>4</v>
      </c>
      <c r="J109" s="35" t="s">
        <v>4</v>
      </c>
      <c r="K109" s="35" t="s">
        <v>4</v>
      </c>
      <c r="L109" s="35" t="s">
        <v>4</v>
      </c>
      <c r="M109" s="35" t="s">
        <v>4</v>
      </c>
      <c r="N109" s="35" t="s">
        <v>4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>
        <v>1038.2139999999999</v>
      </c>
      <c r="V109" s="29">
        <v>63.973999999999997</v>
      </c>
      <c r="W109" s="29">
        <v>23022.097000000002</v>
      </c>
      <c r="X109" s="29">
        <v>25641.607</v>
      </c>
      <c r="Y109" s="29">
        <v>29416.784</v>
      </c>
      <c r="Z109" s="29">
        <v>4306.9319999999998</v>
      </c>
      <c r="AA109" s="29">
        <v>4606.17</v>
      </c>
      <c r="AB109" s="326">
        <v>12006.891</v>
      </c>
      <c r="AC109" s="29">
        <v>10418.251</v>
      </c>
      <c r="AD109" s="29">
        <v>27906.076000000001</v>
      </c>
      <c r="AE109" s="29">
        <v>65190.406000000003</v>
      </c>
      <c r="AF109" s="29">
        <v>87417.182000000001</v>
      </c>
      <c r="AG109" s="35">
        <v>79578</v>
      </c>
      <c r="AH109" s="35">
        <v>85030</v>
      </c>
      <c r="AI109" s="1063">
        <v>113141</v>
      </c>
      <c r="AJ109" s="1063">
        <v>105291</v>
      </c>
    </row>
    <row r="110" spans="1:36" x14ac:dyDescent="0.2">
      <c r="A110" s="1362" t="s">
        <v>896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35" t="s">
        <v>4</v>
      </c>
      <c r="I110" s="35" t="s">
        <v>4</v>
      </c>
      <c r="J110" s="35" t="s">
        <v>4</v>
      </c>
      <c r="K110" s="35" t="s">
        <v>4</v>
      </c>
      <c r="L110" s="35" t="s">
        <v>4</v>
      </c>
      <c r="M110" s="35" t="s">
        <v>4</v>
      </c>
      <c r="N110" s="35" t="s">
        <v>4</v>
      </c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29" t="s">
        <v>8</v>
      </c>
      <c r="V110" s="29">
        <v>5.1390000000000002</v>
      </c>
      <c r="W110" s="29">
        <v>8.1920000000000002</v>
      </c>
      <c r="X110" s="29">
        <v>4.508</v>
      </c>
      <c r="Y110" s="29">
        <v>11.558999999999999</v>
      </c>
      <c r="Z110" s="29">
        <v>10.481</v>
      </c>
      <c r="AA110" s="29">
        <v>25.434999999999999</v>
      </c>
      <c r="AB110" s="326">
        <v>33.695999999999998</v>
      </c>
      <c r="AC110" s="29">
        <v>24.193999999999999</v>
      </c>
      <c r="AD110" s="29">
        <v>19.995999999999999</v>
      </c>
      <c r="AE110" s="29">
        <v>17.545999999999999</v>
      </c>
      <c r="AF110" s="29">
        <v>4.5389999999999997</v>
      </c>
      <c r="AG110" s="45">
        <v>0</v>
      </c>
      <c r="AH110" s="22">
        <v>8</v>
      </c>
      <c r="AI110" s="973">
        <v>2</v>
      </c>
      <c r="AJ110" s="790">
        <v>12</v>
      </c>
    </row>
    <row r="111" spans="1:36" s="138" customFormat="1" ht="33.75" x14ac:dyDescent="0.2">
      <c r="A111" s="659" t="s">
        <v>130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0"/>
      <c r="Z111" s="20"/>
      <c r="AA111" s="20"/>
      <c r="AB111" s="421"/>
      <c r="AC111" s="8"/>
      <c r="AD111" s="8"/>
      <c r="AE111" s="8"/>
      <c r="AF111" s="8"/>
      <c r="AG111" s="35"/>
      <c r="AH111" s="1010"/>
      <c r="AI111" s="1070"/>
      <c r="AJ111" s="1012"/>
    </row>
    <row r="112" spans="1:36" x14ac:dyDescent="0.2">
      <c r="A112" s="28" t="s">
        <v>883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35" t="s">
        <v>4</v>
      </c>
      <c r="I112" s="35" t="s">
        <v>4</v>
      </c>
      <c r="J112" s="35" t="s">
        <v>4</v>
      </c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29">
        <v>59105.525000000001</v>
      </c>
      <c r="V112" s="29">
        <v>77905.917000000001</v>
      </c>
      <c r="W112" s="29">
        <v>97698.025999999998</v>
      </c>
      <c r="X112" s="29">
        <v>95373.076000000001</v>
      </c>
      <c r="Y112" s="29">
        <v>110698.36</v>
      </c>
      <c r="Z112" s="29">
        <v>97026.638000000006</v>
      </c>
      <c r="AA112" s="29">
        <v>86061.16</v>
      </c>
      <c r="AB112" s="326">
        <v>114983.588</v>
      </c>
      <c r="AC112" s="29">
        <v>153536.70600000001</v>
      </c>
      <c r="AD112" s="29">
        <v>130853.2</v>
      </c>
      <c r="AE112" s="29">
        <v>141035.448</v>
      </c>
      <c r="AF112" s="29">
        <v>182621.06700000001</v>
      </c>
      <c r="AG112" s="538">
        <v>224474</v>
      </c>
      <c r="AH112" s="35">
        <v>261812</v>
      </c>
      <c r="AI112" s="1063">
        <v>244722</v>
      </c>
      <c r="AJ112" s="1063">
        <v>309803</v>
      </c>
    </row>
    <row r="113" spans="1:36" s="138" customFormat="1" ht="22.5" x14ac:dyDescent="0.2">
      <c r="A113" s="854" t="s">
        <v>234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35" t="s">
        <v>4</v>
      </c>
      <c r="I113" s="35" t="s">
        <v>4</v>
      </c>
      <c r="J113" s="35" t="s">
        <v>4</v>
      </c>
      <c r="K113" s="35" t="s">
        <v>4</v>
      </c>
      <c r="L113" s="35" t="s">
        <v>4</v>
      </c>
      <c r="M113" s="35" t="s">
        <v>4</v>
      </c>
      <c r="N113" s="35" t="s">
        <v>4</v>
      </c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80" t="s">
        <v>4</v>
      </c>
      <c r="V113" s="80" t="s">
        <v>4</v>
      </c>
      <c r="W113" s="80" t="s">
        <v>4</v>
      </c>
      <c r="X113" s="80" t="s">
        <v>4</v>
      </c>
      <c r="Y113" s="80" t="s">
        <v>4</v>
      </c>
      <c r="Z113" s="80" t="s">
        <v>4</v>
      </c>
      <c r="AA113" s="80" t="s">
        <v>4</v>
      </c>
      <c r="AB113" s="107" t="s">
        <v>4</v>
      </c>
      <c r="AC113" s="80" t="s">
        <v>4</v>
      </c>
      <c r="AD113" s="80" t="s">
        <v>4</v>
      </c>
      <c r="AE113" s="80" t="s">
        <v>4</v>
      </c>
      <c r="AF113" s="80" t="s">
        <v>4</v>
      </c>
      <c r="AG113" s="45" t="s">
        <v>4</v>
      </c>
      <c r="AH113" s="45" t="s">
        <v>4</v>
      </c>
      <c r="AI113" s="973" t="s">
        <v>4</v>
      </c>
      <c r="AJ113" s="973" t="s">
        <v>4</v>
      </c>
    </row>
    <row r="114" spans="1:36" s="138" customFormat="1" ht="33.75" x14ac:dyDescent="0.2">
      <c r="A114" s="659" t="s">
        <v>131</v>
      </c>
      <c r="B114" s="41"/>
      <c r="C114" s="72"/>
      <c r="D114" s="41"/>
      <c r="E114" s="41"/>
      <c r="F114" s="41"/>
      <c r="G114" s="41"/>
      <c r="H114" s="41"/>
      <c r="I114" s="41"/>
      <c r="J114" s="41"/>
      <c r="K114" s="72"/>
      <c r="L114" s="41"/>
      <c r="M114" s="41"/>
      <c r="N114" s="41"/>
      <c r="O114" s="41"/>
      <c r="P114" s="41"/>
      <c r="Q114" s="41"/>
      <c r="R114" s="41"/>
      <c r="S114" s="72"/>
      <c r="T114" s="41"/>
      <c r="U114" s="41"/>
      <c r="V114" s="41"/>
      <c r="W114" s="20"/>
      <c r="X114" s="20"/>
      <c r="Y114" s="20"/>
      <c r="Z114" s="20"/>
      <c r="AA114" s="20"/>
      <c r="AB114" s="330"/>
      <c r="AC114" s="8"/>
      <c r="AD114" s="8"/>
      <c r="AE114" s="8"/>
      <c r="AF114" s="8"/>
      <c r="AG114" s="35"/>
      <c r="AH114" s="1010"/>
      <c r="AI114" s="1070"/>
      <c r="AJ114" s="1012"/>
    </row>
    <row r="115" spans="1:36" x14ac:dyDescent="0.2">
      <c r="A115" s="28" t="s">
        <v>883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35" t="s">
        <v>4</v>
      </c>
      <c r="I115" s="35" t="s">
        <v>4</v>
      </c>
      <c r="J115" s="35" t="s">
        <v>4</v>
      </c>
      <c r="K115" s="35" t="s">
        <v>4</v>
      </c>
      <c r="L115" s="35" t="s">
        <v>4</v>
      </c>
      <c r="M115" s="35" t="s">
        <v>4</v>
      </c>
      <c r="N115" s="35" t="s">
        <v>4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29">
        <v>1328.1569999999999</v>
      </c>
      <c r="V115" s="29">
        <v>1421.9549999999999</v>
      </c>
      <c r="W115" s="29">
        <v>1633.414</v>
      </c>
      <c r="X115" s="29">
        <v>1876.9480000000001</v>
      </c>
      <c r="Y115" s="29">
        <v>2513.6799999999998</v>
      </c>
      <c r="Z115" s="29">
        <v>2649.6770000000001</v>
      </c>
      <c r="AA115" s="29">
        <v>2482.5810000000001</v>
      </c>
      <c r="AB115" s="326">
        <v>2530.0859999999998</v>
      </c>
      <c r="AC115" s="29">
        <v>3307.9259999999999</v>
      </c>
      <c r="AD115" s="29">
        <v>3346.1089999999999</v>
      </c>
      <c r="AE115" s="29">
        <v>3393.1060000000002</v>
      </c>
      <c r="AF115" s="29">
        <v>3722.8290000000002</v>
      </c>
      <c r="AG115" s="35">
        <v>4122</v>
      </c>
      <c r="AH115" s="35">
        <v>5318</v>
      </c>
      <c r="AI115" s="1063">
        <v>5919</v>
      </c>
      <c r="AJ115" s="1063">
        <v>7388</v>
      </c>
    </row>
    <row r="116" spans="1:36" s="138" customFormat="1" ht="22.5" x14ac:dyDescent="0.2">
      <c r="A116" s="854" t="s">
        <v>234</v>
      </c>
      <c r="B116" s="35" t="s">
        <v>4</v>
      </c>
      <c r="C116" s="35" t="s">
        <v>4</v>
      </c>
      <c r="D116" s="35" t="s">
        <v>4</v>
      </c>
      <c r="E116" s="35" t="s">
        <v>4</v>
      </c>
      <c r="F116" s="35" t="s">
        <v>4</v>
      </c>
      <c r="G116" s="35" t="s">
        <v>4</v>
      </c>
      <c r="H116" s="35" t="s">
        <v>4</v>
      </c>
      <c r="I116" s="35" t="s">
        <v>4</v>
      </c>
      <c r="J116" s="35" t="s">
        <v>4</v>
      </c>
      <c r="K116" s="35" t="s">
        <v>4</v>
      </c>
      <c r="L116" s="35" t="s">
        <v>4</v>
      </c>
      <c r="M116" s="35" t="s">
        <v>4</v>
      </c>
      <c r="N116" s="35" t="s">
        <v>4</v>
      </c>
      <c r="O116" s="35" t="s">
        <v>4</v>
      </c>
      <c r="P116" s="35" t="s">
        <v>4</v>
      </c>
      <c r="Q116" s="35" t="s">
        <v>4</v>
      </c>
      <c r="R116" s="35" t="s">
        <v>4</v>
      </c>
      <c r="S116" s="35" t="s">
        <v>4</v>
      </c>
      <c r="T116" s="35" t="s">
        <v>4</v>
      </c>
      <c r="U116" s="112" t="s">
        <v>4</v>
      </c>
      <c r="V116" s="112" t="s">
        <v>4</v>
      </c>
      <c r="W116" s="112" t="s">
        <v>4</v>
      </c>
      <c r="X116" s="112" t="s">
        <v>4</v>
      </c>
      <c r="Y116" s="112" t="s">
        <v>4</v>
      </c>
      <c r="Z116" s="112" t="s">
        <v>4</v>
      </c>
      <c r="AA116" s="112" t="s">
        <v>4</v>
      </c>
      <c r="AB116" s="333" t="s">
        <v>4</v>
      </c>
      <c r="AC116" s="112" t="s">
        <v>4</v>
      </c>
      <c r="AD116" s="112" t="s">
        <v>4</v>
      </c>
      <c r="AE116" s="112" t="s">
        <v>4</v>
      </c>
      <c r="AF116" s="112" t="s">
        <v>4</v>
      </c>
      <c r="AG116" s="45" t="s">
        <v>4</v>
      </c>
      <c r="AH116" s="45" t="s">
        <v>4</v>
      </c>
      <c r="AI116" s="973" t="s">
        <v>4</v>
      </c>
      <c r="AJ116" s="973" t="s">
        <v>4</v>
      </c>
    </row>
    <row r="117" spans="1:36" s="138" customFormat="1" ht="22.5" x14ac:dyDescent="0.2">
      <c r="A117" s="854" t="s">
        <v>132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20"/>
      <c r="V117" s="10"/>
      <c r="W117" s="10"/>
      <c r="X117" s="10"/>
      <c r="Y117" s="10"/>
      <c r="Z117" s="10"/>
      <c r="AA117" s="10"/>
      <c r="AB117" s="330"/>
      <c r="AC117" s="93"/>
      <c r="AD117" s="93"/>
      <c r="AE117" s="8"/>
      <c r="AF117" s="93"/>
      <c r="AG117" s="262"/>
      <c r="AH117" s="1010"/>
      <c r="AI117" s="1012"/>
      <c r="AJ117" s="1012"/>
    </row>
    <row r="118" spans="1:36" s="138" customFormat="1" x14ac:dyDescent="0.2">
      <c r="A118" s="854" t="s">
        <v>897</v>
      </c>
      <c r="B118" s="10" t="s">
        <v>370</v>
      </c>
      <c r="C118" s="10" t="s">
        <v>456</v>
      </c>
      <c r="D118" s="10" t="s">
        <v>370</v>
      </c>
      <c r="E118" s="10" t="s">
        <v>456</v>
      </c>
      <c r="F118" s="10" t="s">
        <v>370</v>
      </c>
      <c r="G118" s="10" t="s">
        <v>456</v>
      </c>
      <c r="H118" s="10" t="s">
        <v>370</v>
      </c>
      <c r="I118" s="10" t="s">
        <v>370</v>
      </c>
      <c r="J118" s="10" t="s">
        <v>456</v>
      </c>
      <c r="K118" s="10" t="s">
        <v>370</v>
      </c>
      <c r="L118" s="10" t="s">
        <v>456</v>
      </c>
      <c r="M118" s="10" t="s">
        <v>370</v>
      </c>
      <c r="N118" s="10" t="s">
        <v>456</v>
      </c>
      <c r="O118" s="10" t="s">
        <v>370</v>
      </c>
      <c r="P118" s="10" t="s">
        <v>370</v>
      </c>
      <c r="Q118" s="10" t="s">
        <v>456</v>
      </c>
      <c r="R118" s="10" t="s">
        <v>370</v>
      </c>
      <c r="S118" s="10" t="s">
        <v>456</v>
      </c>
      <c r="T118" s="10" t="s">
        <v>370</v>
      </c>
      <c r="U118" s="10" t="s">
        <v>370</v>
      </c>
      <c r="V118" s="10" t="s">
        <v>456</v>
      </c>
      <c r="W118" s="10" t="s">
        <v>370</v>
      </c>
      <c r="X118" s="10" t="s">
        <v>456</v>
      </c>
      <c r="Y118" s="10" t="s">
        <v>370</v>
      </c>
      <c r="Z118" s="10" t="s">
        <v>456</v>
      </c>
      <c r="AA118" s="10" t="s">
        <v>370</v>
      </c>
      <c r="AB118" s="74" t="s">
        <v>370</v>
      </c>
      <c r="AC118" s="93" t="s">
        <v>456</v>
      </c>
      <c r="AD118" s="93" t="s">
        <v>370</v>
      </c>
      <c r="AE118" s="62" t="s">
        <v>456</v>
      </c>
      <c r="AF118" s="62" t="s">
        <v>370</v>
      </c>
      <c r="AG118" s="74" t="s">
        <v>456</v>
      </c>
      <c r="AH118" s="62" t="s">
        <v>456</v>
      </c>
      <c r="AI118" s="830" t="s">
        <v>456</v>
      </c>
      <c r="AJ118" s="830" t="s">
        <v>456</v>
      </c>
    </row>
    <row r="119" spans="1:36" s="138" customFormat="1" ht="22.5" x14ac:dyDescent="0.2">
      <c r="A119" s="854" t="s">
        <v>134</v>
      </c>
      <c r="B119" s="10" t="s">
        <v>370</v>
      </c>
      <c r="C119" s="10" t="s">
        <v>456</v>
      </c>
      <c r="D119" s="10" t="s">
        <v>370</v>
      </c>
      <c r="E119" s="10" t="s">
        <v>456</v>
      </c>
      <c r="F119" s="10" t="s">
        <v>370</v>
      </c>
      <c r="G119" s="10" t="s">
        <v>456</v>
      </c>
      <c r="H119" s="10" t="s">
        <v>370</v>
      </c>
      <c r="I119" s="10" t="s">
        <v>370</v>
      </c>
      <c r="J119" s="10" t="s">
        <v>456</v>
      </c>
      <c r="K119" s="10" t="s">
        <v>370</v>
      </c>
      <c r="L119" s="10" t="s">
        <v>456</v>
      </c>
      <c r="M119" s="10" t="s">
        <v>370</v>
      </c>
      <c r="N119" s="10" t="s">
        <v>456</v>
      </c>
      <c r="O119" s="10" t="s">
        <v>370</v>
      </c>
      <c r="P119" s="10" t="s">
        <v>370</v>
      </c>
      <c r="Q119" s="10" t="s">
        <v>456</v>
      </c>
      <c r="R119" s="10" t="s">
        <v>370</v>
      </c>
      <c r="S119" s="10" t="s">
        <v>456</v>
      </c>
      <c r="T119" s="10" t="s">
        <v>370</v>
      </c>
      <c r="U119" s="10" t="s">
        <v>370</v>
      </c>
      <c r="V119" s="10" t="s">
        <v>456</v>
      </c>
      <c r="W119" s="10" t="s">
        <v>370</v>
      </c>
      <c r="X119" s="10" t="s">
        <v>456</v>
      </c>
      <c r="Y119" s="10" t="s">
        <v>370</v>
      </c>
      <c r="Z119" s="10" t="s">
        <v>456</v>
      </c>
      <c r="AA119" s="10" t="s">
        <v>370</v>
      </c>
      <c r="AB119" s="331" t="s">
        <v>370</v>
      </c>
      <c r="AC119" s="93" t="s">
        <v>456</v>
      </c>
      <c r="AD119" s="93" t="s">
        <v>370</v>
      </c>
      <c r="AE119" s="62" t="s">
        <v>456</v>
      </c>
      <c r="AF119" s="62" t="s">
        <v>370</v>
      </c>
      <c r="AG119" s="74" t="s">
        <v>456</v>
      </c>
      <c r="AH119" s="62" t="s">
        <v>456</v>
      </c>
      <c r="AI119" s="830" t="s">
        <v>456</v>
      </c>
      <c r="AJ119" s="830" t="s">
        <v>456</v>
      </c>
    </row>
    <row r="120" spans="1:36" s="138" customFormat="1" x14ac:dyDescent="0.2">
      <c r="A120" s="854" t="s">
        <v>135</v>
      </c>
      <c r="B120" s="10" t="s">
        <v>370</v>
      </c>
      <c r="C120" s="10" t="s">
        <v>456</v>
      </c>
      <c r="D120" s="10" t="s">
        <v>370</v>
      </c>
      <c r="E120" s="10" t="s">
        <v>456</v>
      </c>
      <c r="F120" s="10" t="s">
        <v>370</v>
      </c>
      <c r="G120" s="10" t="s">
        <v>456</v>
      </c>
      <c r="H120" s="10" t="s">
        <v>370</v>
      </c>
      <c r="I120" s="10" t="s">
        <v>370</v>
      </c>
      <c r="J120" s="10" t="s">
        <v>456</v>
      </c>
      <c r="K120" s="10" t="s">
        <v>370</v>
      </c>
      <c r="L120" s="10" t="s">
        <v>456</v>
      </c>
      <c r="M120" s="10" t="s">
        <v>370</v>
      </c>
      <c r="N120" s="10" t="s">
        <v>456</v>
      </c>
      <c r="O120" s="10" t="s">
        <v>370</v>
      </c>
      <c r="P120" s="10" t="s">
        <v>370</v>
      </c>
      <c r="Q120" s="10" t="s">
        <v>456</v>
      </c>
      <c r="R120" s="10" t="s">
        <v>370</v>
      </c>
      <c r="S120" s="10" t="s">
        <v>456</v>
      </c>
      <c r="T120" s="10" t="s">
        <v>370</v>
      </c>
      <c r="U120" s="10" t="s">
        <v>370</v>
      </c>
      <c r="V120" s="10" t="s">
        <v>456</v>
      </c>
      <c r="W120" s="10" t="s">
        <v>370</v>
      </c>
      <c r="X120" s="10" t="s">
        <v>456</v>
      </c>
      <c r="Y120" s="10" t="s">
        <v>370</v>
      </c>
      <c r="Z120" s="10" t="s">
        <v>456</v>
      </c>
      <c r="AA120" s="10" t="s">
        <v>370</v>
      </c>
      <c r="AB120" s="330" t="s">
        <v>370</v>
      </c>
      <c r="AC120" s="93" t="s">
        <v>456</v>
      </c>
      <c r="AD120" s="93" t="s">
        <v>370</v>
      </c>
      <c r="AE120" s="62" t="s">
        <v>456</v>
      </c>
      <c r="AF120" s="93" t="s">
        <v>370</v>
      </c>
      <c r="AG120" s="74" t="s">
        <v>456</v>
      </c>
      <c r="AH120" s="62" t="s">
        <v>456</v>
      </c>
      <c r="AI120" s="830" t="s">
        <v>456</v>
      </c>
      <c r="AJ120" s="830" t="s">
        <v>456</v>
      </c>
    </row>
    <row r="121" spans="1:36" s="138" customFormat="1" x14ac:dyDescent="0.2">
      <c r="A121" s="854" t="s">
        <v>136</v>
      </c>
      <c r="B121" s="10" t="s">
        <v>370</v>
      </c>
      <c r="C121" s="10" t="s">
        <v>456</v>
      </c>
      <c r="D121" s="10" t="s">
        <v>370</v>
      </c>
      <c r="E121" s="10" t="s">
        <v>456</v>
      </c>
      <c r="F121" s="10" t="s">
        <v>370</v>
      </c>
      <c r="G121" s="10" t="s">
        <v>456</v>
      </c>
      <c r="H121" s="10" t="s">
        <v>370</v>
      </c>
      <c r="I121" s="10" t="s">
        <v>370</v>
      </c>
      <c r="J121" s="10" t="s">
        <v>456</v>
      </c>
      <c r="K121" s="10" t="s">
        <v>370</v>
      </c>
      <c r="L121" s="10" t="s">
        <v>456</v>
      </c>
      <c r="M121" s="10" t="s">
        <v>370</v>
      </c>
      <c r="N121" s="10" t="s">
        <v>456</v>
      </c>
      <c r="O121" s="10" t="s">
        <v>370</v>
      </c>
      <c r="P121" s="10" t="s">
        <v>370</v>
      </c>
      <c r="Q121" s="10" t="s">
        <v>456</v>
      </c>
      <c r="R121" s="10" t="s">
        <v>370</v>
      </c>
      <c r="S121" s="10" t="s">
        <v>456</v>
      </c>
      <c r="T121" s="10" t="s">
        <v>370</v>
      </c>
      <c r="U121" s="10" t="s">
        <v>370</v>
      </c>
      <c r="V121" s="10" t="s">
        <v>456</v>
      </c>
      <c r="W121" s="10" t="s">
        <v>370</v>
      </c>
      <c r="X121" s="10" t="s">
        <v>456</v>
      </c>
      <c r="Y121" s="10" t="s">
        <v>370</v>
      </c>
      <c r="Z121" s="10" t="s">
        <v>456</v>
      </c>
      <c r="AA121" s="10" t="s">
        <v>370</v>
      </c>
      <c r="AB121" s="330" t="s">
        <v>370</v>
      </c>
      <c r="AC121" s="93" t="s">
        <v>456</v>
      </c>
      <c r="AD121" s="93" t="s">
        <v>370</v>
      </c>
      <c r="AE121" s="62" t="s">
        <v>456</v>
      </c>
      <c r="AF121" s="93" t="s">
        <v>370</v>
      </c>
      <c r="AG121" s="74" t="s">
        <v>456</v>
      </c>
      <c r="AH121" s="62" t="s">
        <v>456</v>
      </c>
      <c r="AI121" s="830" t="s">
        <v>456</v>
      </c>
      <c r="AJ121" s="830" t="s">
        <v>456</v>
      </c>
    </row>
    <row r="122" spans="1:36" s="138" customFormat="1" x14ac:dyDescent="0.2">
      <c r="A122" s="854" t="s">
        <v>883</v>
      </c>
      <c r="B122" s="10" t="s">
        <v>370</v>
      </c>
      <c r="C122" s="10" t="s">
        <v>456</v>
      </c>
      <c r="D122" s="10" t="s">
        <v>370</v>
      </c>
      <c r="E122" s="10" t="s">
        <v>456</v>
      </c>
      <c r="F122" s="10" t="s">
        <v>370</v>
      </c>
      <c r="G122" s="10" t="s">
        <v>456</v>
      </c>
      <c r="H122" s="10" t="s">
        <v>370</v>
      </c>
      <c r="I122" s="10" t="s">
        <v>370</v>
      </c>
      <c r="J122" s="10" t="s">
        <v>456</v>
      </c>
      <c r="K122" s="10" t="s">
        <v>370</v>
      </c>
      <c r="L122" s="10" t="s">
        <v>456</v>
      </c>
      <c r="M122" s="10" t="s">
        <v>370</v>
      </c>
      <c r="N122" s="10" t="s">
        <v>456</v>
      </c>
      <c r="O122" s="10" t="s">
        <v>370</v>
      </c>
      <c r="P122" s="10" t="s">
        <v>370</v>
      </c>
      <c r="Q122" s="10" t="s">
        <v>456</v>
      </c>
      <c r="R122" s="10" t="s">
        <v>370</v>
      </c>
      <c r="S122" s="10" t="s">
        <v>456</v>
      </c>
      <c r="T122" s="10" t="s">
        <v>370</v>
      </c>
      <c r="U122" s="10" t="s">
        <v>370</v>
      </c>
      <c r="V122" s="10" t="s">
        <v>456</v>
      </c>
      <c r="W122" s="10" t="s">
        <v>370</v>
      </c>
      <c r="X122" s="10" t="s">
        <v>456</v>
      </c>
      <c r="Y122" s="10" t="s">
        <v>370</v>
      </c>
      <c r="Z122" s="10" t="s">
        <v>456</v>
      </c>
      <c r="AA122" s="10" t="s">
        <v>370</v>
      </c>
      <c r="AB122" s="74" t="s">
        <v>370</v>
      </c>
      <c r="AC122" s="93" t="s">
        <v>456</v>
      </c>
      <c r="AD122" s="93" t="s">
        <v>370</v>
      </c>
      <c r="AE122" s="62" t="s">
        <v>456</v>
      </c>
      <c r="AF122" s="62" t="s">
        <v>370</v>
      </c>
      <c r="AG122" s="74" t="s">
        <v>456</v>
      </c>
      <c r="AH122" s="62" t="s">
        <v>456</v>
      </c>
      <c r="AI122" s="830" t="s">
        <v>456</v>
      </c>
      <c r="AJ122" s="830" t="s">
        <v>456</v>
      </c>
    </row>
    <row r="123" spans="1:36" s="138" customFormat="1" ht="22.5" x14ac:dyDescent="0.2">
      <c r="A123" s="854" t="s">
        <v>137</v>
      </c>
      <c r="B123" s="10" t="s">
        <v>370</v>
      </c>
      <c r="C123" s="10" t="s">
        <v>456</v>
      </c>
      <c r="D123" s="10" t="s">
        <v>370</v>
      </c>
      <c r="E123" s="10" t="s">
        <v>456</v>
      </c>
      <c r="F123" s="10" t="s">
        <v>370</v>
      </c>
      <c r="G123" s="10" t="s">
        <v>456</v>
      </c>
      <c r="H123" s="10" t="s">
        <v>370</v>
      </c>
      <c r="I123" s="10" t="s">
        <v>370</v>
      </c>
      <c r="J123" s="10" t="s">
        <v>456</v>
      </c>
      <c r="K123" s="10" t="s">
        <v>370</v>
      </c>
      <c r="L123" s="10" t="s">
        <v>456</v>
      </c>
      <c r="M123" s="10" t="s">
        <v>370</v>
      </c>
      <c r="N123" s="10" t="s">
        <v>456</v>
      </c>
      <c r="O123" s="10" t="s">
        <v>370</v>
      </c>
      <c r="P123" s="10" t="s">
        <v>370</v>
      </c>
      <c r="Q123" s="10" t="s">
        <v>456</v>
      </c>
      <c r="R123" s="10" t="s">
        <v>370</v>
      </c>
      <c r="S123" s="10" t="s">
        <v>456</v>
      </c>
      <c r="T123" s="10" t="s">
        <v>370</v>
      </c>
      <c r="U123" s="10" t="s">
        <v>370</v>
      </c>
      <c r="V123" s="10" t="s">
        <v>456</v>
      </c>
      <c r="W123" s="10" t="s">
        <v>370</v>
      </c>
      <c r="X123" s="10" t="s">
        <v>456</v>
      </c>
      <c r="Y123" s="10" t="s">
        <v>370</v>
      </c>
      <c r="Z123" s="10" t="s">
        <v>456</v>
      </c>
      <c r="AA123" s="10" t="s">
        <v>370</v>
      </c>
      <c r="AB123" s="330" t="s">
        <v>370</v>
      </c>
      <c r="AC123" s="93" t="s">
        <v>456</v>
      </c>
      <c r="AD123" s="93" t="s">
        <v>370</v>
      </c>
      <c r="AE123" s="62" t="s">
        <v>456</v>
      </c>
      <c r="AF123" s="62" t="s">
        <v>370</v>
      </c>
      <c r="AG123" s="74" t="s">
        <v>456</v>
      </c>
      <c r="AH123" s="62" t="s">
        <v>456</v>
      </c>
      <c r="AI123" s="830" t="s">
        <v>456</v>
      </c>
      <c r="AJ123" s="830" t="s">
        <v>456</v>
      </c>
    </row>
    <row r="124" spans="1:36" s="138" customFormat="1" x14ac:dyDescent="0.2">
      <c r="A124" s="854" t="s">
        <v>138</v>
      </c>
      <c r="B124" s="10" t="s">
        <v>370</v>
      </c>
      <c r="C124" s="10" t="s">
        <v>456</v>
      </c>
      <c r="D124" s="10" t="s">
        <v>370</v>
      </c>
      <c r="E124" s="10" t="s">
        <v>456</v>
      </c>
      <c r="F124" s="10" t="s">
        <v>370</v>
      </c>
      <c r="G124" s="10" t="s">
        <v>456</v>
      </c>
      <c r="H124" s="10" t="s">
        <v>370</v>
      </c>
      <c r="I124" s="10" t="s">
        <v>370</v>
      </c>
      <c r="J124" s="10" t="s">
        <v>456</v>
      </c>
      <c r="K124" s="10" t="s">
        <v>370</v>
      </c>
      <c r="L124" s="10" t="s">
        <v>456</v>
      </c>
      <c r="M124" s="10" t="s">
        <v>370</v>
      </c>
      <c r="N124" s="10" t="s">
        <v>456</v>
      </c>
      <c r="O124" s="10" t="s">
        <v>370</v>
      </c>
      <c r="P124" s="10" t="s">
        <v>370</v>
      </c>
      <c r="Q124" s="10" t="s">
        <v>456</v>
      </c>
      <c r="R124" s="10" t="s">
        <v>370</v>
      </c>
      <c r="S124" s="10" t="s">
        <v>456</v>
      </c>
      <c r="T124" s="10" t="s">
        <v>370</v>
      </c>
      <c r="U124" s="10" t="s">
        <v>370</v>
      </c>
      <c r="V124" s="10" t="s">
        <v>456</v>
      </c>
      <c r="W124" s="10" t="s">
        <v>370</v>
      </c>
      <c r="X124" s="10" t="s">
        <v>456</v>
      </c>
      <c r="Y124" s="10" t="s">
        <v>370</v>
      </c>
      <c r="Z124" s="10" t="s">
        <v>456</v>
      </c>
      <c r="AA124" s="10" t="s">
        <v>370</v>
      </c>
      <c r="AB124" s="330" t="s">
        <v>370</v>
      </c>
      <c r="AC124" s="93" t="s">
        <v>456</v>
      </c>
      <c r="AD124" s="93" t="s">
        <v>370</v>
      </c>
      <c r="AE124" s="62" t="s">
        <v>456</v>
      </c>
      <c r="AF124" s="93" t="s">
        <v>370</v>
      </c>
      <c r="AG124" s="74" t="s">
        <v>456</v>
      </c>
      <c r="AH124" s="62" t="s">
        <v>456</v>
      </c>
      <c r="AI124" s="830" t="s">
        <v>456</v>
      </c>
      <c r="AJ124" s="830" t="s">
        <v>456</v>
      </c>
    </row>
    <row r="125" spans="1:36" s="138" customFormat="1" x14ac:dyDescent="0.2">
      <c r="A125" s="854" t="s">
        <v>883</v>
      </c>
      <c r="B125" s="10" t="s">
        <v>370</v>
      </c>
      <c r="C125" s="10" t="s">
        <v>456</v>
      </c>
      <c r="D125" s="10" t="s">
        <v>370</v>
      </c>
      <c r="E125" s="10" t="s">
        <v>456</v>
      </c>
      <c r="F125" s="10" t="s">
        <v>370</v>
      </c>
      <c r="G125" s="10" t="s">
        <v>456</v>
      </c>
      <c r="H125" s="10" t="s">
        <v>370</v>
      </c>
      <c r="I125" s="10" t="s">
        <v>370</v>
      </c>
      <c r="J125" s="10" t="s">
        <v>456</v>
      </c>
      <c r="K125" s="10" t="s">
        <v>370</v>
      </c>
      <c r="L125" s="10" t="s">
        <v>456</v>
      </c>
      <c r="M125" s="10" t="s">
        <v>370</v>
      </c>
      <c r="N125" s="10" t="s">
        <v>456</v>
      </c>
      <c r="O125" s="10" t="s">
        <v>370</v>
      </c>
      <c r="P125" s="10" t="s">
        <v>370</v>
      </c>
      <c r="Q125" s="10" t="s">
        <v>456</v>
      </c>
      <c r="R125" s="10" t="s">
        <v>370</v>
      </c>
      <c r="S125" s="10" t="s">
        <v>456</v>
      </c>
      <c r="T125" s="10" t="s">
        <v>370</v>
      </c>
      <c r="U125" s="10" t="s">
        <v>370</v>
      </c>
      <c r="V125" s="10" t="s">
        <v>456</v>
      </c>
      <c r="W125" s="10" t="s">
        <v>370</v>
      </c>
      <c r="X125" s="10" t="s">
        <v>456</v>
      </c>
      <c r="Y125" s="10" t="s">
        <v>370</v>
      </c>
      <c r="Z125" s="10" t="s">
        <v>456</v>
      </c>
      <c r="AA125" s="10" t="s">
        <v>370</v>
      </c>
      <c r="AB125" s="74" t="s">
        <v>370</v>
      </c>
      <c r="AC125" s="93" t="s">
        <v>456</v>
      </c>
      <c r="AD125" s="93" t="s">
        <v>370</v>
      </c>
      <c r="AE125" s="62" t="s">
        <v>456</v>
      </c>
      <c r="AF125" s="62" t="s">
        <v>370</v>
      </c>
      <c r="AG125" s="74" t="s">
        <v>456</v>
      </c>
      <c r="AH125" s="62" t="s">
        <v>456</v>
      </c>
      <c r="AI125" s="830" t="s">
        <v>456</v>
      </c>
      <c r="AJ125" s="830" t="s">
        <v>456</v>
      </c>
    </row>
    <row r="126" spans="1:36" s="138" customFormat="1" ht="22.5" x14ac:dyDescent="0.2">
      <c r="A126" s="854" t="s">
        <v>139</v>
      </c>
      <c r="B126" s="10" t="s">
        <v>370</v>
      </c>
      <c r="C126" s="10" t="s">
        <v>456</v>
      </c>
      <c r="D126" s="10" t="s">
        <v>370</v>
      </c>
      <c r="E126" s="10" t="s">
        <v>456</v>
      </c>
      <c r="F126" s="10" t="s">
        <v>370</v>
      </c>
      <c r="G126" s="10" t="s">
        <v>456</v>
      </c>
      <c r="H126" s="10" t="s">
        <v>370</v>
      </c>
      <c r="I126" s="10" t="s">
        <v>370</v>
      </c>
      <c r="J126" s="10" t="s">
        <v>456</v>
      </c>
      <c r="K126" s="10" t="s">
        <v>370</v>
      </c>
      <c r="L126" s="10" t="s">
        <v>456</v>
      </c>
      <c r="M126" s="10" t="s">
        <v>370</v>
      </c>
      <c r="N126" s="10" t="s">
        <v>456</v>
      </c>
      <c r="O126" s="10" t="s">
        <v>370</v>
      </c>
      <c r="P126" s="10" t="s">
        <v>370</v>
      </c>
      <c r="Q126" s="10" t="s">
        <v>456</v>
      </c>
      <c r="R126" s="10" t="s">
        <v>370</v>
      </c>
      <c r="S126" s="10" t="s">
        <v>456</v>
      </c>
      <c r="T126" s="10" t="s">
        <v>370</v>
      </c>
      <c r="U126" s="10" t="s">
        <v>370</v>
      </c>
      <c r="V126" s="10" t="s">
        <v>456</v>
      </c>
      <c r="W126" s="10" t="s">
        <v>370</v>
      </c>
      <c r="X126" s="10" t="s">
        <v>456</v>
      </c>
      <c r="Y126" s="10" t="s">
        <v>370</v>
      </c>
      <c r="Z126" s="10" t="s">
        <v>456</v>
      </c>
      <c r="AA126" s="10" t="s">
        <v>370</v>
      </c>
      <c r="AB126" s="331" t="s">
        <v>370</v>
      </c>
      <c r="AC126" s="93" t="s">
        <v>456</v>
      </c>
      <c r="AD126" s="93" t="s">
        <v>370</v>
      </c>
      <c r="AE126" s="62" t="s">
        <v>456</v>
      </c>
      <c r="AF126" s="62" t="s">
        <v>370</v>
      </c>
      <c r="AG126" s="74" t="s">
        <v>456</v>
      </c>
      <c r="AH126" s="62" t="s">
        <v>456</v>
      </c>
      <c r="AI126" s="830" t="s">
        <v>456</v>
      </c>
      <c r="AJ126" s="830" t="s">
        <v>456</v>
      </c>
    </row>
    <row r="127" spans="1:36" s="138" customFormat="1" ht="22.5" x14ac:dyDescent="0.2">
      <c r="A127" s="854" t="s">
        <v>140</v>
      </c>
      <c r="B127" s="10" t="s">
        <v>370</v>
      </c>
      <c r="C127" s="10" t="s">
        <v>456</v>
      </c>
      <c r="D127" s="10" t="s">
        <v>370</v>
      </c>
      <c r="E127" s="10" t="s">
        <v>456</v>
      </c>
      <c r="F127" s="10" t="s">
        <v>370</v>
      </c>
      <c r="G127" s="10" t="s">
        <v>456</v>
      </c>
      <c r="H127" s="10" t="s">
        <v>370</v>
      </c>
      <c r="I127" s="10" t="s">
        <v>370</v>
      </c>
      <c r="J127" s="10" t="s">
        <v>456</v>
      </c>
      <c r="K127" s="10" t="s">
        <v>370</v>
      </c>
      <c r="L127" s="10" t="s">
        <v>456</v>
      </c>
      <c r="M127" s="10" t="s">
        <v>370</v>
      </c>
      <c r="N127" s="10" t="s">
        <v>456</v>
      </c>
      <c r="O127" s="10" t="s">
        <v>370</v>
      </c>
      <c r="P127" s="10" t="s">
        <v>370</v>
      </c>
      <c r="Q127" s="10" t="s">
        <v>456</v>
      </c>
      <c r="R127" s="10" t="s">
        <v>370</v>
      </c>
      <c r="S127" s="10" t="s">
        <v>456</v>
      </c>
      <c r="T127" s="10" t="s">
        <v>370</v>
      </c>
      <c r="U127" s="138" t="s">
        <v>370</v>
      </c>
      <c r="V127" s="138" t="s">
        <v>456</v>
      </c>
      <c r="W127" s="138" t="s">
        <v>370</v>
      </c>
      <c r="X127" s="138" t="s">
        <v>456</v>
      </c>
      <c r="Y127" s="138" t="s">
        <v>370</v>
      </c>
      <c r="Z127" s="138" t="s">
        <v>456</v>
      </c>
      <c r="AA127" s="138" t="s">
        <v>370</v>
      </c>
      <c r="AB127" s="138" t="s">
        <v>370</v>
      </c>
      <c r="AC127" s="93" t="s">
        <v>456</v>
      </c>
      <c r="AD127" s="93" t="s">
        <v>370</v>
      </c>
      <c r="AE127" s="62" t="s">
        <v>456</v>
      </c>
      <c r="AF127" s="93" t="s">
        <v>370</v>
      </c>
      <c r="AG127" s="74" t="s">
        <v>456</v>
      </c>
      <c r="AH127" s="62" t="s">
        <v>456</v>
      </c>
      <c r="AI127" s="830" t="s">
        <v>456</v>
      </c>
      <c r="AJ127" s="830" t="s">
        <v>456</v>
      </c>
    </row>
    <row r="128" spans="1:36" s="138" customFormat="1" x14ac:dyDescent="0.2">
      <c r="A128" s="854" t="s">
        <v>240</v>
      </c>
      <c r="B128" s="10" t="s">
        <v>370</v>
      </c>
      <c r="C128" s="10" t="s">
        <v>456</v>
      </c>
      <c r="D128" s="10" t="s">
        <v>370</v>
      </c>
      <c r="E128" s="10" t="s">
        <v>456</v>
      </c>
      <c r="F128" s="10" t="s">
        <v>370</v>
      </c>
      <c r="G128" s="10" t="s">
        <v>456</v>
      </c>
      <c r="H128" s="10" t="s">
        <v>370</v>
      </c>
      <c r="I128" s="10" t="s">
        <v>370</v>
      </c>
      <c r="J128" s="10" t="s">
        <v>456</v>
      </c>
      <c r="K128" s="10" t="s">
        <v>370</v>
      </c>
      <c r="L128" s="10" t="s">
        <v>456</v>
      </c>
      <c r="M128" s="10" t="s">
        <v>370</v>
      </c>
      <c r="N128" s="10" t="s">
        <v>456</v>
      </c>
      <c r="O128" s="10" t="s">
        <v>370</v>
      </c>
      <c r="P128" s="10" t="s">
        <v>370</v>
      </c>
      <c r="Q128" s="10" t="s">
        <v>456</v>
      </c>
      <c r="R128" s="10" t="s">
        <v>370</v>
      </c>
      <c r="S128" s="10" t="s">
        <v>456</v>
      </c>
      <c r="T128" s="10" t="s">
        <v>370</v>
      </c>
      <c r="U128" s="10" t="s">
        <v>370</v>
      </c>
      <c r="V128" s="10" t="s">
        <v>456</v>
      </c>
      <c r="W128" s="10" t="s">
        <v>370</v>
      </c>
      <c r="X128" s="10" t="s">
        <v>456</v>
      </c>
      <c r="Y128" s="10" t="s">
        <v>370</v>
      </c>
      <c r="Z128" s="10" t="s">
        <v>456</v>
      </c>
      <c r="AA128" s="10" t="s">
        <v>370</v>
      </c>
      <c r="AB128" s="74" t="s">
        <v>370</v>
      </c>
      <c r="AC128" s="1010" t="s">
        <v>456</v>
      </c>
      <c r="AD128" s="1010" t="s">
        <v>370</v>
      </c>
      <c r="AE128" s="62" t="s">
        <v>456</v>
      </c>
      <c r="AF128" s="1010" t="s">
        <v>370</v>
      </c>
      <c r="AG128" s="74" t="s">
        <v>456</v>
      </c>
      <c r="AH128" s="62" t="s">
        <v>456</v>
      </c>
      <c r="AI128" s="830" t="s">
        <v>456</v>
      </c>
      <c r="AJ128" s="830" t="s">
        <v>456</v>
      </c>
    </row>
    <row r="129" spans="1:36" s="138" customFormat="1" x14ac:dyDescent="0.2">
      <c r="A129" s="854" t="s">
        <v>241</v>
      </c>
      <c r="B129" s="62" t="s">
        <v>370</v>
      </c>
      <c r="C129" s="62" t="s">
        <v>456</v>
      </c>
      <c r="D129" s="62" t="s">
        <v>370</v>
      </c>
      <c r="E129" s="62" t="s">
        <v>456</v>
      </c>
      <c r="F129" s="62" t="s">
        <v>370</v>
      </c>
      <c r="G129" s="62" t="s">
        <v>456</v>
      </c>
      <c r="H129" s="62" t="s">
        <v>370</v>
      </c>
      <c r="I129" s="62" t="s">
        <v>370</v>
      </c>
      <c r="J129" s="62" t="s">
        <v>456</v>
      </c>
      <c r="K129" s="62" t="s">
        <v>370</v>
      </c>
      <c r="L129" s="62" t="s">
        <v>456</v>
      </c>
      <c r="M129" s="62" t="s">
        <v>370</v>
      </c>
      <c r="N129" s="62" t="s">
        <v>456</v>
      </c>
      <c r="O129" s="62" t="s">
        <v>370</v>
      </c>
      <c r="P129" s="62" t="s">
        <v>370</v>
      </c>
      <c r="Q129" s="62" t="s">
        <v>456</v>
      </c>
      <c r="R129" s="62" t="s">
        <v>370</v>
      </c>
      <c r="S129" s="62" t="s">
        <v>456</v>
      </c>
      <c r="T129" s="62" t="s">
        <v>370</v>
      </c>
      <c r="U129" s="10" t="s">
        <v>370</v>
      </c>
      <c r="V129" s="10" t="s">
        <v>456</v>
      </c>
      <c r="W129" s="10" t="s">
        <v>370</v>
      </c>
      <c r="X129" s="10" t="s">
        <v>456</v>
      </c>
      <c r="Y129" s="10" t="s">
        <v>370</v>
      </c>
      <c r="Z129" s="10" t="s">
        <v>456</v>
      </c>
      <c r="AA129" s="10" t="s">
        <v>370</v>
      </c>
      <c r="AB129" s="327" t="s">
        <v>370</v>
      </c>
      <c r="AC129" s="10" t="s">
        <v>456</v>
      </c>
      <c r="AD129" s="1010" t="s">
        <v>370</v>
      </c>
      <c r="AE129" s="1010" t="s">
        <v>456</v>
      </c>
      <c r="AF129" s="1010" t="s">
        <v>370</v>
      </c>
      <c r="AG129" s="74" t="s">
        <v>456</v>
      </c>
      <c r="AH129" s="62" t="s">
        <v>456</v>
      </c>
      <c r="AI129" s="830" t="s">
        <v>456</v>
      </c>
      <c r="AJ129" s="830" t="s">
        <v>456</v>
      </c>
    </row>
    <row r="130" spans="1:36" s="138" customFormat="1" x14ac:dyDescent="0.2">
      <c r="A130" s="854" t="s">
        <v>142</v>
      </c>
      <c r="B130" s="10" t="s">
        <v>370</v>
      </c>
      <c r="C130" s="10" t="s">
        <v>456</v>
      </c>
      <c r="D130" s="10" t="s">
        <v>370</v>
      </c>
      <c r="E130" s="10" t="s">
        <v>456</v>
      </c>
      <c r="F130" s="10" t="s">
        <v>370</v>
      </c>
      <c r="G130" s="10" t="s">
        <v>456</v>
      </c>
      <c r="H130" s="10" t="s">
        <v>370</v>
      </c>
      <c r="I130" s="10" t="s">
        <v>370</v>
      </c>
      <c r="J130" s="10" t="s">
        <v>456</v>
      </c>
      <c r="K130" s="10" t="s">
        <v>370</v>
      </c>
      <c r="L130" s="10" t="s">
        <v>456</v>
      </c>
      <c r="M130" s="10" t="s">
        <v>370</v>
      </c>
      <c r="N130" s="10" t="s">
        <v>456</v>
      </c>
      <c r="O130" s="10" t="s">
        <v>370</v>
      </c>
      <c r="P130" s="10" t="s">
        <v>370</v>
      </c>
      <c r="Q130" s="10" t="s">
        <v>456</v>
      </c>
      <c r="R130" s="10" t="s">
        <v>370</v>
      </c>
      <c r="S130" s="10" t="s">
        <v>456</v>
      </c>
      <c r="T130" s="10" t="s">
        <v>370</v>
      </c>
      <c r="U130" s="10" t="s">
        <v>370</v>
      </c>
      <c r="V130" s="10" t="s">
        <v>456</v>
      </c>
      <c r="W130" s="10" t="s">
        <v>370</v>
      </c>
      <c r="X130" s="10" t="s">
        <v>456</v>
      </c>
      <c r="Y130" s="10" t="s">
        <v>370</v>
      </c>
      <c r="Z130" s="10" t="s">
        <v>456</v>
      </c>
      <c r="AA130" s="10" t="s">
        <v>370</v>
      </c>
      <c r="AB130" s="74" t="s">
        <v>370</v>
      </c>
      <c r="AC130" s="1010" t="s">
        <v>456</v>
      </c>
      <c r="AD130" s="1010" t="s">
        <v>370</v>
      </c>
      <c r="AE130" s="62" t="s">
        <v>456</v>
      </c>
      <c r="AF130" s="1010" t="s">
        <v>370</v>
      </c>
      <c r="AG130" s="74" t="s">
        <v>456</v>
      </c>
      <c r="AH130" s="62" t="s">
        <v>456</v>
      </c>
      <c r="AI130" s="830" t="s">
        <v>456</v>
      </c>
      <c r="AJ130" s="830" t="s">
        <v>456</v>
      </c>
    </row>
    <row r="131" spans="1:36" s="138" customFormat="1" x14ac:dyDescent="0.2">
      <c r="A131" s="854" t="s">
        <v>143</v>
      </c>
      <c r="B131" s="10" t="s">
        <v>370</v>
      </c>
      <c r="C131" s="10" t="s">
        <v>456</v>
      </c>
      <c r="D131" s="10" t="s">
        <v>370</v>
      </c>
      <c r="E131" s="10" t="s">
        <v>456</v>
      </c>
      <c r="F131" s="10" t="s">
        <v>370</v>
      </c>
      <c r="G131" s="10" t="s">
        <v>456</v>
      </c>
      <c r="H131" s="10" t="s">
        <v>370</v>
      </c>
      <c r="I131" s="10" t="s">
        <v>370</v>
      </c>
      <c r="J131" s="10" t="s">
        <v>456</v>
      </c>
      <c r="K131" s="10" t="s">
        <v>370</v>
      </c>
      <c r="L131" s="10" t="s">
        <v>456</v>
      </c>
      <c r="M131" s="10" t="s">
        <v>370</v>
      </c>
      <c r="N131" s="10" t="s">
        <v>456</v>
      </c>
      <c r="O131" s="10" t="s">
        <v>370</v>
      </c>
      <c r="P131" s="10" t="s">
        <v>370</v>
      </c>
      <c r="Q131" s="10" t="s">
        <v>456</v>
      </c>
      <c r="R131" s="10" t="s">
        <v>370</v>
      </c>
      <c r="S131" s="10" t="s">
        <v>456</v>
      </c>
      <c r="T131" s="10" t="s">
        <v>370</v>
      </c>
      <c r="U131" s="10" t="s">
        <v>370</v>
      </c>
      <c r="V131" s="10" t="s">
        <v>456</v>
      </c>
      <c r="W131" s="10" t="s">
        <v>370</v>
      </c>
      <c r="X131" s="10" t="s">
        <v>456</v>
      </c>
      <c r="Y131" s="10" t="s">
        <v>370</v>
      </c>
      <c r="Z131" s="10" t="s">
        <v>456</v>
      </c>
      <c r="AA131" s="10" t="s">
        <v>370</v>
      </c>
      <c r="AB131" s="74" t="s">
        <v>370</v>
      </c>
      <c r="AC131" s="1010" t="s">
        <v>456</v>
      </c>
      <c r="AD131" s="1010" t="s">
        <v>370</v>
      </c>
      <c r="AE131" s="62" t="s">
        <v>456</v>
      </c>
      <c r="AF131" s="1010" t="s">
        <v>370</v>
      </c>
      <c r="AG131" s="74" t="s">
        <v>456</v>
      </c>
      <c r="AH131" s="62" t="s">
        <v>456</v>
      </c>
      <c r="AI131" s="830" t="s">
        <v>456</v>
      </c>
      <c r="AJ131" s="830" t="s">
        <v>456</v>
      </c>
    </row>
    <row r="132" spans="1:36" s="138" customFormat="1" ht="22.5" x14ac:dyDescent="0.2">
      <c r="A132" s="854" t="s">
        <v>145</v>
      </c>
      <c r="B132" s="10" t="s">
        <v>370</v>
      </c>
      <c r="C132" s="10" t="s">
        <v>456</v>
      </c>
      <c r="D132" s="10" t="s">
        <v>370</v>
      </c>
      <c r="E132" s="10" t="s">
        <v>456</v>
      </c>
      <c r="F132" s="10" t="s">
        <v>370</v>
      </c>
      <c r="G132" s="10" t="s">
        <v>456</v>
      </c>
      <c r="H132" s="10" t="s">
        <v>370</v>
      </c>
      <c r="I132" s="10" t="s">
        <v>370</v>
      </c>
      <c r="J132" s="10" t="s">
        <v>456</v>
      </c>
      <c r="K132" s="10" t="s">
        <v>370</v>
      </c>
      <c r="L132" s="10" t="s">
        <v>456</v>
      </c>
      <c r="M132" s="10" t="s">
        <v>370</v>
      </c>
      <c r="N132" s="10" t="s">
        <v>456</v>
      </c>
      <c r="O132" s="10" t="s">
        <v>370</v>
      </c>
      <c r="P132" s="10" t="s">
        <v>370</v>
      </c>
      <c r="Q132" s="10" t="s">
        <v>456</v>
      </c>
      <c r="R132" s="10" t="s">
        <v>370</v>
      </c>
      <c r="S132" s="10" t="s">
        <v>456</v>
      </c>
      <c r="T132" s="10" t="s">
        <v>370</v>
      </c>
      <c r="U132" s="10" t="s">
        <v>370</v>
      </c>
      <c r="V132" s="10" t="s">
        <v>456</v>
      </c>
      <c r="W132" s="10" t="s">
        <v>370</v>
      </c>
      <c r="X132" s="62" t="s">
        <v>456</v>
      </c>
      <c r="Y132" s="62" t="s">
        <v>370</v>
      </c>
      <c r="Z132" s="62" t="s">
        <v>456</v>
      </c>
      <c r="AA132" s="62" t="s">
        <v>370</v>
      </c>
      <c r="AB132" s="334" t="s">
        <v>370</v>
      </c>
      <c r="AC132" s="1010" t="s">
        <v>456</v>
      </c>
      <c r="AD132" s="1010" t="s">
        <v>370</v>
      </c>
      <c r="AE132" s="62" t="s">
        <v>456</v>
      </c>
      <c r="AF132" s="1010" t="s">
        <v>370</v>
      </c>
      <c r="AG132" s="74" t="s">
        <v>456</v>
      </c>
      <c r="AH132" s="62" t="s">
        <v>456</v>
      </c>
      <c r="AI132" s="830" t="s">
        <v>456</v>
      </c>
      <c r="AJ132" s="830" t="s">
        <v>456</v>
      </c>
    </row>
    <row r="133" spans="1:36" s="138" customFormat="1" x14ac:dyDescent="0.2">
      <c r="A133" s="854" t="s">
        <v>335</v>
      </c>
      <c r="B133" s="36" t="s">
        <v>370</v>
      </c>
      <c r="C133" s="36" t="s">
        <v>456</v>
      </c>
      <c r="D133" s="36" t="s">
        <v>370</v>
      </c>
      <c r="E133" s="36" t="s">
        <v>456</v>
      </c>
      <c r="F133" s="36" t="s">
        <v>370</v>
      </c>
      <c r="G133" s="36" t="s">
        <v>456</v>
      </c>
      <c r="H133" s="36" t="s">
        <v>370</v>
      </c>
      <c r="I133" s="36" t="s">
        <v>370</v>
      </c>
      <c r="J133" s="36" t="s">
        <v>456</v>
      </c>
      <c r="K133" s="36" t="s">
        <v>370</v>
      </c>
      <c r="L133" s="22" t="s">
        <v>456</v>
      </c>
      <c r="M133" s="22" t="s">
        <v>370</v>
      </c>
      <c r="N133" s="36" t="s">
        <v>456</v>
      </c>
      <c r="O133" s="36" t="s">
        <v>370</v>
      </c>
      <c r="P133" s="36" t="s">
        <v>370</v>
      </c>
      <c r="Q133" s="22" t="s">
        <v>456</v>
      </c>
      <c r="R133" s="36" t="s">
        <v>370</v>
      </c>
      <c r="S133" s="36" t="s">
        <v>456</v>
      </c>
      <c r="T133" s="36" t="s">
        <v>370</v>
      </c>
      <c r="U133" s="36" t="s">
        <v>370</v>
      </c>
      <c r="V133" s="36" t="s">
        <v>456</v>
      </c>
      <c r="W133" s="36" t="s">
        <v>370</v>
      </c>
      <c r="X133" s="22" t="s">
        <v>456</v>
      </c>
      <c r="Y133" s="36" t="s">
        <v>370</v>
      </c>
      <c r="Z133" s="36" t="s">
        <v>456</v>
      </c>
      <c r="AA133" s="36" t="s">
        <v>370</v>
      </c>
      <c r="AB133" s="268" t="s">
        <v>370</v>
      </c>
      <c r="AC133" s="1010" t="s">
        <v>456</v>
      </c>
      <c r="AD133" s="1010" t="s">
        <v>370</v>
      </c>
      <c r="AE133" s="62" t="s">
        <v>456</v>
      </c>
      <c r="AF133" s="1010" t="s">
        <v>370</v>
      </c>
      <c r="AG133" s="74" t="s">
        <v>456</v>
      </c>
      <c r="AH133" s="62" t="s">
        <v>456</v>
      </c>
      <c r="AI133" s="830" t="s">
        <v>456</v>
      </c>
      <c r="AJ133" s="830" t="s">
        <v>456</v>
      </c>
    </row>
    <row r="134" spans="1:36" s="138" customFormat="1" x14ac:dyDescent="0.2">
      <c r="A134" s="854" t="s">
        <v>241</v>
      </c>
      <c r="B134" s="22" t="s">
        <v>370</v>
      </c>
      <c r="C134" s="22" t="s">
        <v>456</v>
      </c>
      <c r="D134" s="22" t="s">
        <v>370</v>
      </c>
      <c r="E134" s="22" t="s">
        <v>456</v>
      </c>
      <c r="F134" s="36" t="s">
        <v>370</v>
      </c>
      <c r="G134" s="36" t="s">
        <v>456</v>
      </c>
      <c r="H134" s="36" t="s">
        <v>370</v>
      </c>
      <c r="I134" s="36" t="s">
        <v>370</v>
      </c>
      <c r="J134" s="36" t="s">
        <v>456</v>
      </c>
      <c r="K134" s="36" t="s">
        <v>370</v>
      </c>
      <c r="L134" s="36" t="s">
        <v>456</v>
      </c>
      <c r="M134" s="36" t="s">
        <v>370</v>
      </c>
      <c r="N134" s="36" t="s">
        <v>456</v>
      </c>
      <c r="O134" s="36" t="s">
        <v>370</v>
      </c>
      <c r="P134" s="36" t="s">
        <v>370</v>
      </c>
      <c r="Q134" s="36" t="s">
        <v>456</v>
      </c>
      <c r="R134" s="36" t="s">
        <v>370</v>
      </c>
      <c r="S134" s="36" t="s">
        <v>456</v>
      </c>
      <c r="T134" s="36" t="s">
        <v>370</v>
      </c>
      <c r="U134" s="22" t="s">
        <v>370</v>
      </c>
      <c r="V134" s="36" t="s">
        <v>456</v>
      </c>
      <c r="W134" s="36" t="s">
        <v>370</v>
      </c>
      <c r="X134" s="36" t="s">
        <v>456</v>
      </c>
      <c r="Y134" s="36" t="s">
        <v>370</v>
      </c>
      <c r="Z134" s="36" t="s">
        <v>456</v>
      </c>
      <c r="AA134" s="36" t="s">
        <v>370</v>
      </c>
      <c r="AB134" s="268" t="s">
        <v>370</v>
      </c>
      <c r="AC134" s="36" t="s">
        <v>456</v>
      </c>
      <c r="AD134" s="1010" t="s">
        <v>370</v>
      </c>
      <c r="AE134" s="1010" t="s">
        <v>456</v>
      </c>
      <c r="AF134" s="1010" t="s">
        <v>370</v>
      </c>
      <c r="AG134" s="74" t="s">
        <v>456</v>
      </c>
      <c r="AH134" s="62" t="s">
        <v>456</v>
      </c>
      <c r="AI134" s="830" t="s">
        <v>456</v>
      </c>
      <c r="AJ134" s="830" t="s">
        <v>456</v>
      </c>
    </row>
    <row r="135" spans="1:36" s="138" customFormat="1" x14ac:dyDescent="0.2">
      <c r="A135" s="854" t="s">
        <v>142</v>
      </c>
      <c r="B135" s="36" t="s">
        <v>370</v>
      </c>
      <c r="C135" s="36" t="s">
        <v>456</v>
      </c>
      <c r="D135" s="36" t="s">
        <v>370</v>
      </c>
      <c r="E135" s="36" t="s">
        <v>456</v>
      </c>
      <c r="F135" s="36" t="s">
        <v>370</v>
      </c>
      <c r="G135" s="36" t="s">
        <v>456</v>
      </c>
      <c r="H135" s="36" t="s">
        <v>370</v>
      </c>
      <c r="I135" s="36" t="s">
        <v>370</v>
      </c>
      <c r="J135" s="36" t="s">
        <v>456</v>
      </c>
      <c r="K135" s="22" t="s">
        <v>370</v>
      </c>
      <c r="L135" s="36" t="s">
        <v>456</v>
      </c>
      <c r="M135" s="36" t="s">
        <v>370</v>
      </c>
      <c r="N135" s="36" t="s">
        <v>456</v>
      </c>
      <c r="O135" s="36" t="s">
        <v>370</v>
      </c>
      <c r="P135" s="36" t="s">
        <v>370</v>
      </c>
      <c r="Q135" s="36" t="s">
        <v>456</v>
      </c>
      <c r="R135" s="36" t="s">
        <v>370</v>
      </c>
      <c r="S135" s="36" t="s">
        <v>456</v>
      </c>
      <c r="T135" s="36" t="s">
        <v>370</v>
      </c>
      <c r="U135" s="22" t="s">
        <v>370</v>
      </c>
      <c r="V135" s="36" t="s">
        <v>456</v>
      </c>
      <c r="W135" s="36" t="s">
        <v>370</v>
      </c>
      <c r="X135" s="36" t="s">
        <v>456</v>
      </c>
      <c r="Y135" s="36" t="s">
        <v>370</v>
      </c>
      <c r="Z135" s="36" t="s">
        <v>456</v>
      </c>
      <c r="AA135" s="36" t="s">
        <v>370</v>
      </c>
      <c r="AB135" s="268" t="s">
        <v>370</v>
      </c>
      <c r="AC135" s="1010" t="s">
        <v>456</v>
      </c>
      <c r="AD135" s="1010" t="s">
        <v>370</v>
      </c>
      <c r="AE135" s="62" t="s">
        <v>456</v>
      </c>
      <c r="AF135" s="1010" t="s">
        <v>370</v>
      </c>
      <c r="AG135" s="74" t="s">
        <v>456</v>
      </c>
      <c r="AH135" s="62" t="s">
        <v>456</v>
      </c>
      <c r="AI135" s="830" t="s">
        <v>456</v>
      </c>
      <c r="AJ135" s="830" t="s">
        <v>456</v>
      </c>
    </row>
    <row r="136" spans="1:36" s="138" customFormat="1" x14ac:dyDescent="0.2">
      <c r="A136" s="854" t="s">
        <v>146</v>
      </c>
      <c r="B136" s="36" t="s">
        <v>370</v>
      </c>
      <c r="C136" s="36" t="s">
        <v>456</v>
      </c>
      <c r="D136" s="36" t="s">
        <v>370</v>
      </c>
      <c r="E136" s="36" t="s">
        <v>456</v>
      </c>
      <c r="F136" s="36" t="s">
        <v>370</v>
      </c>
      <c r="G136" s="36" t="s">
        <v>456</v>
      </c>
      <c r="H136" s="36" t="s">
        <v>370</v>
      </c>
      <c r="I136" s="36" t="s">
        <v>370</v>
      </c>
      <c r="J136" s="36" t="s">
        <v>456</v>
      </c>
      <c r="K136" s="22" t="s">
        <v>370</v>
      </c>
      <c r="L136" s="36" t="s">
        <v>456</v>
      </c>
      <c r="M136" s="36" t="s">
        <v>370</v>
      </c>
      <c r="N136" s="36" t="s">
        <v>456</v>
      </c>
      <c r="O136" s="36" t="s">
        <v>370</v>
      </c>
      <c r="P136" s="36" t="s">
        <v>370</v>
      </c>
      <c r="Q136" s="36" t="s">
        <v>456</v>
      </c>
      <c r="R136" s="22" t="s">
        <v>370</v>
      </c>
      <c r="S136" s="36" t="s">
        <v>456</v>
      </c>
      <c r="T136" s="36" t="s">
        <v>370</v>
      </c>
      <c r="U136" s="36" t="s">
        <v>370</v>
      </c>
      <c r="V136" s="36" t="s">
        <v>456</v>
      </c>
      <c r="W136" s="36" t="s">
        <v>370</v>
      </c>
      <c r="X136" s="36" t="s">
        <v>456</v>
      </c>
      <c r="Y136" s="36" t="s">
        <v>370</v>
      </c>
      <c r="Z136" s="36" t="s">
        <v>456</v>
      </c>
      <c r="AA136" s="36" t="s">
        <v>370</v>
      </c>
      <c r="AB136" s="101" t="s">
        <v>370</v>
      </c>
      <c r="AC136" s="1010" t="s">
        <v>456</v>
      </c>
      <c r="AD136" s="1010" t="s">
        <v>370</v>
      </c>
      <c r="AE136" s="62" t="s">
        <v>456</v>
      </c>
      <c r="AF136" s="1010" t="s">
        <v>370</v>
      </c>
      <c r="AG136" s="74" t="s">
        <v>456</v>
      </c>
      <c r="AH136" s="62" t="s">
        <v>456</v>
      </c>
      <c r="AI136" s="830" t="s">
        <v>456</v>
      </c>
      <c r="AJ136" s="830" t="s">
        <v>456</v>
      </c>
    </row>
    <row r="137" spans="1:36" s="138" customFormat="1" ht="22.5" x14ac:dyDescent="0.2">
      <c r="A137" s="864" t="s">
        <v>152</v>
      </c>
      <c r="B137" s="10" t="s">
        <v>370</v>
      </c>
      <c r="C137" s="10" t="s">
        <v>456</v>
      </c>
      <c r="D137" s="10" t="s">
        <v>370</v>
      </c>
      <c r="E137" s="10" t="s">
        <v>456</v>
      </c>
      <c r="F137" s="10" t="s">
        <v>370</v>
      </c>
      <c r="G137" s="36" t="s">
        <v>456</v>
      </c>
      <c r="H137" s="10" t="s">
        <v>370</v>
      </c>
      <c r="I137" s="10" t="s">
        <v>370</v>
      </c>
      <c r="J137" s="10" t="s">
        <v>456</v>
      </c>
      <c r="K137" s="10" t="s">
        <v>370</v>
      </c>
      <c r="L137" s="10" t="s">
        <v>456</v>
      </c>
      <c r="M137" s="10" t="s">
        <v>370</v>
      </c>
      <c r="N137" s="10" t="s">
        <v>456</v>
      </c>
      <c r="O137" s="10" t="s">
        <v>370</v>
      </c>
      <c r="P137" s="10" t="s">
        <v>370</v>
      </c>
      <c r="Q137" s="10" t="s">
        <v>456</v>
      </c>
      <c r="R137" s="10" t="s">
        <v>370</v>
      </c>
      <c r="S137" s="10" t="s">
        <v>456</v>
      </c>
      <c r="T137" s="10" t="s">
        <v>370</v>
      </c>
      <c r="U137" s="10" t="s">
        <v>370</v>
      </c>
      <c r="V137" s="10" t="s">
        <v>456</v>
      </c>
      <c r="W137" s="10" t="s">
        <v>370</v>
      </c>
      <c r="X137" s="62" t="s">
        <v>456</v>
      </c>
      <c r="Y137" s="62" t="s">
        <v>370</v>
      </c>
      <c r="Z137" s="62" t="s">
        <v>456</v>
      </c>
      <c r="AA137" s="62" t="s">
        <v>370</v>
      </c>
      <c r="AB137" s="330" t="s">
        <v>370</v>
      </c>
      <c r="AC137" s="1010" t="s">
        <v>456</v>
      </c>
      <c r="AD137" s="1010" t="s">
        <v>370</v>
      </c>
      <c r="AE137" s="62" t="s">
        <v>456</v>
      </c>
      <c r="AF137" s="1010" t="s">
        <v>370</v>
      </c>
      <c r="AG137" s="1011" t="s">
        <v>456</v>
      </c>
      <c r="AH137" s="62" t="s">
        <v>456</v>
      </c>
      <c r="AI137" s="830" t="s">
        <v>456</v>
      </c>
      <c r="AJ137" s="830" t="s">
        <v>456</v>
      </c>
    </row>
    <row r="138" spans="1:36" s="138" customFormat="1" x14ac:dyDescent="0.2">
      <c r="A138" s="864" t="s">
        <v>153</v>
      </c>
      <c r="B138" s="62" t="s">
        <v>370</v>
      </c>
      <c r="C138" s="62" t="s">
        <v>456</v>
      </c>
      <c r="D138" s="62" t="s">
        <v>370</v>
      </c>
      <c r="E138" s="62" t="s">
        <v>456</v>
      </c>
      <c r="F138" s="62" t="s">
        <v>370</v>
      </c>
      <c r="G138" s="36" t="s">
        <v>456</v>
      </c>
      <c r="H138" s="10" t="s">
        <v>370</v>
      </c>
      <c r="I138" s="10" t="s">
        <v>370</v>
      </c>
      <c r="J138" s="10" t="s">
        <v>456</v>
      </c>
      <c r="K138" s="10" t="s">
        <v>370</v>
      </c>
      <c r="L138" s="10" t="s">
        <v>456</v>
      </c>
      <c r="M138" s="10" t="s">
        <v>370</v>
      </c>
      <c r="N138" s="10" t="s">
        <v>456</v>
      </c>
      <c r="O138" s="10" t="s">
        <v>370</v>
      </c>
      <c r="P138" s="10" t="s">
        <v>370</v>
      </c>
      <c r="Q138" s="10" t="s">
        <v>456</v>
      </c>
      <c r="R138" s="10" t="s">
        <v>370</v>
      </c>
      <c r="S138" s="10" t="s">
        <v>456</v>
      </c>
      <c r="T138" s="10" t="s">
        <v>370</v>
      </c>
      <c r="U138" s="10" t="s">
        <v>370</v>
      </c>
      <c r="V138" s="10" t="s">
        <v>456</v>
      </c>
      <c r="W138" s="10" t="s">
        <v>370</v>
      </c>
      <c r="X138" s="10" t="s">
        <v>456</v>
      </c>
      <c r="Y138" s="10" t="s">
        <v>370</v>
      </c>
      <c r="Z138" s="10" t="s">
        <v>456</v>
      </c>
      <c r="AA138" s="10" t="s">
        <v>370</v>
      </c>
      <c r="AB138" s="327" t="s">
        <v>370</v>
      </c>
      <c r="AC138" s="10" t="s">
        <v>456</v>
      </c>
      <c r="AD138" s="10" t="s">
        <v>370</v>
      </c>
      <c r="AE138" s="10" t="s">
        <v>456</v>
      </c>
      <c r="AF138" s="10" t="s">
        <v>370</v>
      </c>
      <c r="AG138" s="10" t="s">
        <v>456</v>
      </c>
      <c r="AH138" s="62" t="s">
        <v>456</v>
      </c>
      <c r="AI138" s="830" t="s">
        <v>456</v>
      </c>
      <c r="AJ138" s="830" t="s">
        <v>456</v>
      </c>
    </row>
    <row r="139" spans="1:36" s="138" customFormat="1" x14ac:dyDescent="0.2">
      <c r="A139" s="864" t="s">
        <v>155</v>
      </c>
      <c r="B139" s="10" t="s">
        <v>370</v>
      </c>
      <c r="C139" s="10" t="s">
        <v>456</v>
      </c>
      <c r="D139" s="10" t="s">
        <v>370</v>
      </c>
      <c r="E139" s="10" t="s">
        <v>456</v>
      </c>
      <c r="F139" s="10" t="s">
        <v>370</v>
      </c>
      <c r="G139" s="36" t="s">
        <v>456</v>
      </c>
      <c r="H139" s="10" t="s">
        <v>370</v>
      </c>
      <c r="I139" s="10" t="s">
        <v>370</v>
      </c>
      <c r="J139" s="10" t="s">
        <v>456</v>
      </c>
      <c r="K139" s="10" t="s">
        <v>370</v>
      </c>
      <c r="L139" s="10" t="s">
        <v>456</v>
      </c>
      <c r="M139" s="10" t="s">
        <v>370</v>
      </c>
      <c r="N139" s="10" t="s">
        <v>456</v>
      </c>
      <c r="O139" s="10" t="s">
        <v>370</v>
      </c>
      <c r="P139" s="10" t="s">
        <v>370</v>
      </c>
      <c r="Q139" s="10" t="s">
        <v>456</v>
      </c>
      <c r="R139" s="10" t="s">
        <v>370</v>
      </c>
      <c r="S139" s="10" t="s">
        <v>456</v>
      </c>
      <c r="T139" s="10" t="s">
        <v>370</v>
      </c>
      <c r="U139" s="10" t="s">
        <v>370</v>
      </c>
      <c r="V139" s="10" t="s">
        <v>456</v>
      </c>
      <c r="W139" s="10" t="s">
        <v>370</v>
      </c>
      <c r="X139" s="10" t="s">
        <v>456</v>
      </c>
      <c r="Y139" s="10" t="s">
        <v>370</v>
      </c>
      <c r="Z139" s="10" t="s">
        <v>456</v>
      </c>
      <c r="AA139" s="10" t="s">
        <v>370</v>
      </c>
      <c r="AB139" s="327" t="s">
        <v>370</v>
      </c>
      <c r="AC139" s="10" t="s">
        <v>456</v>
      </c>
      <c r="AD139" s="10" t="s">
        <v>370</v>
      </c>
      <c r="AE139" s="10" t="s">
        <v>456</v>
      </c>
      <c r="AF139" s="10" t="s">
        <v>370</v>
      </c>
      <c r="AG139" s="10" t="s">
        <v>456</v>
      </c>
      <c r="AH139" s="62" t="s">
        <v>456</v>
      </c>
      <c r="AI139" s="830" t="s">
        <v>456</v>
      </c>
      <c r="AJ139" s="830" t="s">
        <v>456</v>
      </c>
    </row>
    <row r="140" spans="1:36" s="138" customFormat="1" x14ac:dyDescent="0.2">
      <c r="A140" s="864" t="s">
        <v>156</v>
      </c>
      <c r="B140" s="10" t="s">
        <v>370</v>
      </c>
      <c r="C140" s="10" t="s">
        <v>456</v>
      </c>
      <c r="D140" s="10" t="s">
        <v>370</v>
      </c>
      <c r="E140" s="10" t="s">
        <v>456</v>
      </c>
      <c r="F140" s="10" t="s">
        <v>370</v>
      </c>
      <c r="G140" s="36" t="s">
        <v>456</v>
      </c>
      <c r="H140" s="10" t="s">
        <v>370</v>
      </c>
      <c r="I140" s="10" t="s">
        <v>370</v>
      </c>
      <c r="J140" s="10" t="s">
        <v>456</v>
      </c>
      <c r="K140" s="10" t="s">
        <v>370</v>
      </c>
      <c r="L140" s="10" t="s">
        <v>456</v>
      </c>
      <c r="M140" s="10" t="s">
        <v>370</v>
      </c>
      <c r="N140" s="10" t="s">
        <v>456</v>
      </c>
      <c r="O140" s="10" t="s">
        <v>370</v>
      </c>
      <c r="P140" s="10" t="s">
        <v>370</v>
      </c>
      <c r="Q140" s="10" t="s">
        <v>456</v>
      </c>
      <c r="R140" s="10" t="s">
        <v>370</v>
      </c>
      <c r="S140" s="10" t="s">
        <v>456</v>
      </c>
      <c r="T140" s="10" t="s">
        <v>370</v>
      </c>
      <c r="U140" s="10" t="s">
        <v>370</v>
      </c>
      <c r="V140" s="10" t="s">
        <v>456</v>
      </c>
      <c r="W140" s="10" t="s">
        <v>370</v>
      </c>
      <c r="X140" s="10" t="s">
        <v>456</v>
      </c>
      <c r="Y140" s="10" t="s">
        <v>370</v>
      </c>
      <c r="Z140" s="10" t="s">
        <v>456</v>
      </c>
      <c r="AA140" s="10" t="s">
        <v>370</v>
      </c>
      <c r="AB140" s="327" t="s">
        <v>370</v>
      </c>
      <c r="AC140" s="10" t="s">
        <v>456</v>
      </c>
      <c r="AD140" s="10" t="s">
        <v>370</v>
      </c>
      <c r="AE140" s="10" t="s">
        <v>456</v>
      </c>
      <c r="AF140" s="10" t="s">
        <v>370</v>
      </c>
      <c r="AG140" s="10" t="s">
        <v>456</v>
      </c>
      <c r="AH140" s="62" t="s">
        <v>456</v>
      </c>
      <c r="AI140" s="830" t="s">
        <v>456</v>
      </c>
      <c r="AJ140" s="830" t="s">
        <v>456</v>
      </c>
    </row>
    <row r="141" spans="1:36" s="138" customFormat="1" x14ac:dyDescent="0.2">
      <c r="A141" s="864" t="s">
        <v>157</v>
      </c>
      <c r="B141" s="10" t="s">
        <v>370</v>
      </c>
      <c r="C141" s="10" t="s">
        <v>456</v>
      </c>
      <c r="D141" s="10" t="s">
        <v>370</v>
      </c>
      <c r="E141" s="10" t="s">
        <v>456</v>
      </c>
      <c r="F141" s="10" t="s">
        <v>370</v>
      </c>
      <c r="G141" s="36" t="s">
        <v>456</v>
      </c>
      <c r="H141" s="10" t="s">
        <v>370</v>
      </c>
      <c r="I141" s="10" t="s">
        <v>370</v>
      </c>
      <c r="J141" s="10" t="s">
        <v>456</v>
      </c>
      <c r="K141" s="10" t="s">
        <v>370</v>
      </c>
      <c r="L141" s="10" t="s">
        <v>456</v>
      </c>
      <c r="M141" s="10" t="s">
        <v>370</v>
      </c>
      <c r="N141" s="10" t="s">
        <v>456</v>
      </c>
      <c r="O141" s="10" t="s">
        <v>370</v>
      </c>
      <c r="P141" s="10" t="s">
        <v>370</v>
      </c>
      <c r="Q141" s="10" t="s">
        <v>456</v>
      </c>
      <c r="R141" s="10" t="s">
        <v>370</v>
      </c>
      <c r="S141" s="10" t="s">
        <v>456</v>
      </c>
      <c r="T141" s="10" t="s">
        <v>370</v>
      </c>
      <c r="U141" s="10" t="s">
        <v>370</v>
      </c>
      <c r="V141" s="10" t="s">
        <v>456</v>
      </c>
      <c r="W141" s="10" t="s">
        <v>370</v>
      </c>
      <c r="X141" s="10" t="s">
        <v>456</v>
      </c>
      <c r="Y141" s="10" t="s">
        <v>370</v>
      </c>
      <c r="Z141" s="10" t="s">
        <v>456</v>
      </c>
      <c r="AA141" s="10" t="s">
        <v>370</v>
      </c>
      <c r="AB141" s="327" t="s">
        <v>370</v>
      </c>
      <c r="AC141" s="10" t="s">
        <v>456</v>
      </c>
      <c r="AD141" s="10" t="s">
        <v>370</v>
      </c>
      <c r="AE141" s="10" t="s">
        <v>456</v>
      </c>
      <c r="AF141" s="10" t="s">
        <v>370</v>
      </c>
      <c r="AG141" s="10" t="s">
        <v>456</v>
      </c>
      <c r="AH141" s="62" t="s">
        <v>456</v>
      </c>
      <c r="AI141" s="830" t="s">
        <v>456</v>
      </c>
      <c r="AJ141" s="830" t="s">
        <v>456</v>
      </c>
    </row>
    <row r="142" spans="1:36" s="138" customFormat="1" x14ac:dyDescent="0.2">
      <c r="A142" s="864" t="s">
        <v>336</v>
      </c>
      <c r="B142" s="45" t="s">
        <v>370</v>
      </c>
      <c r="C142" s="45" t="s">
        <v>456</v>
      </c>
      <c r="D142" s="10" t="s">
        <v>370</v>
      </c>
      <c r="E142" s="10" t="s">
        <v>456</v>
      </c>
      <c r="F142" s="10" t="s">
        <v>370</v>
      </c>
      <c r="G142" s="36" t="s">
        <v>456</v>
      </c>
      <c r="H142" s="10" t="s">
        <v>370</v>
      </c>
      <c r="I142" s="10" t="s">
        <v>370</v>
      </c>
      <c r="J142" s="10" t="s">
        <v>456</v>
      </c>
      <c r="K142" s="10" t="s">
        <v>370</v>
      </c>
      <c r="L142" s="10" t="s">
        <v>456</v>
      </c>
      <c r="M142" s="10" t="s">
        <v>370</v>
      </c>
      <c r="N142" s="10" t="s">
        <v>456</v>
      </c>
      <c r="O142" s="10" t="s">
        <v>370</v>
      </c>
      <c r="P142" s="10" t="s">
        <v>370</v>
      </c>
      <c r="Q142" s="10" t="s">
        <v>456</v>
      </c>
      <c r="R142" s="10" t="s">
        <v>370</v>
      </c>
      <c r="S142" s="10" t="s">
        <v>456</v>
      </c>
      <c r="T142" s="10" t="s">
        <v>370</v>
      </c>
      <c r="U142" s="10" t="s">
        <v>370</v>
      </c>
      <c r="V142" s="10" t="s">
        <v>456</v>
      </c>
      <c r="W142" s="10" t="s">
        <v>370</v>
      </c>
      <c r="X142" s="10" t="s">
        <v>456</v>
      </c>
      <c r="Y142" s="10" t="s">
        <v>370</v>
      </c>
      <c r="Z142" s="10" t="s">
        <v>456</v>
      </c>
      <c r="AA142" s="10" t="s">
        <v>370</v>
      </c>
      <c r="AB142" s="327" t="s">
        <v>370</v>
      </c>
      <c r="AC142" s="10" t="s">
        <v>456</v>
      </c>
      <c r="AD142" s="10" t="s">
        <v>370</v>
      </c>
      <c r="AE142" s="10" t="s">
        <v>456</v>
      </c>
      <c r="AF142" s="10" t="s">
        <v>370</v>
      </c>
      <c r="AG142" s="10" t="s">
        <v>456</v>
      </c>
      <c r="AH142" s="62" t="s">
        <v>456</v>
      </c>
      <c r="AI142" s="830" t="s">
        <v>456</v>
      </c>
      <c r="AJ142" s="830" t="s">
        <v>456</v>
      </c>
    </row>
    <row r="143" spans="1:36" s="138" customFormat="1" ht="22.5" x14ac:dyDescent="0.2">
      <c r="A143" s="854" t="s">
        <v>159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303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20"/>
      <c r="AC143" s="93"/>
      <c r="AD143" s="93"/>
      <c r="AE143" s="8"/>
      <c r="AF143" s="8"/>
      <c r="AG143" s="1011"/>
      <c r="AH143" s="1010"/>
      <c r="AI143" s="1012"/>
      <c r="AJ143" s="1012"/>
    </row>
    <row r="144" spans="1:36" s="5" customFormat="1" x14ac:dyDescent="0.2">
      <c r="A144" s="136" t="s">
        <v>883</v>
      </c>
      <c r="B144" s="45" t="s">
        <v>370</v>
      </c>
      <c r="C144" s="45" t="s">
        <v>456</v>
      </c>
      <c r="D144" s="29" t="s">
        <v>370</v>
      </c>
      <c r="E144" s="29" t="s">
        <v>456</v>
      </c>
      <c r="F144" s="29" t="s">
        <v>370</v>
      </c>
      <c r="G144" s="29" t="s">
        <v>456</v>
      </c>
      <c r="H144" s="29" t="s">
        <v>370</v>
      </c>
      <c r="I144" s="29" t="s">
        <v>370</v>
      </c>
      <c r="J144" s="29" t="s">
        <v>456</v>
      </c>
      <c r="K144" s="35" t="s">
        <v>370</v>
      </c>
      <c r="L144" s="35" t="s">
        <v>456</v>
      </c>
      <c r="M144" s="35" t="s">
        <v>370</v>
      </c>
      <c r="N144" s="35" t="s">
        <v>456</v>
      </c>
      <c r="O144" s="35" t="s">
        <v>370</v>
      </c>
      <c r="P144" s="35" t="s">
        <v>370</v>
      </c>
      <c r="Q144" s="35" t="s">
        <v>456</v>
      </c>
      <c r="R144" s="35" t="s">
        <v>370</v>
      </c>
      <c r="S144" s="35" t="s">
        <v>456</v>
      </c>
      <c r="T144" s="35" t="s">
        <v>370</v>
      </c>
      <c r="U144" s="35" t="s">
        <v>370</v>
      </c>
      <c r="V144" s="35">
        <v>10582</v>
      </c>
      <c r="W144" s="35">
        <v>18659</v>
      </c>
      <c r="X144" s="35">
        <v>14420</v>
      </c>
      <c r="Y144" s="35">
        <v>15336</v>
      </c>
      <c r="Z144" s="35">
        <v>14415</v>
      </c>
      <c r="AA144" s="35">
        <v>18372</v>
      </c>
      <c r="AB144" s="35">
        <v>22812</v>
      </c>
      <c r="AC144" s="287">
        <v>32005</v>
      </c>
      <c r="AD144" s="287">
        <v>28310</v>
      </c>
      <c r="AE144" s="287">
        <v>47998</v>
      </c>
      <c r="AF144" s="861">
        <v>47959</v>
      </c>
      <c r="AG144" s="421">
        <v>65430</v>
      </c>
      <c r="AH144" s="321">
        <v>78257</v>
      </c>
      <c r="AI144" s="1261">
        <v>94648</v>
      </c>
      <c r="AJ144" s="1261">
        <v>102702</v>
      </c>
    </row>
    <row r="145" spans="1:36" s="5" customFormat="1" ht="22.5" x14ac:dyDescent="0.2">
      <c r="A145" s="136" t="s">
        <v>160</v>
      </c>
      <c r="B145" s="45" t="s">
        <v>370</v>
      </c>
      <c r="C145" s="45" t="s">
        <v>456</v>
      </c>
      <c r="D145" s="45" t="s">
        <v>370</v>
      </c>
      <c r="E145" s="45" t="s">
        <v>456</v>
      </c>
      <c r="F145" s="45" t="s">
        <v>370</v>
      </c>
      <c r="G145" s="45" t="s">
        <v>456</v>
      </c>
      <c r="H145" s="45" t="s">
        <v>370</v>
      </c>
      <c r="I145" s="45" t="s">
        <v>370</v>
      </c>
      <c r="J145" s="45" t="s">
        <v>456</v>
      </c>
      <c r="K145" s="45" t="s">
        <v>370</v>
      </c>
      <c r="L145" s="45" t="s">
        <v>456</v>
      </c>
      <c r="M145" s="45" t="s">
        <v>370</v>
      </c>
      <c r="N145" s="45" t="s">
        <v>456</v>
      </c>
      <c r="O145" s="45" t="s">
        <v>370</v>
      </c>
      <c r="P145" s="45" t="s">
        <v>370</v>
      </c>
      <c r="Q145" s="45" t="s">
        <v>456</v>
      </c>
      <c r="R145" s="45" t="s">
        <v>370</v>
      </c>
      <c r="S145" s="45" t="s">
        <v>456</v>
      </c>
      <c r="T145" s="45" t="s">
        <v>370</v>
      </c>
      <c r="U145" s="45" t="s">
        <v>370</v>
      </c>
      <c r="V145" s="45" t="s">
        <v>456</v>
      </c>
      <c r="W145" s="45" t="s">
        <v>370</v>
      </c>
      <c r="X145" s="45" t="s">
        <v>456</v>
      </c>
      <c r="Y145" s="45" t="s">
        <v>370</v>
      </c>
      <c r="Z145" s="45" t="s">
        <v>456</v>
      </c>
      <c r="AA145" s="45" t="s">
        <v>370</v>
      </c>
      <c r="AB145" s="22"/>
      <c r="AC145" s="8">
        <v>133</v>
      </c>
      <c r="AD145" s="8">
        <v>87.2</v>
      </c>
      <c r="AE145" s="323">
        <v>169.7</v>
      </c>
      <c r="AF145" s="539">
        <v>96.1</v>
      </c>
      <c r="AG145" s="330">
        <v>136.4</v>
      </c>
      <c r="AH145" s="335">
        <v>114.8</v>
      </c>
      <c r="AI145" s="808">
        <v>115.6</v>
      </c>
      <c r="AJ145" s="808">
        <v>105.5</v>
      </c>
    </row>
    <row r="146" spans="1:36" s="5" customFormat="1" ht="22.5" x14ac:dyDescent="0.2">
      <c r="A146" s="136" t="s">
        <v>162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20"/>
      <c r="AC146" s="8"/>
      <c r="AD146" s="8"/>
      <c r="AE146" s="8"/>
      <c r="AF146" s="8"/>
      <c r="AG146" s="330"/>
      <c r="AH146" s="336"/>
      <c r="AI146" s="808"/>
      <c r="AJ146" s="808"/>
    </row>
    <row r="147" spans="1:36" s="5" customFormat="1" x14ac:dyDescent="0.2">
      <c r="A147" s="136" t="s">
        <v>163</v>
      </c>
      <c r="B147" s="35" t="s">
        <v>370</v>
      </c>
      <c r="C147" s="35" t="s">
        <v>456</v>
      </c>
      <c r="D147" s="35" t="s">
        <v>370</v>
      </c>
      <c r="E147" s="35" t="s">
        <v>456</v>
      </c>
      <c r="F147" s="35" t="s">
        <v>370</v>
      </c>
      <c r="G147" s="35" t="s">
        <v>456</v>
      </c>
      <c r="H147" s="22" t="s">
        <v>370</v>
      </c>
      <c r="I147" s="22" t="s">
        <v>370</v>
      </c>
      <c r="J147" s="80" t="s">
        <v>456</v>
      </c>
      <c r="K147" s="45" t="s">
        <v>370</v>
      </c>
      <c r="L147" s="45" t="s">
        <v>456</v>
      </c>
      <c r="M147" s="45" t="s">
        <v>370</v>
      </c>
      <c r="N147" s="45" t="s">
        <v>456</v>
      </c>
      <c r="O147" s="45" t="s">
        <v>370</v>
      </c>
      <c r="P147" s="45" t="s">
        <v>370</v>
      </c>
      <c r="Q147" s="45" t="s">
        <v>456</v>
      </c>
      <c r="R147" s="45" t="s">
        <v>370</v>
      </c>
      <c r="S147" s="45" t="s">
        <v>456</v>
      </c>
      <c r="T147" s="45" t="s">
        <v>370</v>
      </c>
      <c r="U147" s="45">
        <v>5.0999999999999996</v>
      </c>
      <c r="V147" s="45">
        <v>22.3</v>
      </c>
      <c r="W147" s="45">
        <v>24.5</v>
      </c>
      <c r="X147" s="45">
        <v>42.6</v>
      </c>
      <c r="Y147" s="45">
        <v>32.700000000000003</v>
      </c>
      <c r="Z147" s="45">
        <v>21.7</v>
      </c>
      <c r="AA147" s="45">
        <v>16.5</v>
      </c>
      <c r="AB147" s="45">
        <v>36.9</v>
      </c>
      <c r="AC147" s="525">
        <v>56.8</v>
      </c>
      <c r="AD147" s="525">
        <v>48.2</v>
      </c>
      <c r="AE147" s="525">
        <v>64.099999999999994</v>
      </c>
      <c r="AF147" s="138">
        <v>67.099999999999994</v>
      </c>
      <c r="AG147" s="74">
        <v>70.900000000000006</v>
      </c>
      <c r="AH147" s="336">
        <v>69.5</v>
      </c>
      <c r="AI147" s="808">
        <v>90.6</v>
      </c>
      <c r="AJ147" s="808">
        <v>99.4</v>
      </c>
    </row>
    <row r="148" spans="1:36" s="5" customFormat="1" ht="22.5" x14ac:dyDescent="0.2">
      <c r="A148" s="136" t="s">
        <v>164</v>
      </c>
      <c r="B148" s="45" t="s">
        <v>370</v>
      </c>
      <c r="C148" s="45" t="s">
        <v>456</v>
      </c>
      <c r="D148" s="45" t="s">
        <v>370</v>
      </c>
      <c r="E148" s="45" t="s">
        <v>456</v>
      </c>
      <c r="F148" s="45" t="s">
        <v>370</v>
      </c>
      <c r="G148" s="45" t="s">
        <v>456</v>
      </c>
      <c r="H148" s="36" t="s">
        <v>370</v>
      </c>
      <c r="I148" s="22" t="s">
        <v>370</v>
      </c>
      <c r="J148" s="80" t="s">
        <v>456</v>
      </c>
      <c r="K148" s="45" t="s">
        <v>370</v>
      </c>
      <c r="L148" s="45" t="s">
        <v>456</v>
      </c>
      <c r="M148" s="45" t="s">
        <v>370</v>
      </c>
      <c r="N148" s="45" t="s">
        <v>456</v>
      </c>
      <c r="O148" s="45" t="s">
        <v>370</v>
      </c>
      <c r="P148" s="45" t="s">
        <v>370</v>
      </c>
      <c r="Q148" s="45" t="s">
        <v>456</v>
      </c>
      <c r="R148" s="45" t="s">
        <v>370</v>
      </c>
      <c r="S148" s="45" t="s">
        <v>456</v>
      </c>
      <c r="T148" s="45" t="s">
        <v>370</v>
      </c>
      <c r="U148" s="20" t="s">
        <v>8</v>
      </c>
      <c r="V148" s="8">
        <v>437.3</v>
      </c>
      <c r="W148" s="8">
        <v>109.9</v>
      </c>
      <c r="X148" s="8">
        <v>173.9</v>
      </c>
      <c r="Y148" s="8">
        <v>76.8</v>
      </c>
      <c r="Z148" s="8">
        <v>66.400000000000006</v>
      </c>
      <c r="AA148" s="323">
        <v>76</v>
      </c>
      <c r="AB148" s="22">
        <v>223.1</v>
      </c>
      <c r="AC148" s="323">
        <v>154</v>
      </c>
      <c r="AD148" s="8">
        <v>84.8</v>
      </c>
      <c r="AE148" s="8">
        <v>133.1</v>
      </c>
      <c r="AF148" s="859">
        <v>104.7</v>
      </c>
      <c r="AG148" s="330">
        <v>105.6</v>
      </c>
      <c r="AH148" s="335">
        <v>98.1</v>
      </c>
      <c r="AI148" s="808">
        <v>130.30000000000001</v>
      </c>
      <c r="AJ148" s="808">
        <v>109.7</v>
      </c>
    </row>
    <row r="149" spans="1:36" s="5" customFormat="1" ht="22.5" x14ac:dyDescent="0.2">
      <c r="A149" s="136" t="s">
        <v>165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20"/>
      <c r="AC149" s="8"/>
      <c r="AD149" s="8"/>
      <c r="AE149" s="8"/>
      <c r="AF149" s="8"/>
      <c r="AG149" s="330"/>
      <c r="AH149" s="336"/>
      <c r="AI149" s="786"/>
      <c r="AJ149" s="786"/>
    </row>
    <row r="150" spans="1:36" s="5" customFormat="1" ht="22.5" x14ac:dyDescent="0.2">
      <c r="A150" s="136" t="s">
        <v>166</v>
      </c>
      <c r="B150" s="35" t="s">
        <v>370</v>
      </c>
      <c r="C150" s="35" t="s">
        <v>456</v>
      </c>
      <c r="D150" s="35" t="s">
        <v>370</v>
      </c>
      <c r="E150" s="35" t="s">
        <v>456</v>
      </c>
      <c r="F150" s="72" t="s">
        <v>370</v>
      </c>
      <c r="G150" s="72" t="s">
        <v>456</v>
      </c>
      <c r="H150" s="72" t="s">
        <v>370</v>
      </c>
      <c r="I150" s="72" t="s">
        <v>370</v>
      </c>
      <c r="J150" s="72" t="s">
        <v>456</v>
      </c>
      <c r="K150" s="72" t="s">
        <v>370</v>
      </c>
      <c r="L150" s="72" t="s">
        <v>456</v>
      </c>
      <c r="M150" s="72" t="s">
        <v>370</v>
      </c>
      <c r="N150" s="72" t="s">
        <v>456</v>
      </c>
      <c r="O150" s="72" t="s">
        <v>370</v>
      </c>
      <c r="P150" s="72" t="s">
        <v>370</v>
      </c>
      <c r="Q150" s="72" t="s">
        <v>456</v>
      </c>
      <c r="R150" s="72" t="s">
        <v>370</v>
      </c>
      <c r="S150" s="72" t="s">
        <v>456</v>
      </c>
      <c r="T150" s="72" t="s">
        <v>370</v>
      </c>
      <c r="U150" s="72" t="s">
        <v>370</v>
      </c>
      <c r="V150" s="72" t="s">
        <v>456</v>
      </c>
      <c r="W150" s="72" t="s">
        <v>370</v>
      </c>
      <c r="X150" s="72" t="s">
        <v>456</v>
      </c>
      <c r="Y150" s="72" t="s">
        <v>370</v>
      </c>
      <c r="Z150" s="72" t="s">
        <v>456</v>
      </c>
      <c r="AA150" s="72" t="s">
        <v>370</v>
      </c>
      <c r="AB150" s="72" t="s">
        <v>8</v>
      </c>
      <c r="AC150" s="20" t="s">
        <v>8</v>
      </c>
      <c r="AD150" s="20" t="s">
        <v>8</v>
      </c>
      <c r="AE150" s="20" t="s">
        <v>8</v>
      </c>
      <c r="AF150" s="20" t="s">
        <v>8</v>
      </c>
      <c r="AG150" s="330" t="s">
        <v>8</v>
      </c>
      <c r="AH150" s="336" t="s">
        <v>8</v>
      </c>
      <c r="AI150" s="808" t="s">
        <v>370</v>
      </c>
      <c r="AJ150" s="808" t="s">
        <v>8</v>
      </c>
    </row>
    <row r="151" spans="1:36" s="5" customFormat="1" ht="22.5" x14ac:dyDescent="0.2">
      <c r="A151" s="136" t="s">
        <v>167</v>
      </c>
      <c r="B151" s="35" t="s">
        <v>370</v>
      </c>
      <c r="C151" s="35" t="s">
        <v>456</v>
      </c>
      <c r="D151" s="35" t="s">
        <v>370</v>
      </c>
      <c r="E151" s="72" t="s">
        <v>456</v>
      </c>
      <c r="F151" s="72" t="s">
        <v>370</v>
      </c>
      <c r="G151" s="72" t="s">
        <v>456</v>
      </c>
      <c r="H151" s="72" t="s">
        <v>370</v>
      </c>
      <c r="I151" s="72" t="s">
        <v>370</v>
      </c>
      <c r="J151" s="72" t="s">
        <v>456</v>
      </c>
      <c r="K151" s="72" t="s">
        <v>370</v>
      </c>
      <c r="L151" s="72" t="s">
        <v>456</v>
      </c>
      <c r="M151" s="72" t="s">
        <v>370</v>
      </c>
      <c r="N151" s="72" t="s">
        <v>456</v>
      </c>
      <c r="O151" s="72" t="s">
        <v>370</v>
      </c>
      <c r="P151" s="72" t="s">
        <v>370</v>
      </c>
      <c r="Q151" s="72" t="s">
        <v>456</v>
      </c>
      <c r="R151" s="72" t="s">
        <v>370</v>
      </c>
      <c r="S151" s="72" t="s">
        <v>456</v>
      </c>
      <c r="T151" s="72" t="s">
        <v>370</v>
      </c>
      <c r="U151" s="72" t="s">
        <v>370</v>
      </c>
      <c r="V151" s="72" t="s">
        <v>456</v>
      </c>
      <c r="W151" s="72" t="s">
        <v>370</v>
      </c>
      <c r="X151" s="72" t="s">
        <v>456</v>
      </c>
      <c r="Y151" s="72" t="s">
        <v>370</v>
      </c>
      <c r="Z151" s="72" t="s">
        <v>456</v>
      </c>
      <c r="AA151" s="72" t="s">
        <v>370</v>
      </c>
      <c r="AB151" s="72" t="s">
        <v>8</v>
      </c>
      <c r="AC151" s="20">
        <v>150</v>
      </c>
      <c r="AD151" s="20" t="s">
        <v>8</v>
      </c>
      <c r="AE151" s="20" t="s">
        <v>8</v>
      </c>
      <c r="AF151" s="20" t="s">
        <v>8</v>
      </c>
      <c r="AG151" s="330" t="s">
        <v>8</v>
      </c>
      <c r="AH151" s="336" t="s">
        <v>8</v>
      </c>
      <c r="AI151" s="808" t="s">
        <v>370</v>
      </c>
      <c r="AJ151" s="808" t="s">
        <v>8</v>
      </c>
    </row>
    <row r="152" spans="1:36" s="5" customFormat="1" ht="22.5" x14ac:dyDescent="0.2">
      <c r="A152" s="136" t="s">
        <v>246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20"/>
      <c r="AD152" s="20"/>
      <c r="AE152" s="20"/>
      <c r="AF152" s="20"/>
      <c r="AG152" s="330"/>
      <c r="AH152" s="336"/>
      <c r="AI152" s="808"/>
      <c r="AJ152" s="808"/>
    </row>
    <row r="153" spans="1:36" s="5" customFormat="1" ht="22.5" x14ac:dyDescent="0.2">
      <c r="A153" s="136" t="s">
        <v>247</v>
      </c>
      <c r="B153" s="72" t="s">
        <v>370</v>
      </c>
      <c r="C153" s="35" t="s">
        <v>456</v>
      </c>
      <c r="D153" s="72" t="s">
        <v>370</v>
      </c>
      <c r="E153" s="35" t="s">
        <v>456</v>
      </c>
      <c r="F153" s="72" t="s">
        <v>370</v>
      </c>
      <c r="G153" s="72" t="s">
        <v>456</v>
      </c>
      <c r="H153" s="72" t="s">
        <v>370</v>
      </c>
      <c r="I153" s="72" t="s">
        <v>370</v>
      </c>
      <c r="J153" s="72" t="s">
        <v>456</v>
      </c>
      <c r="K153" s="72" t="s">
        <v>370</v>
      </c>
      <c r="L153" s="72" t="s">
        <v>456</v>
      </c>
      <c r="M153" s="72" t="s">
        <v>370</v>
      </c>
      <c r="N153" s="72" t="s">
        <v>456</v>
      </c>
      <c r="O153" s="72" t="s">
        <v>370</v>
      </c>
      <c r="P153" s="72" t="s">
        <v>370</v>
      </c>
      <c r="Q153" s="72" t="s">
        <v>456</v>
      </c>
      <c r="R153" s="72" t="s">
        <v>370</v>
      </c>
      <c r="S153" s="72" t="s">
        <v>456</v>
      </c>
      <c r="T153" s="72" t="s">
        <v>370</v>
      </c>
      <c r="U153" s="72" t="s">
        <v>370</v>
      </c>
      <c r="V153" s="72" t="s">
        <v>456</v>
      </c>
      <c r="W153" s="72" t="s">
        <v>370</v>
      </c>
      <c r="X153" s="72" t="s">
        <v>456</v>
      </c>
      <c r="Y153" s="72" t="s">
        <v>370</v>
      </c>
      <c r="Z153" s="72" t="s">
        <v>456</v>
      </c>
      <c r="AA153" s="72" t="s">
        <v>370</v>
      </c>
      <c r="AB153" s="72">
        <v>284</v>
      </c>
      <c r="AC153" s="20" t="s">
        <v>8</v>
      </c>
      <c r="AD153" s="20" t="s">
        <v>8</v>
      </c>
      <c r="AE153" s="20" t="s">
        <v>8</v>
      </c>
      <c r="AF153" s="20" t="s">
        <v>8</v>
      </c>
      <c r="AG153" s="330" t="s">
        <v>8</v>
      </c>
      <c r="AH153" s="336" t="s">
        <v>8</v>
      </c>
      <c r="AI153" s="808" t="s">
        <v>370</v>
      </c>
      <c r="AJ153" s="808" t="s">
        <v>8</v>
      </c>
    </row>
    <row r="154" spans="1:36" s="5" customFormat="1" ht="33.75" x14ac:dyDescent="0.2">
      <c r="A154" s="136" t="s">
        <v>248</v>
      </c>
      <c r="B154" s="35" t="s">
        <v>370</v>
      </c>
      <c r="C154" s="20" t="s">
        <v>456</v>
      </c>
      <c r="D154" s="20" t="s">
        <v>370</v>
      </c>
      <c r="E154" s="20" t="s">
        <v>456</v>
      </c>
      <c r="F154" s="20" t="s">
        <v>370</v>
      </c>
      <c r="G154" s="20" t="s">
        <v>456</v>
      </c>
      <c r="H154" s="20" t="s">
        <v>370</v>
      </c>
      <c r="I154" s="20" t="s">
        <v>370</v>
      </c>
      <c r="J154" s="20" t="s">
        <v>456</v>
      </c>
      <c r="K154" s="20" t="s">
        <v>370</v>
      </c>
      <c r="L154" s="20" t="s">
        <v>456</v>
      </c>
      <c r="M154" s="20" t="s">
        <v>370</v>
      </c>
      <c r="N154" s="20" t="s">
        <v>456</v>
      </c>
      <c r="O154" s="20" t="s">
        <v>370</v>
      </c>
      <c r="P154" s="20" t="s">
        <v>370</v>
      </c>
      <c r="Q154" s="20" t="s">
        <v>456</v>
      </c>
      <c r="R154" s="20" t="s">
        <v>370</v>
      </c>
      <c r="S154" s="20" t="s">
        <v>456</v>
      </c>
      <c r="T154" s="20" t="s">
        <v>370</v>
      </c>
      <c r="U154" s="20" t="s">
        <v>370</v>
      </c>
      <c r="V154" s="20" t="s">
        <v>456</v>
      </c>
      <c r="W154" s="20" t="s">
        <v>370</v>
      </c>
      <c r="X154" s="20" t="s">
        <v>456</v>
      </c>
      <c r="Y154" s="20" t="s">
        <v>370</v>
      </c>
      <c r="Z154" s="20" t="s">
        <v>456</v>
      </c>
      <c r="AA154" s="20" t="s">
        <v>370</v>
      </c>
      <c r="AB154" s="72" t="s">
        <v>8</v>
      </c>
      <c r="AC154" s="20" t="s">
        <v>8</v>
      </c>
      <c r="AD154" s="20">
        <v>50</v>
      </c>
      <c r="AE154" s="20" t="s">
        <v>8</v>
      </c>
      <c r="AF154" s="20" t="s">
        <v>8</v>
      </c>
      <c r="AG154" s="330" t="s">
        <v>8</v>
      </c>
      <c r="AH154" s="336" t="s">
        <v>8</v>
      </c>
      <c r="AI154" s="808" t="s">
        <v>370</v>
      </c>
      <c r="AJ154" s="808" t="s">
        <v>8</v>
      </c>
    </row>
    <row r="155" spans="1:36" s="5" customFormat="1" ht="33.75" x14ac:dyDescent="0.2">
      <c r="A155" s="47" t="s">
        <v>176</v>
      </c>
      <c r="B155" s="22" t="s">
        <v>8</v>
      </c>
      <c r="C155" s="22" t="s">
        <v>8</v>
      </c>
      <c r="D155" s="22" t="s">
        <v>8</v>
      </c>
      <c r="E155" s="22" t="s">
        <v>8</v>
      </c>
      <c r="F155" s="22" t="s">
        <v>8</v>
      </c>
      <c r="G155" s="22" t="s">
        <v>8</v>
      </c>
      <c r="H155" s="22" t="s">
        <v>8</v>
      </c>
      <c r="I155" s="22" t="s">
        <v>8</v>
      </c>
      <c r="J155" s="22" t="s">
        <v>8</v>
      </c>
      <c r="K155" s="22" t="s">
        <v>8</v>
      </c>
      <c r="L155" s="22" t="s">
        <v>8</v>
      </c>
      <c r="M155" s="22" t="s">
        <v>8</v>
      </c>
      <c r="N155" s="22" t="s">
        <v>8</v>
      </c>
      <c r="O155" s="22" t="s">
        <v>8</v>
      </c>
      <c r="P155" s="22" t="s">
        <v>8</v>
      </c>
      <c r="Q155" s="22" t="s">
        <v>8</v>
      </c>
      <c r="R155" s="22" t="s">
        <v>8</v>
      </c>
      <c r="S155" s="22" t="s">
        <v>8</v>
      </c>
      <c r="T155" s="22" t="s">
        <v>8</v>
      </c>
      <c r="U155" s="35">
        <v>8421</v>
      </c>
      <c r="V155" s="35">
        <v>8859</v>
      </c>
      <c r="W155" s="35">
        <v>9249</v>
      </c>
      <c r="X155" s="35">
        <v>9552</v>
      </c>
      <c r="Y155" s="35">
        <v>9614</v>
      </c>
      <c r="Z155" s="35">
        <v>9346</v>
      </c>
      <c r="AA155" s="35">
        <v>9345</v>
      </c>
      <c r="AB155" s="35">
        <v>9412</v>
      </c>
      <c r="AC155" s="35">
        <v>9296</v>
      </c>
      <c r="AD155" s="35">
        <v>9053</v>
      </c>
      <c r="AE155" s="35">
        <v>8824</v>
      </c>
      <c r="AF155" s="35">
        <v>8656</v>
      </c>
      <c r="AG155" s="71">
        <v>9549</v>
      </c>
      <c r="AH155" s="35">
        <v>9894</v>
      </c>
      <c r="AI155" s="985">
        <v>10164</v>
      </c>
      <c r="AJ155" s="1258">
        <v>10198</v>
      </c>
    </row>
    <row r="156" spans="1:36" s="5" customFormat="1" ht="35.25" x14ac:dyDescent="0.2">
      <c r="A156" s="47" t="s">
        <v>483</v>
      </c>
      <c r="B156" s="22" t="s">
        <v>8</v>
      </c>
      <c r="C156" s="22" t="s">
        <v>8</v>
      </c>
      <c r="D156" s="22" t="s">
        <v>8</v>
      </c>
      <c r="E156" s="22" t="s">
        <v>8</v>
      </c>
      <c r="F156" s="22" t="s">
        <v>8</v>
      </c>
      <c r="G156" s="22" t="s">
        <v>8</v>
      </c>
      <c r="H156" s="22" t="s">
        <v>8</v>
      </c>
      <c r="I156" s="22" t="s">
        <v>8</v>
      </c>
      <c r="J156" s="22" t="s">
        <v>8</v>
      </c>
      <c r="K156" s="22" t="s">
        <v>8</v>
      </c>
      <c r="L156" s="22" t="s">
        <v>8</v>
      </c>
      <c r="M156" s="22" t="s">
        <v>8</v>
      </c>
      <c r="N156" s="22" t="s">
        <v>8</v>
      </c>
      <c r="O156" s="22" t="s">
        <v>8</v>
      </c>
      <c r="P156" s="22" t="s">
        <v>8</v>
      </c>
      <c r="Q156" s="22" t="s">
        <v>8</v>
      </c>
      <c r="R156" s="22" t="s">
        <v>8</v>
      </c>
      <c r="S156" s="22" t="s">
        <v>8</v>
      </c>
      <c r="T156" s="22" t="s">
        <v>8</v>
      </c>
      <c r="U156" s="35">
        <v>7210</v>
      </c>
      <c r="V156" s="35">
        <v>6941</v>
      </c>
      <c r="W156" s="35">
        <v>7318</v>
      </c>
      <c r="X156" s="35">
        <v>6317</v>
      </c>
      <c r="Y156" s="35">
        <v>7012</v>
      </c>
      <c r="Z156" s="35">
        <v>7402</v>
      </c>
      <c r="AA156" s="35">
        <v>7936</v>
      </c>
      <c r="AB156" s="35">
        <v>7211</v>
      </c>
      <c r="AC156" s="35">
        <v>7424</v>
      </c>
      <c r="AD156" s="35">
        <v>1843</v>
      </c>
      <c r="AE156" s="35">
        <v>7661</v>
      </c>
      <c r="AF156" s="35">
        <v>7481</v>
      </c>
      <c r="AG156" s="71">
        <v>8525</v>
      </c>
      <c r="AH156" s="35">
        <v>9061</v>
      </c>
      <c r="AI156" s="985">
        <v>9359</v>
      </c>
      <c r="AJ156" s="1258">
        <v>9276</v>
      </c>
    </row>
    <row r="157" spans="1:36" s="5" customFormat="1" ht="33.75" x14ac:dyDescent="0.2">
      <c r="A157" s="856" t="s">
        <v>178</v>
      </c>
      <c r="B157" s="22" t="s">
        <v>8</v>
      </c>
      <c r="C157" s="22" t="s">
        <v>8</v>
      </c>
      <c r="D157" s="22" t="s">
        <v>8</v>
      </c>
      <c r="E157" s="22" t="s">
        <v>8</v>
      </c>
      <c r="F157" s="22" t="s">
        <v>8</v>
      </c>
      <c r="G157" s="22" t="s">
        <v>8</v>
      </c>
      <c r="H157" s="22" t="s">
        <v>8</v>
      </c>
      <c r="I157" s="22" t="s">
        <v>8</v>
      </c>
      <c r="J157" s="22" t="s">
        <v>8</v>
      </c>
      <c r="K157" s="22" t="s">
        <v>8</v>
      </c>
      <c r="L157" s="22" t="s">
        <v>8</v>
      </c>
      <c r="M157" s="22" t="s">
        <v>8</v>
      </c>
      <c r="N157" s="22" t="s">
        <v>8</v>
      </c>
      <c r="O157" s="22" t="s">
        <v>8</v>
      </c>
      <c r="P157" s="22" t="s">
        <v>8</v>
      </c>
      <c r="Q157" s="22" t="s">
        <v>8</v>
      </c>
      <c r="R157" s="22" t="s">
        <v>8</v>
      </c>
      <c r="S157" s="22" t="s">
        <v>8</v>
      </c>
      <c r="T157" s="22" t="s">
        <v>8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22" t="s">
        <v>8</v>
      </c>
      <c r="AD157" s="22" t="s">
        <v>8</v>
      </c>
      <c r="AE157" s="22" t="s">
        <v>8</v>
      </c>
      <c r="AF157" s="22" t="s">
        <v>8</v>
      </c>
      <c r="AG157" s="101" t="s">
        <v>8</v>
      </c>
      <c r="AH157" s="22" t="s">
        <v>8</v>
      </c>
      <c r="AI157" s="790" t="s">
        <v>8</v>
      </c>
      <c r="AJ157" s="790" t="s">
        <v>8</v>
      </c>
    </row>
    <row r="158" spans="1:36" s="138" customFormat="1" ht="22.5" x14ac:dyDescent="0.2">
      <c r="A158" s="856" t="s">
        <v>898</v>
      </c>
      <c r="B158" s="22" t="s">
        <v>8</v>
      </c>
      <c r="C158" s="22" t="s">
        <v>8</v>
      </c>
      <c r="D158" s="22" t="s">
        <v>8</v>
      </c>
      <c r="E158" s="22" t="s">
        <v>8</v>
      </c>
      <c r="F158" s="22" t="s">
        <v>8</v>
      </c>
      <c r="G158" s="22" t="s">
        <v>8</v>
      </c>
      <c r="H158" s="22" t="s">
        <v>8</v>
      </c>
      <c r="I158" s="22" t="s">
        <v>8</v>
      </c>
      <c r="J158" s="22" t="s">
        <v>8</v>
      </c>
      <c r="K158" s="22" t="s">
        <v>8</v>
      </c>
      <c r="L158" s="22" t="s">
        <v>8</v>
      </c>
      <c r="M158" s="22" t="s">
        <v>8</v>
      </c>
      <c r="N158" s="22" t="s">
        <v>8</v>
      </c>
      <c r="O158" s="22" t="s">
        <v>8</v>
      </c>
      <c r="P158" s="22" t="s">
        <v>8</v>
      </c>
      <c r="Q158" s="22" t="s">
        <v>8</v>
      </c>
      <c r="R158" s="22" t="s">
        <v>8</v>
      </c>
      <c r="S158" s="22" t="s">
        <v>8</v>
      </c>
      <c r="T158" s="22" t="s">
        <v>8</v>
      </c>
      <c r="U158" s="22" t="s">
        <v>8</v>
      </c>
      <c r="V158" s="22" t="s">
        <v>8</v>
      </c>
      <c r="W158" s="22" t="s">
        <v>8</v>
      </c>
      <c r="X158" s="22" t="s">
        <v>8</v>
      </c>
      <c r="Y158" s="22" t="s">
        <v>8</v>
      </c>
      <c r="Z158" s="22" t="s">
        <v>8</v>
      </c>
      <c r="AA158" s="22" t="s">
        <v>8</v>
      </c>
      <c r="AB158" s="22" t="s">
        <v>8</v>
      </c>
      <c r="AC158" s="22" t="s">
        <v>8</v>
      </c>
      <c r="AD158" s="22" t="s">
        <v>8</v>
      </c>
      <c r="AE158" s="22" t="s">
        <v>8</v>
      </c>
      <c r="AF158" s="22" t="s">
        <v>8</v>
      </c>
      <c r="AG158" s="101" t="s">
        <v>8</v>
      </c>
      <c r="AH158" s="22" t="s">
        <v>8</v>
      </c>
      <c r="AI158" s="790" t="s">
        <v>8</v>
      </c>
      <c r="AJ158" s="790" t="s">
        <v>8</v>
      </c>
    </row>
    <row r="159" spans="1:36" s="138" customFormat="1" ht="33.75" x14ac:dyDescent="0.2">
      <c r="A159" s="856" t="str">
        <f>[3]г.Аксу!$A$156</f>
        <v>Основные средства в экономике  по первоначальной стоимости (на конец года), млн. тенге</v>
      </c>
      <c r="B159" s="22"/>
      <c r="C159" s="22"/>
      <c r="D159" s="22"/>
      <c r="E159" s="22" t="s">
        <v>8</v>
      </c>
      <c r="F159" s="22" t="s">
        <v>8</v>
      </c>
      <c r="G159" s="22" t="s">
        <v>8</v>
      </c>
      <c r="H159" s="22" t="s">
        <v>8</v>
      </c>
      <c r="I159" s="22" t="s">
        <v>8</v>
      </c>
      <c r="J159" s="22" t="s">
        <v>8</v>
      </c>
      <c r="K159" s="22" t="s">
        <v>8</v>
      </c>
      <c r="L159" s="22" t="s">
        <v>8</v>
      </c>
      <c r="M159" s="22" t="s">
        <v>8</v>
      </c>
      <c r="N159" s="22" t="s">
        <v>8</v>
      </c>
      <c r="O159" s="22" t="s">
        <v>8</v>
      </c>
      <c r="P159" s="22" t="s">
        <v>8</v>
      </c>
      <c r="Q159" s="22" t="s">
        <v>8</v>
      </c>
      <c r="R159" s="22" t="s">
        <v>8</v>
      </c>
      <c r="S159" s="22" t="s">
        <v>8</v>
      </c>
      <c r="T159" s="22" t="s">
        <v>8</v>
      </c>
      <c r="U159" s="45">
        <v>402521.5</v>
      </c>
      <c r="V159" s="45">
        <v>427666.3</v>
      </c>
      <c r="W159" s="45">
        <v>464678.5</v>
      </c>
      <c r="X159" s="45">
        <v>562960.4</v>
      </c>
      <c r="Y159" s="45">
        <v>918120.2</v>
      </c>
      <c r="Z159" s="45">
        <v>939512</v>
      </c>
      <c r="AA159" s="45">
        <v>906515.5</v>
      </c>
      <c r="AB159" s="45">
        <v>919893.8</v>
      </c>
      <c r="AC159" s="45">
        <v>1041733</v>
      </c>
      <c r="AD159" s="45">
        <v>1089558.6000000001</v>
      </c>
      <c r="AE159" s="45">
        <v>1069974.2</v>
      </c>
      <c r="AF159" s="45">
        <v>1164946.3999999999</v>
      </c>
      <c r="AG159" s="73">
        <v>1197713.2039999999</v>
      </c>
      <c r="AH159" s="73">
        <v>1309720.6000000001</v>
      </c>
      <c r="AI159" s="830">
        <v>1595827.8</v>
      </c>
      <c r="AJ159" s="1062" t="s">
        <v>4</v>
      </c>
    </row>
    <row r="160" spans="1:36" s="5" customFormat="1" x14ac:dyDescent="0.2">
      <c r="A160" s="1227" t="s">
        <v>181</v>
      </c>
      <c r="B160" s="1206"/>
      <c r="C160" s="1206"/>
      <c r="D160" s="1206"/>
      <c r="E160" s="1206"/>
      <c r="F160" s="1206"/>
      <c r="G160" s="1206"/>
      <c r="H160" s="1206"/>
      <c r="I160" s="1206"/>
      <c r="J160" s="1206"/>
      <c r="K160" s="1206"/>
      <c r="L160" s="1206"/>
      <c r="M160" s="1206"/>
      <c r="N160" s="1206"/>
      <c r="O160" s="1206"/>
      <c r="P160" s="1206"/>
      <c r="Q160" s="1206"/>
      <c r="R160" s="1206"/>
      <c r="S160" s="1206"/>
      <c r="T160" s="1206"/>
      <c r="U160" s="1206"/>
      <c r="V160" s="1206"/>
      <c r="W160" s="1227"/>
      <c r="X160" s="1227"/>
      <c r="Y160" s="1227"/>
      <c r="Z160" s="1227"/>
      <c r="AA160" s="1227"/>
      <c r="AB160" s="1227"/>
      <c r="AC160" s="1227"/>
      <c r="AD160" s="1227"/>
      <c r="AE160" s="1227"/>
      <c r="AF160" s="1227"/>
      <c r="AG160" s="1276"/>
      <c r="AH160" s="1227"/>
      <c r="AI160" s="1028"/>
      <c r="AJ160" s="1028"/>
    </row>
    <row r="161" spans="1:36" s="138" customFormat="1" ht="22.5" x14ac:dyDescent="0.2">
      <c r="A161" s="864" t="s">
        <v>900</v>
      </c>
      <c r="B161" s="41" t="s">
        <v>8</v>
      </c>
      <c r="C161" s="41" t="s">
        <v>8</v>
      </c>
      <c r="D161" s="41" t="s">
        <v>8</v>
      </c>
      <c r="E161" s="41" t="s">
        <v>8</v>
      </c>
      <c r="F161" s="41" t="s">
        <v>8</v>
      </c>
      <c r="G161" s="41" t="s">
        <v>8</v>
      </c>
      <c r="H161" s="41" t="s">
        <v>8</v>
      </c>
      <c r="I161" s="41" t="s">
        <v>8</v>
      </c>
      <c r="J161" s="41" t="s">
        <v>8</v>
      </c>
      <c r="K161" s="41" t="s">
        <v>8</v>
      </c>
      <c r="L161" s="41" t="s">
        <v>8</v>
      </c>
      <c r="M161" s="41" t="s">
        <v>8</v>
      </c>
      <c r="N161" s="41" t="s">
        <v>8</v>
      </c>
      <c r="O161" s="41" t="s">
        <v>8</v>
      </c>
      <c r="P161" s="41" t="s">
        <v>8</v>
      </c>
      <c r="Q161" s="41" t="s">
        <v>8</v>
      </c>
      <c r="R161" s="41" t="s">
        <v>8</v>
      </c>
      <c r="S161" s="41" t="s">
        <v>8</v>
      </c>
      <c r="T161" s="41" t="s">
        <v>8</v>
      </c>
      <c r="U161" s="41" t="s">
        <v>8</v>
      </c>
      <c r="V161" s="41" t="s">
        <v>8</v>
      </c>
      <c r="W161" s="20" t="s">
        <v>8</v>
      </c>
      <c r="X161" s="62">
        <v>38974</v>
      </c>
      <c r="Y161" s="62">
        <v>24375.4</v>
      </c>
      <c r="Z161" s="62">
        <v>21334</v>
      </c>
      <c r="AA161" s="62">
        <v>50906.6</v>
      </c>
      <c r="AB161" s="62">
        <v>53679.4</v>
      </c>
      <c r="AC161" s="525">
        <v>59158.1</v>
      </c>
      <c r="AD161" s="525">
        <v>63204.9</v>
      </c>
      <c r="AE161" s="525">
        <v>64184.5</v>
      </c>
      <c r="AF161" s="525">
        <v>71834.8</v>
      </c>
      <c r="AG161" s="540">
        <v>92366.3</v>
      </c>
      <c r="AH161" s="62">
        <v>134613</v>
      </c>
      <c r="AI161" s="830">
        <v>135024.20000000001</v>
      </c>
      <c r="AJ161" s="830">
        <v>149377</v>
      </c>
    </row>
    <row r="162" spans="1:36" s="138" customFormat="1" ht="22.5" x14ac:dyDescent="0.2">
      <c r="A162" s="855" t="s">
        <v>175</v>
      </c>
      <c r="B162" s="93"/>
      <c r="C162" s="45" t="s">
        <v>8</v>
      </c>
      <c r="D162" s="45" t="s">
        <v>8</v>
      </c>
      <c r="E162" s="45" t="s">
        <v>8</v>
      </c>
      <c r="F162" s="45" t="s">
        <v>8</v>
      </c>
      <c r="G162" s="45" t="s">
        <v>8</v>
      </c>
      <c r="H162" s="45" t="s">
        <v>8</v>
      </c>
      <c r="I162" s="45" t="s">
        <v>8</v>
      </c>
      <c r="J162" s="45" t="s">
        <v>8</v>
      </c>
      <c r="K162" s="45" t="s">
        <v>8</v>
      </c>
      <c r="L162" s="45" t="s">
        <v>8</v>
      </c>
      <c r="M162" s="45" t="s">
        <v>8</v>
      </c>
      <c r="N162" s="45" t="s">
        <v>8</v>
      </c>
      <c r="O162" s="45" t="s">
        <v>8</v>
      </c>
      <c r="P162" s="45" t="s">
        <v>8</v>
      </c>
      <c r="Q162" s="93"/>
      <c r="R162" s="93"/>
      <c r="S162" s="93"/>
      <c r="T162" s="93"/>
      <c r="U162" s="45" t="s">
        <v>8</v>
      </c>
      <c r="V162" s="45" t="s">
        <v>8</v>
      </c>
      <c r="W162" s="45" t="s">
        <v>8</v>
      </c>
      <c r="X162" s="45" t="s">
        <v>8</v>
      </c>
      <c r="Y162" s="45">
        <v>58.429350337479676</v>
      </c>
      <c r="Z162" s="45">
        <v>133.07042128189693</v>
      </c>
      <c r="AA162" s="45">
        <v>125.11083115574453</v>
      </c>
      <c r="AB162" s="45">
        <v>97.455406594563655</v>
      </c>
      <c r="AC162" s="860">
        <v>104.46093094822244</v>
      </c>
      <c r="AD162" s="860">
        <v>101.46324695066377</v>
      </c>
      <c r="AE162" s="860">
        <v>94.640978180470569</v>
      </c>
      <c r="AF162" s="860">
        <v>103.82117637393489</v>
      </c>
      <c r="AG162" s="73">
        <v>112.39647996675781</v>
      </c>
      <c r="AH162" s="62">
        <v>130.4</v>
      </c>
      <c r="AI162" s="790">
        <v>95.1</v>
      </c>
      <c r="AJ162" s="830">
        <v>101.5</v>
      </c>
    </row>
    <row r="163" spans="1:36" s="152" customFormat="1" ht="12.75" x14ac:dyDescent="0.2">
      <c r="A163" s="1693" t="s">
        <v>304</v>
      </c>
      <c r="B163" s="1693"/>
      <c r="C163" s="1693"/>
      <c r="D163" s="1693"/>
      <c r="E163" s="1693"/>
      <c r="F163" s="1693"/>
      <c r="G163" s="1693"/>
      <c r="H163" s="1693"/>
      <c r="I163" s="1693"/>
      <c r="J163" s="1693"/>
      <c r="K163" s="1693"/>
      <c r="L163" s="1693"/>
      <c r="M163" s="1693"/>
      <c r="N163" s="1693"/>
      <c r="O163" s="1693"/>
      <c r="P163" s="1693"/>
      <c r="Q163" s="1693"/>
      <c r="R163" s="1693"/>
      <c r="S163" s="1693"/>
      <c r="T163" s="1693"/>
      <c r="U163" s="1693"/>
      <c r="V163" s="1693"/>
      <c r="W163" s="1693"/>
      <c r="X163" s="1693"/>
      <c r="Y163" s="1693"/>
      <c r="Z163" s="1693"/>
      <c r="AA163" s="1693"/>
      <c r="AB163" s="1693"/>
      <c r="AC163" s="1693"/>
      <c r="AD163" s="1693"/>
      <c r="AE163" s="1693"/>
      <c r="AF163" s="1693"/>
      <c r="AG163" s="1693"/>
      <c r="AH163" s="1693"/>
      <c r="AI163" s="1693"/>
      <c r="AJ163" s="1418"/>
    </row>
    <row r="164" spans="1:36" s="152" customFormat="1" ht="12.75" x14ac:dyDescent="0.2">
      <c r="A164" s="1657" t="s">
        <v>305</v>
      </c>
      <c r="B164" s="1657"/>
      <c r="C164" s="1657"/>
      <c r="D164" s="1657"/>
      <c r="E164" s="1657"/>
      <c r="F164" s="1657"/>
      <c r="G164" s="1657"/>
      <c r="H164" s="1657"/>
      <c r="I164" s="1657"/>
      <c r="J164" s="1657"/>
      <c r="K164" s="1657"/>
      <c r="L164" s="1657"/>
      <c r="M164" s="1657"/>
      <c r="N164" s="1657"/>
      <c r="O164" s="1657"/>
      <c r="P164" s="1657"/>
      <c r="Q164" s="1657"/>
      <c r="R164" s="1657"/>
      <c r="S164" s="1657"/>
      <c r="T164" s="1657"/>
      <c r="U164" s="1657"/>
      <c r="V164" s="1657"/>
      <c r="W164" s="1657"/>
      <c r="X164" s="1657"/>
      <c r="Y164" s="1657"/>
      <c r="Z164" s="1657"/>
      <c r="AA164" s="1657"/>
      <c r="AB164" s="1657"/>
      <c r="AC164" s="1657"/>
      <c r="AD164" s="1657"/>
      <c r="AE164" s="1657"/>
      <c r="AF164" s="1657"/>
      <c r="AG164" s="1657"/>
      <c r="AH164" s="1657"/>
      <c r="AI164" s="1657"/>
      <c r="AJ164" s="1418"/>
    </row>
    <row r="165" spans="1:36" s="152" customFormat="1" ht="12.75" x14ac:dyDescent="0.2">
      <c r="A165" s="1657" t="s">
        <v>817</v>
      </c>
      <c r="B165" s="1657"/>
      <c r="C165" s="1657"/>
      <c r="D165" s="1657"/>
      <c r="E165" s="1657"/>
      <c r="F165" s="1657"/>
      <c r="G165" s="1657"/>
      <c r="H165" s="1657"/>
      <c r="I165" s="1657"/>
      <c r="J165" s="1657"/>
      <c r="K165" s="1657"/>
      <c r="L165" s="1657"/>
      <c r="M165" s="1657"/>
      <c r="N165" s="1657"/>
      <c r="O165" s="1657"/>
      <c r="P165" s="1657"/>
      <c r="Q165" s="1657"/>
      <c r="R165" s="1657"/>
      <c r="S165" s="1657"/>
      <c r="T165" s="1657"/>
      <c r="U165" s="1657"/>
      <c r="V165" s="1657"/>
      <c r="W165" s="1657"/>
      <c r="X165" s="1657"/>
      <c r="Y165" s="1657"/>
      <c r="Z165" s="1657"/>
      <c r="AA165" s="1657"/>
      <c r="AB165" s="1657"/>
      <c r="AC165" s="1657"/>
      <c r="AD165" s="1657"/>
      <c r="AE165" s="1657"/>
      <c r="AF165" s="1657"/>
      <c r="AG165" s="1657"/>
      <c r="AH165" s="1657"/>
      <c r="AI165" s="1657"/>
      <c r="AJ165" s="1418"/>
    </row>
    <row r="166" spans="1:36" s="338" customFormat="1" x14ac:dyDescent="0.2">
      <c r="A166" s="1658" t="s">
        <v>307</v>
      </c>
      <c r="B166" s="1658"/>
      <c r="C166" s="1658"/>
      <c r="D166" s="1658"/>
      <c r="E166" s="1658"/>
      <c r="F166" s="1658"/>
      <c r="G166" s="1658"/>
      <c r="H166" s="1658"/>
      <c r="I166" s="1658"/>
      <c r="J166" s="1658"/>
      <c r="K166" s="1658"/>
      <c r="L166" s="1658"/>
      <c r="M166" s="1658"/>
      <c r="N166" s="1658"/>
      <c r="O166" s="1658"/>
      <c r="P166" s="1658"/>
      <c r="Q166" s="1658"/>
      <c r="R166" s="1658"/>
      <c r="S166" s="1658"/>
      <c r="T166" s="1658"/>
      <c r="U166" s="1658"/>
      <c r="V166" s="1658"/>
      <c r="W166" s="1658"/>
      <c r="X166" s="1658"/>
      <c r="Y166" s="1658"/>
      <c r="Z166" s="1658"/>
      <c r="AA166" s="1658"/>
      <c r="AB166" s="1658"/>
      <c r="AC166" s="1658"/>
      <c r="AD166" s="1658"/>
      <c r="AE166" s="1658"/>
      <c r="AF166" s="1658"/>
      <c r="AG166" s="1658"/>
      <c r="AH166" s="1658"/>
      <c r="AI166" s="1658"/>
      <c r="AJ166" s="1414"/>
    </row>
    <row r="167" spans="1:36" s="138" customFormat="1" x14ac:dyDescent="0.2">
      <c r="A167" s="1653" t="s">
        <v>257</v>
      </c>
      <c r="B167" s="1653"/>
      <c r="C167" s="1653"/>
      <c r="D167" s="1653"/>
      <c r="E167" s="1653"/>
      <c r="F167" s="1653"/>
      <c r="G167" s="1653"/>
      <c r="H167" s="1653"/>
      <c r="I167" s="1653"/>
      <c r="J167" s="1653"/>
      <c r="K167" s="1653"/>
      <c r="L167" s="1653"/>
      <c r="M167" s="1653"/>
      <c r="N167" s="1653"/>
      <c r="O167" s="1653"/>
      <c r="P167" s="1653"/>
      <c r="Q167" s="1653"/>
      <c r="R167" s="1653"/>
      <c r="S167" s="1653"/>
      <c r="T167" s="1653"/>
      <c r="U167" s="1653"/>
      <c r="V167" s="1653"/>
      <c r="W167" s="1653"/>
      <c r="X167" s="1653"/>
      <c r="Y167" s="1653"/>
      <c r="Z167" s="1653"/>
      <c r="AA167" s="1653"/>
      <c r="AB167" s="1653"/>
      <c r="AC167" s="1653"/>
      <c r="AD167" s="1653"/>
      <c r="AE167" s="1653"/>
      <c r="AF167" s="1653"/>
      <c r="AG167" s="1653"/>
      <c r="AH167" s="1653"/>
      <c r="AI167" s="1653"/>
      <c r="AJ167" s="981"/>
    </row>
    <row r="168" spans="1:36" x14ac:dyDescent="0.2">
      <c r="A168" s="1430" t="s">
        <v>309</v>
      </c>
      <c r="B168" s="1430"/>
      <c r="C168" s="1430"/>
      <c r="D168" s="1430"/>
      <c r="E168" s="1430"/>
      <c r="F168" s="1430"/>
      <c r="G168" s="1430"/>
      <c r="H168" s="1430"/>
      <c r="I168" s="1430"/>
      <c r="J168" s="1430"/>
      <c r="K168" s="1430"/>
      <c r="L168" s="1430"/>
      <c r="M168" s="1430"/>
      <c r="N168" s="1430"/>
      <c r="O168" s="1430"/>
      <c r="P168" s="1430"/>
      <c r="Q168" s="1430"/>
      <c r="R168" s="1430"/>
      <c r="S168" s="1430"/>
      <c r="T168" s="1430"/>
      <c r="U168" s="1431"/>
      <c r="V168" s="1431"/>
      <c r="W168" s="1431"/>
      <c r="X168" s="1430"/>
      <c r="Y168" s="1430"/>
      <c r="Z168" s="1431"/>
      <c r="AA168" s="1431"/>
      <c r="AB168" s="1431"/>
      <c r="AJ168" s="981"/>
    </row>
    <row r="169" spans="1:36" x14ac:dyDescent="0.2">
      <c r="A169" s="1654" t="s">
        <v>310</v>
      </c>
      <c r="B169" s="1654"/>
      <c r="C169" s="1654"/>
      <c r="D169" s="1654"/>
      <c r="E169" s="1654"/>
      <c r="F169" s="1654"/>
      <c r="G169" s="1654"/>
      <c r="H169" s="1654"/>
      <c r="I169" s="1654"/>
      <c r="J169" s="1654"/>
      <c r="K169" s="1654"/>
      <c r="L169" s="1654"/>
      <c r="M169" s="1654"/>
      <c r="N169" s="1654"/>
      <c r="O169" s="1654"/>
      <c r="P169" s="1654"/>
      <c r="Q169" s="1654"/>
      <c r="R169" s="1654"/>
      <c r="S169" s="1654"/>
      <c r="T169" s="1654"/>
      <c r="U169" s="1654"/>
      <c r="V169" s="1654"/>
      <c r="W169" s="1654"/>
      <c r="X169" s="1654"/>
      <c r="Y169" s="1654"/>
      <c r="Z169" s="1654"/>
      <c r="AA169" s="1654"/>
      <c r="AB169" s="1654"/>
    </row>
  </sheetData>
  <mergeCells count="7">
    <mergeCell ref="A167:AI167"/>
    <mergeCell ref="A169:AB169"/>
    <mergeCell ref="A1:Y1"/>
    <mergeCell ref="A163:AI163"/>
    <mergeCell ref="A164:AI164"/>
    <mergeCell ref="A165:AI165"/>
    <mergeCell ref="A166:AI16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7"/>
  <sheetViews>
    <sheetView workbookViewId="0">
      <pane xSplit="1" ySplit="2" topLeftCell="M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4.5703125" style="340" customWidth="1"/>
    <col min="2" max="20" width="8.5703125" style="340" customWidth="1"/>
    <col min="21" max="23" width="8.5703125" style="5" customWidth="1"/>
    <col min="24" max="25" width="8.5703125" style="151" customWidth="1"/>
    <col min="26" max="28" width="8.5703125" style="5" customWidth="1"/>
    <col min="29" max="33" width="9.140625" style="23"/>
    <col min="34" max="34" width="9.5703125" style="23" customWidth="1"/>
    <col min="35" max="36" width="11" style="23" customWidth="1"/>
    <col min="37" max="256" width="9.140625" style="23"/>
    <col min="257" max="257" width="42" style="23" customWidth="1"/>
    <col min="258" max="284" width="8.5703125" style="23" customWidth="1"/>
    <col min="285" max="289" width="9.140625" style="23"/>
    <col min="290" max="290" width="9.5703125" style="23" customWidth="1"/>
    <col min="291" max="512" width="9.140625" style="23"/>
    <col min="513" max="513" width="42" style="23" customWidth="1"/>
    <col min="514" max="540" width="8.5703125" style="23" customWidth="1"/>
    <col min="541" max="545" width="9.140625" style="23"/>
    <col min="546" max="546" width="9.5703125" style="23" customWidth="1"/>
    <col min="547" max="768" width="9.140625" style="23"/>
    <col min="769" max="769" width="42" style="23" customWidth="1"/>
    <col min="770" max="796" width="8.5703125" style="23" customWidth="1"/>
    <col min="797" max="801" width="9.140625" style="23"/>
    <col min="802" max="802" width="9.5703125" style="23" customWidth="1"/>
    <col min="803" max="1024" width="9.140625" style="23"/>
    <col min="1025" max="1025" width="42" style="23" customWidth="1"/>
    <col min="1026" max="1052" width="8.5703125" style="23" customWidth="1"/>
    <col min="1053" max="1057" width="9.140625" style="23"/>
    <col min="1058" max="1058" width="9.5703125" style="23" customWidth="1"/>
    <col min="1059" max="1280" width="9.140625" style="23"/>
    <col min="1281" max="1281" width="42" style="23" customWidth="1"/>
    <col min="1282" max="1308" width="8.5703125" style="23" customWidth="1"/>
    <col min="1309" max="1313" width="9.140625" style="23"/>
    <col min="1314" max="1314" width="9.5703125" style="23" customWidth="1"/>
    <col min="1315" max="1536" width="9.140625" style="23"/>
    <col min="1537" max="1537" width="42" style="23" customWidth="1"/>
    <col min="1538" max="1564" width="8.5703125" style="23" customWidth="1"/>
    <col min="1565" max="1569" width="9.140625" style="23"/>
    <col min="1570" max="1570" width="9.5703125" style="23" customWidth="1"/>
    <col min="1571" max="1792" width="9.140625" style="23"/>
    <col min="1793" max="1793" width="42" style="23" customWidth="1"/>
    <col min="1794" max="1820" width="8.5703125" style="23" customWidth="1"/>
    <col min="1821" max="1825" width="9.140625" style="23"/>
    <col min="1826" max="1826" width="9.5703125" style="23" customWidth="1"/>
    <col min="1827" max="2048" width="9.140625" style="23"/>
    <col min="2049" max="2049" width="42" style="23" customWidth="1"/>
    <col min="2050" max="2076" width="8.5703125" style="23" customWidth="1"/>
    <col min="2077" max="2081" width="9.140625" style="23"/>
    <col min="2082" max="2082" width="9.5703125" style="23" customWidth="1"/>
    <col min="2083" max="2304" width="9.140625" style="23"/>
    <col min="2305" max="2305" width="42" style="23" customWidth="1"/>
    <col min="2306" max="2332" width="8.5703125" style="23" customWidth="1"/>
    <col min="2333" max="2337" width="9.140625" style="23"/>
    <col min="2338" max="2338" width="9.5703125" style="23" customWidth="1"/>
    <col min="2339" max="2560" width="9.140625" style="23"/>
    <col min="2561" max="2561" width="42" style="23" customWidth="1"/>
    <col min="2562" max="2588" width="8.5703125" style="23" customWidth="1"/>
    <col min="2589" max="2593" width="9.140625" style="23"/>
    <col min="2594" max="2594" width="9.5703125" style="23" customWidth="1"/>
    <col min="2595" max="2816" width="9.140625" style="23"/>
    <col min="2817" max="2817" width="42" style="23" customWidth="1"/>
    <col min="2818" max="2844" width="8.5703125" style="23" customWidth="1"/>
    <col min="2845" max="2849" width="9.140625" style="23"/>
    <col min="2850" max="2850" width="9.5703125" style="23" customWidth="1"/>
    <col min="2851" max="3072" width="9.140625" style="23"/>
    <col min="3073" max="3073" width="42" style="23" customWidth="1"/>
    <col min="3074" max="3100" width="8.5703125" style="23" customWidth="1"/>
    <col min="3101" max="3105" width="9.140625" style="23"/>
    <col min="3106" max="3106" width="9.5703125" style="23" customWidth="1"/>
    <col min="3107" max="3328" width="9.140625" style="23"/>
    <col min="3329" max="3329" width="42" style="23" customWidth="1"/>
    <col min="3330" max="3356" width="8.5703125" style="23" customWidth="1"/>
    <col min="3357" max="3361" width="9.140625" style="23"/>
    <col min="3362" max="3362" width="9.5703125" style="23" customWidth="1"/>
    <col min="3363" max="3584" width="9.140625" style="23"/>
    <col min="3585" max="3585" width="42" style="23" customWidth="1"/>
    <col min="3586" max="3612" width="8.5703125" style="23" customWidth="1"/>
    <col min="3613" max="3617" width="9.140625" style="23"/>
    <col min="3618" max="3618" width="9.5703125" style="23" customWidth="1"/>
    <col min="3619" max="3840" width="9.140625" style="23"/>
    <col min="3841" max="3841" width="42" style="23" customWidth="1"/>
    <col min="3842" max="3868" width="8.5703125" style="23" customWidth="1"/>
    <col min="3869" max="3873" width="9.140625" style="23"/>
    <col min="3874" max="3874" width="9.5703125" style="23" customWidth="1"/>
    <col min="3875" max="4096" width="9.140625" style="23"/>
    <col min="4097" max="4097" width="42" style="23" customWidth="1"/>
    <col min="4098" max="4124" width="8.5703125" style="23" customWidth="1"/>
    <col min="4125" max="4129" width="9.140625" style="23"/>
    <col min="4130" max="4130" width="9.5703125" style="23" customWidth="1"/>
    <col min="4131" max="4352" width="9.140625" style="23"/>
    <col min="4353" max="4353" width="42" style="23" customWidth="1"/>
    <col min="4354" max="4380" width="8.5703125" style="23" customWidth="1"/>
    <col min="4381" max="4385" width="9.140625" style="23"/>
    <col min="4386" max="4386" width="9.5703125" style="23" customWidth="1"/>
    <col min="4387" max="4608" width="9.140625" style="23"/>
    <col min="4609" max="4609" width="42" style="23" customWidth="1"/>
    <col min="4610" max="4636" width="8.5703125" style="23" customWidth="1"/>
    <col min="4637" max="4641" width="9.140625" style="23"/>
    <col min="4642" max="4642" width="9.5703125" style="23" customWidth="1"/>
    <col min="4643" max="4864" width="9.140625" style="23"/>
    <col min="4865" max="4865" width="42" style="23" customWidth="1"/>
    <col min="4866" max="4892" width="8.5703125" style="23" customWidth="1"/>
    <col min="4893" max="4897" width="9.140625" style="23"/>
    <col min="4898" max="4898" width="9.5703125" style="23" customWidth="1"/>
    <col min="4899" max="5120" width="9.140625" style="23"/>
    <col min="5121" max="5121" width="42" style="23" customWidth="1"/>
    <col min="5122" max="5148" width="8.5703125" style="23" customWidth="1"/>
    <col min="5149" max="5153" width="9.140625" style="23"/>
    <col min="5154" max="5154" width="9.5703125" style="23" customWidth="1"/>
    <col min="5155" max="5376" width="9.140625" style="23"/>
    <col min="5377" max="5377" width="42" style="23" customWidth="1"/>
    <col min="5378" max="5404" width="8.5703125" style="23" customWidth="1"/>
    <col min="5405" max="5409" width="9.140625" style="23"/>
    <col min="5410" max="5410" width="9.5703125" style="23" customWidth="1"/>
    <col min="5411" max="5632" width="9.140625" style="23"/>
    <col min="5633" max="5633" width="42" style="23" customWidth="1"/>
    <col min="5634" max="5660" width="8.5703125" style="23" customWidth="1"/>
    <col min="5661" max="5665" width="9.140625" style="23"/>
    <col min="5666" max="5666" width="9.5703125" style="23" customWidth="1"/>
    <col min="5667" max="5888" width="9.140625" style="23"/>
    <col min="5889" max="5889" width="42" style="23" customWidth="1"/>
    <col min="5890" max="5916" width="8.5703125" style="23" customWidth="1"/>
    <col min="5917" max="5921" width="9.140625" style="23"/>
    <col min="5922" max="5922" width="9.5703125" style="23" customWidth="1"/>
    <col min="5923" max="6144" width="9.140625" style="23"/>
    <col min="6145" max="6145" width="42" style="23" customWidth="1"/>
    <col min="6146" max="6172" width="8.5703125" style="23" customWidth="1"/>
    <col min="6173" max="6177" width="9.140625" style="23"/>
    <col min="6178" max="6178" width="9.5703125" style="23" customWidth="1"/>
    <col min="6179" max="6400" width="9.140625" style="23"/>
    <col min="6401" max="6401" width="42" style="23" customWidth="1"/>
    <col min="6402" max="6428" width="8.5703125" style="23" customWidth="1"/>
    <col min="6429" max="6433" width="9.140625" style="23"/>
    <col min="6434" max="6434" width="9.5703125" style="23" customWidth="1"/>
    <col min="6435" max="6656" width="9.140625" style="23"/>
    <col min="6657" max="6657" width="42" style="23" customWidth="1"/>
    <col min="6658" max="6684" width="8.5703125" style="23" customWidth="1"/>
    <col min="6685" max="6689" width="9.140625" style="23"/>
    <col min="6690" max="6690" width="9.5703125" style="23" customWidth="1"/>
    <col min="6691" max="6912" width="9.140625" style="23"/>
    <col min="6913" max="6913" width="42" style="23" customWidth="1"/>
    <col min="6914" max="6940" width="8.5703125" style="23" customWidth="1"/>
    <col min="6941" max="6945" width="9.140625" style="23"/>
    <col min="6946" max="6946" width="9.5703125" style="23" customWidth="1"/>
    <col min="6947" max="7168" width="9.140625" style="23"/>
    <col min="7169" max="7169" width="42" style="23" customWidth="1"/>
    <col min="7170" max="7196" width="8.5703125" style="23" customWidth="1"/>
    <col min="7197" max="7201" width="9.140625" style="23"/>
    <col min="7202" max="7202" width="9.5703125" style="23" customWidth="1"/>
    <col min="7203" max="7424" width="9.140625" style="23"/>
    <col min="7425" max="7425" width="42" style="23" customWidth="1"/>
    <col min="7426" max="7452" width="8.5703125" style="23" customWidth="1"/>
    <col min="7453" max="7457" width="9.140625" style="23"/>
    <col min="7458" max="7458" width="9.5703125" style="23" customWidth="1"/>
    <col min="7459" max="7680" width="9.140625" style="23"/>
    <col min="7681" max="7681" width="42" style="23" customWidth="1"/>
    <col min="7682" max="7708" width="8.5703125" style="23" customWidth="1"/>
    <col min="7709" max="7713" width="9.140625" style="23"/>
    <col min="7714" max="7714" width="9.5703125" style="23" customWidth="1"/>
    <col min="7715" max="7936" width="9.140625" style="23"/>
    <col min="7937" max="7937" width="42" style="23" customWidth="1"/>
    <col min="7938" max="7964" width="8.5703125" style="23" customWidth="1"/>
    <col min="7965" max="7969" width="9.140625" style="23"/>
    <col min="7970" max="7970" width="9.5703125" style="23" customWidth="1"/>
    <col min="7971" max="8192" width="9.140625" style="23"/>
    <col min="8193" max="8193" width="42" style="23" customWidth="1"/>
    <col min="8194" max="8220" width="8.5703125" style="23" customWidth="1"/>
    <col min="8221" max="8225" width="9.140625" style="23"/>
    <col min="8226" max="8226" width="9.5703125" style="23" customWidth="1"/>
    <col min="8227" max="8448" width="9.140625" style="23"/>
    <col min="8449" max="8449" width="42" style="23" customWidth="1"/>
    <col min="8450" max="8476" width="8.5703125" style="23" customWidth="1"/>
    <col min="8477" max="8481" width="9.140625" style="23"/>
    <col min="8482" max="8482" width="9.5703125" style="23" customWidth="1"/>
    <col min="8483" max="8704" width="9.140625" style="23"/>
    <col min="8705" max="8705" width="42" style="23" customWidth="1"/>
    <col min="8706" max="8732" width="8.5703125" style="23" customWidth="1"/>
    <col min="8733" max="8737" width="9.140625" style="23"/>
    <col min="8738" max="8738" width="9.5703125" style="23" customWidth="1"/>
    <col min="8739" max="8960" width="9.140625" style="23"/>
    <col min="8961" max="8961" width="42" style="23" customWidth="1"/>
    <col min="8962" max="8988" width="8.5703125" style="23" customWidth="1"/>
    <col min="8989" max="8993" width="9.140625" style="23"/>
    <col min="8994" max="8994" width="9.5703125" style="23" customWidth="1"/>
    <col min="8995" max="9216" width="9.140625" style="23"/>
    <col min="9217" max="9217" width="42" style="23" customWidth="1"/>
    <col min="9218" max="9244" width="8.5703125" style="23" customWidth="1"/>
    <col min="9245" max="9249" width="9.140625" style="23"/>
    <col min="9250" max="9250" width="9.5703125" style="23" customWidth="1"/>
    <col min="9251" max="9472" width="9.140625" style="23"/>
    <col min="9473" max="9473" width="42" style="23" customWidth="1"/>
    <col min="9474" max="9500" width="8.5703125" style="23" customWidth="1"/>
    <col min="9501" max="9505" width="9.140625" style="23"/>
    <col min="9506" max="9506" width="9.5703125" style="23" customWidth="1"/>
    <col min="9507" max="9728" width="9.140625" style="23"/>
    <col min="9729" max="9729" width="42" style="23" customWidth="1"/>
    <col min="9730" max="9756" width="8.5703125" style="23" customWidth="1"/>
    <col min="9757" max="9761" width="9.140625" style="23"/>
    <col min="9762" max="9762" width="9.5703125" style="23" customWidth="1"/>
    <col min="9763" max="9984" width="9.140625" style="23"/>
    <col min="9985" max="9985" width="42" style="23" customWidth="1"/>
    <col min="9986" max="10012" width="8.5703125" style="23" customWidth="1"/>
    <col min="10013" max="10017" width="9.140625" style="23"/>
    <col min="10018" max="10018" width="9.5703125" style="23" customWidth="1"/>
    <col min="10019" max="10240" width="9.140625" style="23"/>
    <col min="10241" max="10241" width="42" style="23" customWidth="1"/>
    <col min="10242" max="10268" width="8.5703125" style="23" customWidth="1"/>
    <col min="10269" max="10273" width="9.140625" style="23"/>
    <col min="10274" max="10274" width="9.5703125" style="23" customWidth="1"/>
    <col min="10275" max="10496" width="9.140625" style="23"/>
    <col min="10497" max="10497" width="42" style="23" customWidth="1"/>
    <col min="10498" max="10524" width="8.5703125" style="23" customWidth="1"/>
    <col min="10525" max="10529" width="9.140625" style="23"/>
    <col min="10530" max="10530" width="9.5703125" style="23" customWidth="1"/>
    <col min="10531" max="10752" width="9.140625" style="23"/>
    <col min="10753" max="10753" width="42" style="23" customWidth="1"/>
    <col min="10754" max="10780" width="8.5703125" style="23" customWidth="1"/>
    <col min="10781" max="10785" width="9.140625" style="23"/>
    <col min="10786" max="10786" width="9.5703125" style="23" customWidth="1"/>
    <col min="10787" max="11008" width="9.140625" style="23"/>
    <col min="11009" max="11009" width="42" style="23" customWidth="1"/>
    <col min="11010" max="11036" width="8.5703125" style="23" customWidth="1"/>
    <col min="11037" max="11041" width="9.140625" style="23"/>
    <col min="11042" max="11042" width="9.5703125" style="23" customWidth="1"/>
    <col min="11043" max="11264" width="9.140625" style="23"/>
    <col min="11265" max="11265" width="42" style="23" customWidth="1"/>
    <col min="11266" max="11292" width="8.5703125" style="23" customWidth="1"/>
    <col min="11293" max="11297" width="9.140625" style="23"/>
    <col min="11298" max="11298" width="9.5703125" style="23" customWidth="1"/>
    <col min="11299" max="11520" width="9.140625" style="23"/>
    <col min="11521" max="11521" width="42" style="23" customWidth="1"/>
    <col min="11522" max="11548" width="8.5703125" style="23" customWidth="1"/>
    <col min="11549" max="11553" width="9.140625" style="23"/>
    <col min="11554" max="11554" width="9.5703125" style="23" customWidth="1"/>
    <col min="11555" max="11776" width="9.140625" style="23"/>
    <col min="11777" max="11777" width="42" style="23" customWidth="1"/>
    <col min="11778" max="11804" width="8.5703125" style="23" customWidth="1"/>
    <col min="11805" max="11809" width="9.140625" style="23"/>
    <col min="11810" max="11810" width="9.5703125" style="23" customWidth="1"/>
    <col min="11811" max="12032" width="9.140625" style="23"/>
    <col min="12033" max="12033" width="42" style="23" customWidth="1"/>
    <col min="12034" max="12060" width="8.5703125" style="23" customWidth="1"/>
    <col min="12061" max="12065" width="9.140625" style="23"/>
    <col min="12066" max="12066" width="9.5703125" style="23" customWidth="1"/>
    <col min="12067" max="12288" width="9.140625" style="23"/>
    <col min="12289" max="12289" width="42" style="23" customWidth="1"/>
    <col min="12290" max="12316" width="8.5703125" style="23" customWidth="1"/>
    <col min="12317" max="12321" width="9.140625" style="23"/>
    <col min="12322" max="12322" width="9.5703125" style="23" customWidth="1"/>
    <col min="12323" max="12544" width="9.140625" style="23"/>
    <col min="12545" max="12545" width="42" style="23" customWidth="1"/>
    <col min="12546" max="12572" width="8.5703125" style="23" customWidth="1"/>
    <col min="12573" max="12577" width="9.140625" style="23"/>
    <col min="12578" max="12578" width="9.5703125" style="23" customWidth="1"/>
    <col min="12579" max="12800" width="9.140625" style="23"/>
    <col min="12801" max="12801" width="42" style="23" customWidth="1"/>
    <col min="12802" max="12828" width="8.5703125" style="23" customWidth="1"/>
    <col min="12829" max="12833" width="9.140625" style="23"/>
    <col min="12834" max="12834" width="9.5703125" style="23" customWidth="1"/>
    <col min="12835" max="13056" width="9.140625" style="23"/>
    <col min="13057" max="13057" width="42" style="23" customWidth="1"/>
    <col min="13058" max="13084" width="8.5703125" style="23" customWidth="1"/>
    <col min="13085" max="13089" width="9.140625" style="23"/>
    <col min="13090" max="13090" width="9.5703125" style="23" customWidth="1"/>
    <col min="13091" max="13312" width="9.140625" style="23"/>
    <col min="13313" max="13313" width="42" style="23" customWidth="1"/>
    <col min="13314" max="13340" width="8.5703125" style="23" customWidth="1"/>
    <col min="13341" max="13345" width="9.140625" style="23"/>
    <col min="13346" max="13346" width="9.5703125" style="23" customWidth="1"/>
    <col min="13347" max="13568" width="9.140625" style="23"/>
    <col min="13569" max="13569" width="42" style="23" customWidth="1"/>
    <col min="13570" max="13596" width="8.5703125" style="23" customWidth="1"/>
    <col min="13597" max="13601" width="9.140625" style="23"/>
    <col min="13602" max="13602" width="9.5703125" style="23" customWidth="1"/>
    <col min="13603" max="13824" width="9.140625" style="23"/>
    <col min="13825" max="13825" width="42" style="23" customWidth="1"/>
    <col min="13826" max="13852" width="8.5703125" style="23" customWidth="1"/>
    <col min="13853" max="13857" width="9.140625" style="23"/>
    <col min="13858" max="13858" width="9.5703125" style="23" customWidth="1"/>
    <col min="13859" max="14080" width="9.140625" style="23"/>
    <col min="14081" max="14081" width="42" style="23" customWidth="1"/>
    <col min="14082" max="14108" width="8.5703125" style="23" customWidth="1"/>
    <col min="14109" max="14113" width="9.140625" style="23"/>
    <col min="14114" max="14114" width="9.5703125" style="23" customWidth="1"/>
    <col min="14115" max="14336" width="9.140625" style="23"/>
    <col min="14337" max="14337" width="42" style="23" customWidth="1"/>
    <col min="14338" max="14364" width="8.5703125" style="23" customWidth="1"/>
    <col min="14365" max="14369" width="9.140625" style="23"/>
    <col min="14370" max="14370" width="9.5703125" style="23" customWidth="1"/>
    <col min="14371" max="14592" width="9.140625" style="23"/>
    <col min="14593" max="14593" width="42" style="23" customWidth="1"/>
    <col min="14594" max="14620" width="8.5703125" style="23" customWidth="1"/>
    <col min="14621" max="14625" width="9.140625" style="23"/>
    <col min="14626" max="14626" width="9.5703125" style="23" customWidth="1"/>
    <col min="14627" max="14848" width="9.140625" style="23"/>
    <col min="14849" max="14849" width="42" style="23" customWidth="1"/>
    <col min="14850" max="14876" width="8.5703125" style="23" customWidth="1"/>
    <col min="14877" max="14881" width="9.140625" style="23"/>
    <col min="14882" max="14882" width="9.5703125" style="23" customWidth="1"/>
    <col min="14883" max="15104" width="9.140625" style="23"/>
    <col min="15105" max="15105" width="42" style="23" customWidth="1"/>
    <col min="15106" max="15132" width="8.5703125" style="23" customWidth="1"/>
    <col min="15133" max="15137" width="9.140625" style="23"/>
    <col min="15138" max="15138" width="9.5703125" style="23" customWidth="1"/>
    <col min="15139" max="15360" width="9.140625" style="23"/>
    <col min="15361" max="15361" width="42" style="23" customWidth="1"/>
    <col min="15362" max="15388" width="8.5703125" style="23" customWidth="1"/>
    <col min="15389" max="15393" width="9.140625" style="23"/>
    <col min="15394" max="15394" width="9.5703125" style="23" customWidth="1"/>
    <col min="15395" max="15616" width="9.140625" style="23"/>
    <col min="15617" max="15617" width="42" style="23" customWidth="1"/>
    <col min="15618" max="15644" width="8.5703125" style="23" customWidth="1"/>
    <col min="15645" max="15649" width="9.140625" style="23"/>
    <col min="15650" max="15650" width="9.5703125" style="23" customWidth="1"/>
    <col min="15651" max="15872" width="9.140625" style="23"/>
    <col min="15873" max="15873" width="42" style="23" customWidth="1"/>
    <col min="15874" max="15900" width="8.5703125" style="23" customWidth="1"/>
    <col min="15901" max="15905" width="9.140625" style="23"/>
    <col min="15906" max="15906" width="9.5703125" style="23" customWidth="1"/>
    <col min="15907" max="16128" width="9.140625" style="23"/>
    <col min="16129" max="16129" width="42" style="23" customWidth="1"/>
    <col min="16130" max="16156" width="8.5703125" style="23" customWidth="1"/>
    <col min="16157" max="16161" width="9.140625" style="23"/>
    <col min="16162" max="16162" width="9.5703125" style="23" customWidth="1"/>
    <col min="16163" max="16384" width="9.140625" style="23"/>
  </cols>
  <sheetData>
    <row r="1" spans="1:36" s="204" customFormat="1" ht="15.75" x14ac:dyDescent="0.25">
      <c r="A1" s="1695" t="s">
        <v>731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5"/>
      <c r="U1" s="1695"/>
      <c r="V1" s="1695"/>
      <c r="W1" s="1695"/>
      <c r="X1" s="1695"/>
      <c r="Y1" s="1695"/>
    </row>
    <row r="2" spans="1:36" s="290" customFormat="1" x14ac:dyDescent="0.2">
      <c r="A2" s="1204"/>
      <c r="B2" s="1022">
        <v>1991</v>
      </c>
      <c r="C2" s="1022">
        <v>1992</v>
      </c>
      <c r="D2" s="1022">
        <v>1993</v>
      </c>
      <c r="E2" s="1022">
        <v>1994</v>
      </c>
      <c r="F2" s="1022">
        <v>1995</v>
      </c>
      <c r="G2" s="1022">
        <v>1996</v>
      </c>
      <c r="H2" s="1022">
        <v>1997</v>
      </c>
      <c r="I2" s="1022">
        <v>1998</v>
      </c>
      <c r="J2" s="1022">
        <v>1999</v>
      </c>
      <c r="K2" s="1022">
        <v>2000</v>
      </c>
      <c r="L2" s="1022">
        <v>2001</v>
      </c>
      <c r="M2" s="1022">
        <v>2002</v>
      </c>
      <c r="N2" s="1022">
        <v>2003</v>
      </c>
      <c r="O2" s="1022">
        <v>2004</v>
      </c>
      <c r="P2" s="1022">
        <v>2005</v>
      </c>
      <c r="Q2" s="1022">
        <v>2006</v>
      </c>
      <c r="R2" s="1022">
        <v>2007</v>
      </c>
      <c r="S2" s="1022">
        <v>2008</v>
      </c>
      <c r="T2" s="1022">
        <v>2009</v>
      </c>
      <c r="U2" s="1022">
        <v>2010</v>
      </c>
      <c r="V2" s="1022">
        <v>2011</v>
      </c>
      <c r="W2" s="1022">
        <v>2012</v>
      </c>
      <c r="X2" s="1033">
        <v>2013</v>
      </c>
      <c r="Y2" s="1033">
        <v>2014</v>
      </c>
      <c r="Z2" s="1022">
        <v>2015</v>
      </c>
      <c r="AA2" s="1033">
        <v>2016</v>
      </c>
      <c r="AB2" s="1033">
        <v>2017</v>
      </c>
      <c r="AC2" s="1022">
        <v>2018</v>
      </c>
      <c r="AD2" s="1033">
        <v>2019</v>
      </c>
      <c r="AE2" s="1033" t="s">
        <v>455</v>
      </c>
      <c r="AF2" s="1033">
        <v>2021</v>
      </c>
      <c r="AG2" s="1263">
        <v>2022</v>
      </c>
      <c r="AH2" s="1024">
        <v>2023</v>
      </c>
      <c r="AI2" s="1022">
        <v>2024</v>
      </c>
      <c r="AJ2" s="1033">
        <v>2025</v>
      </c>
    </row>
    <row r="3" spans="1:36" s="5" customFormat="1" x14ac:dyDescent="0.2">
      <c r="A3" s="1202" t="s">
        <v>1</v>
      </c>
      <c r="B3" s="1202"/>
      <c r="C3" s="1202"/>
      <c r="D3" s="1202"/>
      <c r="E3" s="1202"/>
      <c r="F3" s="1202"/>
      <c r="G3" s="1202"/>
      <c r="H3" s="1202"/>
      <c r="I3" s="1202"/>
      <c r="J3" s="1202"/>
      <c r="K3" s="1202"/>
      <c r="L3" s="1202"/>
      <c r="M3" s="1202"/>
      <c r="N3" s="1202"/>
      <c r="O3" s="1202"/>
      <c r="P3" s="1202"/>
      <c r="Q3" s="1202"/>
      <c r="R3" s="1202"/>
      <c r="S3" s="1202"/>
      <c r="T3" s="1202"/>
      <c r="U3" s="1220"/>
      <c r="V3" s="1220"/>
      <c r="W3" s="1210"/>
      <c r="X3" s="1210"/>
      <c r="Y3" s="1286"/>
      <c r="Z3" s="1210"/>
      <c r="AA3" s="1210"/>
      <c r="AB3" s="1210"/>
      <c r="AC3" s="1210"/>
      <c r="AD3" s="1210"/>
      <c r="AE3" s="1210"/>
      <c r="AF3" s="1210"/>
      <c r="AG3" s="1228"/>
      <c r="AH3" s="1287"/>
      <c r="AI3" s="1028"/>
      <c r="AJ3" s="1426"/>
    </row>
    <row r="4" spans="1:36" s="94" customFormat="1" x14ac:dyDescent="0.2">
      <c r="A4" s="856" t="s">
        <v>312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291"/>
      <c r="V4" s="291"/>
      <c r="W4" s="291"/>
      <c r="X4" s="291"/>
      <c r="Y4" s="291"/>
      <c r="Z4" s="291"/>
      <c r="AA4" s="20"/>
      <c r="AB4" s="20"/>
      <c r="AC4" s="292"/>
      <c r="AD4" s="292"/>
      <c r="AE4" s="292"/>
      <c r="AF4" s="292"/>
      <c r="AG4" s="293"/>
      <c r="AH4" s="730"/>
      <c r="AI4" s="294"/>
      <c r="AJ4" s="292"/>
    </row>
    <row r="5" spans="1:36" s="94" customFormat="1" x14ac:dyDescent="0.2">
      <c r="A5" s="856" t="s">
        <v>46</v>
      </c>
      <c r="B5" s="19" t="s">
        <v>370</v>
      </c>
      <c r="C5" s="19" t="s">
        <v>456</v>
      </c>
      <c r="D5" s="19" t="s">
        <v>370</v>
      </c>
      <c r="E5" s="19" t="s">
        <v>456</v>
      </c>
      <c r="F5" s="19" t="s">
        <v>370</v>
      </c>
      <c r="G5" s="19" t="s">
        <v>456</v>
      </c>
      <c r="H5" s="19" t="s">
        <v>370</v>
      </c>
      <c r="I5" s="19" t="s">
        <v>370</v>
      </c>
      <c r="J5" s="19" t="s">
        <v>456</v>
      </c>
      <c r="K5" s="731" t="s">
        <v>370</v>
      </c>
      <c r="L5" s="731" t="s">
        <v>456</v>
      </c>
      <c r="M5" s="732" t="s">
        <v>370</v>
      </c>
      <c r="N5" s="44" t="s">
        <v>456</v>
      </c>
      <c r="O5" s="44" t="s">
        <v>370</v>
      </c>
      <c r="P5" s="44" t="s">
        <v>370</v>
      </c>
      <c r="Q5" s="44" t="s">
        <v>456</v>
      </c>
      <c r="R5" s="44" t="s">
        <v>370</v>
      </c>
      <c r="S5" s="44" t="s">
        <v>456</v>
      </c>
      <c r="T5" s="44" t="s">
        <v>370</v>
      </c>
      <c r="U5" s="805">
        <v>60</v>
      </c>
      <c r="V5" s="805">
        <v>61.9</v>
      </c>
      <c r="W5" s="805">
        <v>63.6</v>
      </c>
      <c r="X5" s="805">
        <v>64.400000000000006</v>
      </c>
      <c r="Y5" s="805">
        <v>65.8</v>
      </c>
      <c r="Z5" s="805">
        <v>67.099999999999994</v>
      </c>
      <c r="AA5" s="1284">
        <v>67.8</v>
      </c>
      <c r="AB5" s="1284">
        <v>68.3</v>
      </c>
      <c r="AC5" s="805">
        <v>69</v>
      </c>
      <c r="AD5" s="805">
        <v>68.7</v>
      </c>
      <c r="AE5" s="805">
        <v>70.400000000000006</v>
      </c>
      <c r="AF5" s="805">
        <v>74</v>
      </c>
      <c r="AG5" s="805">
        <v>74.5</v>
      </c>
      <c r="AH5" s="1382">
        <v>74.7</v>
      </c>
      <c r="AI5" s="1382">
        <v>74.599999999999994</v>
      </c>
      <c r="AJ5" s="1597">
        <v>73.8</v>
      </c>
    </row>
    <row r="6" spans="1:36" s="94" customFormat="1" x14ac:dyDescent="0.2">
      <c r="A6" s="856" t="s">
        <v>5</v>
      </c>
      <c r="B6" s="19" t="s">
        <v>370</v>
      </c>
      <c r="C6" s="19" t="s">
        <v>456</v>
      </c>
      <c r="D6" s="19" t="s">
        <v>370</v>
      </c>
      <c r="E6" s="19" t="s">
        <v>456</v>
      </c>
      <c r="F6" s="19" t="s">
        <v>370</v>
      </c>
      <c r="G6" s="19" t="s">
        <v>456</v>
      </c>
      <c r="H6" s="19" t="s">
        <v>370</v>
      </c>
      <c r="I6" s="19" t="s">
        <v>370</v>
      </c>
      <c r="J6" s="19" t="s">
        <v>456</v>
      </c>
      <c r="K6" s="731" t="s">
        <v>370</v>
      </c>
      <c r="L6" s="731" t="s">
        <v>456</v>
      </c>
      <c r="M6" s="732" t="s">
        <v>370</v>
      </c>
      <c r="N6" s="44" t="s">
        <v>456</v>
      </c>
      <c r="O6" s="44" t="s">
        <v>370</v>
      </c>
      <c r="P6" s="44" t="s">
        <v>370</v>
      </c>
      <c r="Q6" s="44" t="s">
        <v>456</v>
      </c>
      <c r="R6" s="44" t="s">
        <v>370</v>
      </c>
      <c r="S6" s="44" t="s">
        <v>456</v>
      </c>
      <c r="T6" s="44" t="s">
        <v>370</v>
      </c>
      <c r="U6" s="828">
        <v>102.9</v>
      </c>
      <c r="V6" s="828">
        <v>103.2</v>
      </c>
      <c r="W6" s="828">
        <v>102.7</v>
      </c>
      <c r="X6" s="828">
        <v>101.3</v>
      </c>
      <c r="Y6" s="828">
        <v>102.2</v>
      </c>
      <c r="Z6" s="805">
        <v>102</v>
      </c>
      <c r="AA6" s="828">
        <v>101</v>
      </c>
      <c r="AB6" s="828">
        <v>100.7</v>
      </c>
      <c r="AC6" s="1284">
        <v>101</v>
      </c>
      <c r="AD6" s="1279">
        <v>99.6</v>
      </c>
      <c r="AE6" s="1279">
        <v>102.5</v>
      </c>
      <c r="AF6" s="1279">
        <v>105.1</v>
      </c>
      <c r="AG6" s="1279">
        <v>100.7</v>
      </c>
      <c r="AH6" s="1383">
        <v>100.2</v>
      </c>
      <c r="AI6" s="1383">
        <v>99.9</v>
      </c>
      <c r="AJ6" s="1598">
        <v>98.9</v>
      </c>
    </row>
    <row r="7" spans="1:36" s="94" customFormat="1" x14ac:dyDescent="0.2">
      <c r="A7" s="856" t="s">
        <v>6</v>
      </c>
      <c r="B7" s="855"/>
      <c r="C7" s="855"/>
      <c r="D7" s="855"/>
      <c r="E7" s="855"/>
      <c r="F7" s="855"/>
      <c r="G7" s="855"/>
      <c r="H7" s="855"/>
      <c r="I7" s="855"/>
      <c r="J7" s="855"/>
      <c r="K7" s="855"/>
      <c r="L7" s="855"/>
      <c r="M7" s="855"/>
      <c r="N7" s="855"/>
      <c r="O7" s="855"/>
      <c r="P7" s="855"/>
      <c r="Q7" s="855"/>
      <c r="R7" s="855"/>
      <c r="S7" s="855"/>
      <c r="T7" s="855"/>
      <c r="U7" s="828"/>
      <c r="V7" s="828"/>
      <c r="W7" s="828"/>
      <c r="X7" s="828"/>
      <c r="Y7" s="828"/>
      <c r="Z7" s="802"/>
      <c r="AA7" s="828"/>
      <c r="AB7" s="828"/>
      <c r="AC7" s="1279"/>
      <c r="AD7" s="1279"/>
      <c r="AE7" s="1279"/>
      <c r="AF7" s="1279"/>
      <c r="AG7" s="1279"/>
      <c r="AH7" s="790"/>
      <c r="AI7" s="790"/>
      <c r="AJ7" s="790"/>
    </row>
    <row r="8" spans="1:36" s="94" customFormat="1" x14ac:dyDescent="0.2">
      <c r="A8" s="856" t="s">
        <v>262</v>
      </c>
      <c r="B8" s="19" t="s">
        <v>370</v>
      </c>
      <c r="C8" s="19" t="s">
        <v>456</v>
      </c>
      <c r="D8" s="19" t="s">
        <v>370</v>
      </c>
      <c r="E8" s="19" t="s">
        <v>456</v>
      </c>
      <c r="F8" s="19" t="s">
        <v>370</v>
      </c>
      <c r="G8" s="19" t="s">
        <v>456</v>
      </c>
      <c r="H8" s="19" t="s">
        <v>370</v>
      </c>
      <c r="I8" s="19" t="s">
        <v>370</v>
      </c>
      <c r="J8" s="19" t="s">
        <v>456</v>
      </c>
      <c r="K8" s="44" t="s">
        <v>370</v>
      </c>
      <c r="L8" s="44" t="s">
        <v>456</v>
      </c>
      <c r="M8" s="44" t="s">
        <v>370</v>
      </c>
      <c r="N8" s="44" t="s">
        <v>456</v>
      </c>
      <c r="O8" s="44" t="s">
        <v>370</v>
      </c>
      <c r="P8" s="44" t="s">
        <v>370</v>
      </c>
      <c r="Q8" s="44" t="s">
        <v>456</v>
      </c>
      <c r="R8" s="44" t="s">
        <v>370</v>
      </c>
      <c r="S8" s="44" t="s">
        <v>456</v>
      </c>
      <c r="T8" s="44" t="s">
        <v>370</v>
      </c>
      <c r="U8" s="809">
        <v>1965</v>
      </c>
      <c r="V8" s="809">
        <v>1999</v>
      </c>
      <c r="W8" s="809">
        <v>1909</v>
      </c>
      <c r="X8" s="809">
        <v>1882</v>
      </c>
      <c r="Y8" s="809">
        <v>1862</v>
      </c>
      <c r="Z8" s="809">
        <v>1832</v>
      </c>
      <c r="AA8" s="809">
        <v>1579</v>
      </c>
      <c r="AB8" s="809">
        <v>1537</v>
      </c>
      <c r="AC8" s="809">
        <v>1616</v>
      </c>
      <c r="AD8" s="809">
        <v>1697</v>
      </c>
      <c r="AE8" s="1279">
        <v>2018</v>
      </c>
      <c r="AF8" s="1279">
        <v>2175</v>
      </c>
      <c r="AG8" s="1278">
        <v>1816</v>
      </c>
      <c r="AH8" s="985">
        <v>1651</v>
      </c>
      <c r="AI8" s="987">
        <v>1547</v>
      </c>
      <c r="AJ8" s="787">
        <v>1382</v>
      </c>
    </row>
    <row r="9" spans="1:36" s="138" customFormat="1" x14ac:dyDescent="0.2">
      <c r="A9" s="856" t="s">
        <v>9</v>
      </c>
      <c r="B9" s="19" t="s">
        <v>370</v>
      </c>
      <c r="C9" s="19" t="s">
        <v>456</v>
      </c>
      <c r="D9" s="19" t="s">
        <v>370</v>
      </c>
      <c r="E9" s="19" t="s">
        <v>456</v>
      </c>
      <c r="F9" s="19" t="s">
        <v>370</v>
      </c>
      <c r="G9" s="19" t="s">
        <v>456</v>
      </c>
      <c r="H9" s="19" t="s">
        <v>370</v>
      </c>
      <c r="I9" s="19" t="s">
        <v>370</v>
      </c>
      <c r="J9" s="19" t="s">
        <v>456</v>
      </c>
      <c r="K9" s="44" t="s">
        <v>370</v>
      </c>
      <c r="L9" s="44" t="s">
        <v>456</v>
      </c>
      <c r="M9" s="44" t="s">
        <v>370</v>
      </c>
      <c r="N9" s="44" t="s">
        <v>456</v>
      </c>
      <c r="O9" s="44" t="s">
        <v>370</v>
      </c>
      <c r="P9" s="44" t="s">
        <v>370</v>
      </c>
      <c r="Q9" s="44" t="s">
        <v>456</v>
      </c>
      <c r="R9" s="44" t="s">
        <v>370</v>
      </c>
      <c r="S9" s="44" t="s">
        <v>456</v>
      </c>
      <c r="T9" s="44" t="s">
        <v>370</v>
      </c>
      <c r="U9" s="1384">
        <v>33.21</v>
      </c>
      <c r="V9" s="1384">
        <v>32.799999999999997</v>
      </c>
      <c r="W9" s="1384">
        <v>30.42</v>
      </c>
      <c r="X9" s="1384">
        <v>29.4</v>
      </c>
      <c r="Y9" s="1384">
        <v>28.63</v>
      </c>
      <c r="Z9" s="1384">
        <v>27.56</v>
      </c>
      <c r="AA9" s="1384">
        <v>23.42</v>
      </c>
      <c r="AB9" s="1384">
        <v>22.56</v>
      </c>
      <c r="AC9" s="1384">
        <v>23.52</v>
      </c>
      <c r="AD9" s="1384">
        <v>24.58</v>
      </c>
      <c r="AE9" s="1384">
        <v>29</v>
      </c>
      <c r="AF9" s="1384">
        <v>30.58</v>
      </c>
      <c r="AG9" s="1384">
        <v>24.46</v>
      </c>
      <c r="AH9" s="1384">
        <v>22.14</v>
      </c>
      <c r="AI9" s="1385">
        <v>20.73</v>
      </c>
      <c r="AJ9" s="1599">
        <v>18.62</v>
      </c>
    </row>
    <row r="10" spans="1:36" s="138" customFormat="1" x14ac:dyDescent="0.2">
      <c r="A10" s="856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1279"/>
      <c r="V10" s="1279"/>
      <c r="W10" s="1279"/>
      <c r="X10" s="1279"/>
      <c r="Y10" s="1279"/>
      <c r="Z10" s="1279"/>
      <c r="AA10" s="1279"/>
      <c r="AB10" s="1279"/>
      <c r="AC10" s="1279"/>
      <c r="AD10" s="1279"/>
      <c r="AE10" s="1279"/>
      <c r="AF10" s="1279"/>
      <c r="AG10" s="1279"/>
      <c r="AH10" s="790"/>
      <c r="AI10" s="790"/>
      <c r="AJ10" s="790"/>
    </row>
    <row r="11" spans="1:36" s="138" customFormat="1" x14ac:dyDescent="0.2">
      <c r="A11" s="856" t="s">
        <v>263</v>
      </c>
      <c r="B11" s="19" t="s">
        <v>370</v>
      </c>
      <c r="C11" s="19" t="s">
        <v>456</v>
      </c>
      <c r="D11" s="19" t="s">
        <v>370</v>
      </c>
      <c r="E11" s="19" t="s">
        <v>456</v>
      </c>
      <c r="F11" s="19" t="s">
        <v>370</v>
      </c>
      <c r="G11" s="19" t="s">
        <v>456</v>
      </c>
      <c r="H11" s="19" t="s">
        <v>370</v>
      </c>
      <c r="I11" s="19" t="s">
        <v>370</v>
      </c>
      <c r="J11" s="19" t="s">
        <v>456</v>
      </c>
      <c r="K11" s="44" t="s">
        <v>370</v>
      </c>
      <c r="L11" s="44" t="s">
        <v>456</v>
      </c>
      <c r="M11" s="44" t="s">
        <v>370</v>
      </c>
      <c r="N11" s="44" t="s">
        <v>456</v>
      </c>
      <c r="O11" s="44" t="s">
        <v>370</v>
      </c>
      <c r="P11" s="44" t="s">
        <v>370</v>
      </c>
      <c r="Q11" s="44" t="s">
        <v>456</v>
      </c>
      <c r="R11" s="44" t="s">
        <v>370</v>
      </c>
      <c r="S11" s="44" t="s">
        <v>456</v>
      </c>
      <c r="T11" s="44" t="s">
        <v>370</v>
      </c>
      <c r="U11" s="809">
        <v>446</v>
      </c>
      <c r="V11" s="809">
        <v>516</v>
      </c>
      <c r="W11" s="809">
        <v>509</v>
      </c>
      <c r="X11" s="809">
        <v>504</v>
      </c>
      <c r="Y11" s="809">
        <v>493</v>
      </c>
      <c r="Z11" s="809">
        <v>455</v>
      </c>
      <c r="AA11" s="809">
        <v>448</v>
      </c>
      <c r="AB11" s="1279">
        <v>427</v>
      </c>
      <c r="AC11" s="1279">
        <v>461</v>
      </c>
      <c r="AD11" s="1279">
        <v>544</v>
      </c>
      <c r="AE11" s="1279">
        <v>586</v>
      </c>
      <c r="AF11" s="1279">
        <v>721</v>
      </c>
      <c r="AG11" s="802">
        <v>460</v>
      </c>
      <c r="AH11" s="985">
        <v>410</v>
      </c>
      <c r="AI11" s="987">
        <v>407</v>
      </c>
      <c r="AJ11" s="787">
        <v>439</v>
      </c>
    </row>
    <row r="12" spans="1:36" s="138" customFormat="1" x14ac:dyDescent="0.2">
      <c r="A12" s="856" t="s">
        <v>12</v>
      </c>
      <c r="B12" s="19" t="s">
        <v>370</v>
      </c>
      <c r="C12" s="19" t="s">
        <v>456</v>
      </c>
      <c r="D12" s="19" t="s">
        <v>370</v>
      </c>
      <c r="E12" s="19" t="s">
        <v>456</v>
      </c>
      <c r="F12" s="19" t="s">
        <v>370</v>
      </c>
      <c r="G12" s="19" t="s">
        <v>456</v>
      </c>
      <c r="H12" s="19" t="s">
        <v>370</v>
      </c>
      <c r="I12" s="19" t="s">
        <v>370</v>
      </c>
      <c r="J12" s="19" t="s">
        <v>456</v>
      </c>
      <c r="K12" s="44" t="s">
        <v>370</v>
      </c>
      <c r="L12" s="44" t="s">
        <v>456</v>
      </c>
      <c r="M12" s="44" t="s">
        <v>370</v>
      </c>
      <c r="N12" s="44" t="s">
        <v>456</v>
      </c>
      <c r="O12" s="44" t="s">
        <v>370</v>
      </c>
      <c r="P12" s="44" t="s">
        <v>370</v>
      </c>
      <c r="Q12" s="44" t="s">
        <v>456</v>
      </c>
      <c r="R12" s="44" t="s">
        <v>370</v>
      </c>
      <c r="S12" s="44" t="s">
        <v>456</v>
      </c>
      <c r="T12" s="44" t="s">
        <v>370</v>
      </c>
      <c r="U12" s="1386">
        <v>7.54</v>
      </c>
      <c r="V12" s="1386">
        <v>8.4600000000000009</v>
      </c>
      <c r="W12" s="1386">
        <v>8.11</v>
      </c>
      <c r="X12" s="1386">
        <v>7.89</v>
      </c>
      <c r="Y12" s="1386">
        <v>7.57</v>
      </c>
      <c r="Z12" s="1386">
        <v>6.84</v>
      </c>
      <c r="AA12" s="1386">
        <v>6.64</v>
      </c>
      <c r="AB12" s="1386">
        <v>6.27</v>
      </c>
      <c r="AC12" s="1386">
        <v>6.71</v>
      </c>
      <c r="AD12" s="1387">
        <v>7.9</v>
      </c>
      <c r="AE12" s="1386">
        <v>8.42</v>
      </c>
      <c r="AF12" s="1386">
        <v>10.14</v>
      </c>
      <c r="AG12" s="1387">
        <v>6.2</v>
      </c>
      <c r="AH12" s="1387">
        <v>5.5</v>
      </c>
      <c r="AI12" s="1388">
        <v>5.45</v>
      </c>
      <c r="AJ12" s="1458">
        <v>5.91</v>
      </c>
    </row>
    <row r="13" spans="1:36" s="138" customFormat="1" ht="22.5" x14ac:dyDescent="0.2">
      <c r="A13" s="736" t="s">
        <v>13</v>
      </c>
      <c r="B13" s="19" t="s">
        <v>370</v>
      </c>
      <c r="C13" s="19" t="s">
        <v>456</v>
      </c>
      <c r="D13" s="19" t="s">
        <v>370</v>
      </c>
      <c r="E13" s="19" t="s">
        <v>456</v>
      </c>
      <c r="F13" s="19" t="s">
        <v>370</v>
      </c>
      <c r="G13" s="19" t="s">
        <v>456</v>
      </c>
      <c r="H13" s="19" t="s">
        <v>370</v>
      </c>
      <c r="I13" s="19" t="s">
        <v>370</v>
      </c>
      <c r="J13" s="300" t="s">
        <v>456</v>
      </c>
      <c r="K13" s="737" t="s">
        <v>370</v>
      </c>
      <c r="L13" s="737" t="s">
        <v>456</v>
      </c>
      <c r="M13" s="737" t="s">
        <v>370</v>
      </c>
      <c r="N13" s="737" t="s">
        <v>456</v>
      </c>
      <c r="O13" s="737" t="s">
        <v>370</v>
      </c>
      <c r="P13" s="737" t="s">
        <v>370</v>
      </c>
      <c r="Q13" s="737" t="s">
        <v>456</v>
      </c>
      <c r="R13" s="737" t="s">
        <v>370</v>
      </c>
      <c r="S13" s="737" t="s">
        <v>456</v>
      </c>
      <c r="T13" s="737" t="s">
        <v>370</v>
      </c>
      <c r="U13" s="1384">
        <v>9.0299999999999994</v>
      </c>
      <c r="V13" s="1384">
        <v>9.94</v>
      </c>
      <c r="W13" s="1384">
        <v>10.07</v>
      </c>
      <c r="X13" s="1384">
        <v>8.7200000000000006</v>
      </c>
      <c r="Y13" s="1384">
        <v>9.5299999999999994</v>
      </c>
      <c r="Z13" s="1384">
        <v>8.32</v>
      </c>
      <c r="AA13" s="1384">
        <v>7.57</v>
      </c>
      <c r="AB13" s="1384">
        <v>7.14</v>
      </c>
      <c r="AC13" s="1384">
        <v>7.72</v>
      </c>
      <c r="AD13" s="1384">
        <v>8.7100000000000009</v>
      </c>
      <c r="AE13" s="1384">
        <v>9.61</v>
      </c>
      <c r="AF13" s="1384">
        <v>11.07</v>
      </c>
      <c r="AG13" s="1384">
        <v>6.38</v>
      </c>
      <c r="AH13" s="1384">
        <v>6.31</v>
      </c>
      <c r="AI13" s="1389">
        <v>3.19</v>
      </c>
      <c r="AJ13" s="1385">
        <v>7.57</v>
      </c>
    </row>
    <row r="14" spans="1:36" s="138" customFormat="1" x14ac:dyDescent="0.2">
      <c r="A14" s="856" t="s">
        <v>206</v>
      </c>
      <c r="B14" s="864"/>
      <c r="C14" s="864"/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4"/>
      <c r="P14" s="864"/>
      <c r="Q14" s="864"/>
      <c r="R14" s="864"/>
      <c r="S14" s="864"/>
      <c r="T14" s="864"/>
      <c r="U14" s="805"/>
      <c r="V14" s="1257"/>
      <c r="W14" s="802"/>
      <c r="X14" s="802"/>
      <c r="Y14" s="802"/>
      <c r="Z14" s="802"/>
      <c r="AA14" s="805"/>
      <c r="AB14" s="805"/>
      <c r="AC14" s="1284"/>
      <c r="AD14" s="1284"/>
      <c r="AE14" s="1279"/>
      <c r="AF14" s="1279"/>
      <c r="AG14" s="1279"/>
      <c r="AH14" s="790"/>
      <c r="AI14" s="973"/>
      <c r="AJ14" s="973"/>
    </row>
    <row r="15" spans="1:36" s="138" customFormat="1" x14ac:dyDescent="0.2">
      <c r="A15" s="856" t="s">
        <v>16</v>
      </c>
      <c r="B15" s="19" t="s">
        <v>370</v>
      </c>
      <c r="C15" s="19" t="s">
        <v>456</v>
      </c>
      <c r="D15" s="19" t="s">
        <v>370</v>
      </c>
      <c r="E15" s="19" t="s">
        <v>456</v>
      </c>
      <c r="F15" s="19" t="s">
        <v>370</v>
      </c>
      <c r="G15" s="19" t="s">
        <v>456</v>
      </c>
      <c r="H15" s="19" t="s">
        <v>370</v>
      </c>
      <c r="I15" s="19" t="s">
        <v>370</v>
      </c>
      <c r="J15" s="19" t="s">
        <v>456</v>
      </c>
      <c r="K15" s="44" t="s">
        <v>370</v>
      </c>
      <c r="L15" s="44" t="s">
        <v>456</v>
      </c>
      <c r="M15" s="44" t="s">
        <v>370</v>
      </c>
      <c r="N15" s="44" t="s">
        <v>456</v>
      </c>
      <c r="O15" s="44" t="s">
        <v>370</v>
      </c>
      <c r="P15" s="44" t="s">
        <v>370</v>
      </c>
      <c r="Q15" s="44" t="s">
        <v>456</v>
      </c>
      <c r="R15" s="44" t="s">
        <v>370</v>
      </c>
      <c r="S15" s="44" t="s">
        <v>456</v>
      </c>
      <c r="T15" s="44" t="s">
        <v>370</v>
      </c>
      <c r="U15" s="1258">
        <v>1519</v>
      </c>
      <c r="V15" s="1258">
        <v>1484</v>
      </c>
      <c r="W15" s="1258">
        <v>1400</v>
      </c>
      <c r="X15" s="1258">
        <v>1377</v>
      </c>
      <c r="Y15" s="1258">
        <v>1372</v>
      </c>
      <c r="Z15" s="1258">
        <v>1378</v>
      </c>
      <c r="AA15" s="1258">
        <v>1132</v>
      </c>
      <c r="AB15" s="1258">
        <v>1109</v>
      </c>
      <c r="AC15" s="1258">
        <v>1154</v>
      </c>
      <c r="AD15" s="1258">
        <v>1149</v>
      </c>
      <c r="AE15" s="1258">
        <v>1431</v>
      </c>
      <c r="AF15" s="1258">
        <v>1454</v>
      </c>
      <c r="AG15" s="1258">
        <v>1356</v>
      </c>
      <c r="AH15" s="1258">
        <v>1241</v>
      </c>
      <c r="AI15" s="987">
        <v>1140</v>
      </c>
      <c r="AJ15" s="787">
        <v>943</v>
      </c>
    </row>
    <row r="16" spans="1:36" s="138" customFormat="1" x14ac:dyDescent="0.2">
      <c r="A16" s="856" t="s">
        <v>17</v>
      </c>
      <c r="B16" s="19" t="s">
        <v>370</v>
      </c>
      <c r="C16" s="19" t="s">
        <v>456</v>
      </c>
      <c r="D16" s="19" t="s">
        <v>370</v>
      </c>
      <c r="E16" s="19" t="s">
        <v>456</v>
      </c>
      <c r="F16" s="19" t="s">
        <v>370</v>
      </c>
      <c r="G16" s="19" t="s">
        <v>456</v>
      </c>
      <c r="H16" s="19" t="s">
        <v>370</v>
      </c>
      <c r="I16" s="19" t="s">
        <v>370</v>
      </c>
      <c r="J16" s="19" t="s">
        <v>456</v>
      </c>
      <c r="K16" s="44" t="s">
        <v>370</v>
      </c>
      <c r="L16" s="44" t="s">
        <v>456</v>
      </c>
      <c r="M16" s="44" t="s">
        <v>370</v>
      </c>
      <c r="N16" s="44" t="s">
        <v>456</v>
      </c>
      <c r="O16" s="44" t="s">
        <v>370</v>
      </c>
      <c r="P16" s="44" t="s">
        <v>370</v>
      </c>
      <c r="Q16" s="44" t="s">
        <v>456</v>
      </c>
      <c r="R16" s="44" t="s">
        <v>370</v>
      </c>
      <c r="S16" s="44" t="s">
        <v>456</v>
      </c>
      <c r="T16" s="44" t="s">
        <v>370</v>
      </c>
      <c r="U16" s="1384">
        <v>25.67</v>
      </c>
      <c r="V16" s="1384">
        <v>24.34</v>
      </c>
      <c r="W16" s="1384">
        <v>22.31</v>
      </c>
      <c r="X16" s="1384">
        <v>21.51</v>
      </c>
      <c r="Y16" s="1384">
        <v>21.06</v>
      </c>
      <c r="Z16" s="1384">
        <v>20.72</v>
      </c>
      <c r="AA16" s="1384">
        <v>16.78</v>
      </c>
      <c r="AB16" s="1384">
        <v>16.29</v>
      </c>
      <c r="AC16" s="1384">
        <v>16.8</v>
      </c>
      <c r="AD16" s="1384">
        <v>16.68</v>
      </c>
      <c r="AE16" s="1384">
        <v>20.57</v>
      </c>
      <c r="AF16" s="1384">
        <v>20.45</v>
      </c>
      <c r="AG16" s="1384">
        <v>18.260000000000002</v>
      </c>
      <c r="AH16" s="1384">
        <v>16.64</v>
      </c>
      <c r="AI16" s="1385">
        <v>15.28</v>
      </c>
      <c r="AJ16" s="1427">
        <v>12.7</v>
      </c>
    </row>
    <row r="17" spans="1:36" s="138" customFormat="1" x14ac:dyDescent="0.2">
      <c r="A17" s="856" t="s">
        <v>207</v>
      </c>
      <c r="B17" s="19" t="s">
        <v>370</v>
      </c>
      <c r="C17" s="19" t="s">
        <v>456</v>
      </c>
      <c r="D17" s="19" t="s">
        <v>370</v>
      </c>
      <c r="E17" s="19" t="s">
        <v>456</v>
      </c>
      <c r="F17" s="19" t="s">
        <v>370</v>
      </c>
      <c r="G17" s="19" t="s">
        <v>456</v>
      </c>
      <c r="H17" s="19" t="s">
        <v>370</v>
      </c>
      <c r="I17" s="19" t="s">
        <v>370</v>
      </c>
      <c r="J17" s="19" t="s">
        <v>456</v>
      </c>
      <c r="K17" s="44" t="s">
        <v>370</v>
      </c>
      <c r="L17" s="44" t="s">
        <v>456</v>
      </c>
      <c r="M17" s="44" t="s">
        <v>370</v>
      </c>
      <c r="N17" s="44" t="s">
        <v>456</v>
      </c>
      <c r="O17" s="44" t="s">
        <v>370</v>
      </c>
      <c r="P17" s="44" t="s">
        <v>370</v>
      </c>
      <c r="Q17" s="44" t="s">
        <v>456</v>
      </c>
      <c r="R17" s="44" t="s">
        <v>370</v>
      </c>
      <c r="S17" s="44" t="s">
        <v>456</v>
      </c>
      <c r="T17" s="44" t="s">
        <v>370</v>
      </c>
      <c r="U17" s="1329">
        <v>7.66</v>
      </c>
      <c r="V17" s="1329">
        <v>8.66</v>
      </c>
      <c r="W17" s="1329">
        <v>7.32</v>
      </c>
      <c r="X17" s="1329">
        <v>8.23</v>
      </c>
      <c r="Y17" s="1329">
        <v>6.2</v>
      </c>
      <c r="Z17" s="1329">
        <v>5.63</v>
      </c>
      <c r="AA17" s="1329">
        <v>4.7</v>
      </c>
      <c r="AB17" s="1329">
        <v>4.63</v>
      </c>
      <c r="AC17" s="1329">
        <v>3.74</v>
      </c>
      <c r="AD17" s="1329">
        <v>4.59</v>
      </c>
      <c r="AE17" s="1329">
        <v>4.41</v>
      </c>
      <c r="AF17" s="1329">
        <v>3.41</v>
      </c>
      <c r="AG17" s="1329">
        <v>5</v>
      </c>
      <c r="AH17" s="1329">
        <v>5.55</v>
      </c>
      <c r="AI17" s="1385">
        <v>4.6500000000000004</v>
      </c>
      <c r="AJ17" s="1385">
        <v>4.9000000000000004</v>
      </c>
    </row>
    <row r="18" spans="1:36" s="138" customFormat="1" x14ac:dyDescent="0.2">
      <c r="A18" s="736" t="s">
        <v>19</v>
      </c>
      <c r="B18" s="19" t="s">
        <v>370</v>
      </c>
      <c r="C18" s="19" t="s">
        <v>456</v>
      </c>
      <c r="D18" s="19" t="s">
        <v>370</v>
      </c>
      <c r="E18" s="19" t="s">
        <v>456</v>
      </c>
      <c r="F18" s="19" t="s">
        <v>370</v>
      </c>
      <c r="G18" s="19" t="s">
        <v>456</v>
      </c>
      <c r="H18" s="19" t="s">
        <v>370</v>
      </c>
      <c r="I18" s="19" t="s">
        <v>370</v>
      </c>
      <c r="J18" s="19" t="s">
        <v>456</v>
      </c>
      <c r="K18" s="44" t="s">
        <v>370</v>
      </c>
      <c r="L18" s="44" t="s">
        <v>456</v>
      </c>
      <c r="M18" s="44" t="s">
        <v>370</v>
      </c>
      <c r="N18" s="44" t="s">
        <v>456</v>
      </c>
      <c r="O18" s="44" t="s">
        <v>370</v>
      </c>
      <c r="P18" s="44" t="s">
        <v>370</v>
      </c>
      <c r="Q18" s="44" t="s">
        <v>456</v>
      </c>
      <c r="R18" s="44" t="s">
        <v>370</v>
      </c>
      <c r="S18" s="44" t="s">
        <v>456</v>
      </c>
      <c r="T18" s="44" t="s">
        <v>370</v>
      </c>
      <c r="U18" s="1258">
        <v>562</v>
      </c>
      <c r="V18" s="1258">
        <v>616</v>
      </c>
      <c r="W18" s="1258">
        <v>674</v>
      </c>
      <c r="X18" s="1258">
        <v>717</v>
      </c>
      <c r="Y18" s="1258">
        <v>579</v>
      </c>
      <c r="Z18" s="1258">
        <v>548</v>
      </c>
      <c r="AA18" s="1258">
        <v>555</v>
      </c>
      <c r="AB18" s="1258">
        <v>480</v>
      </c>
      <c r="AC18" s="1258">
        <v>439</v>
      </c>
      <c r="AD18" s="1258">
        <v>459</v>
      </c>
      <c r="AE18" s="1258">
        <v>404</v>
      </c>
      <c r="AF18" s="1258">
        <v>512</v>
      </c>
      <c r="AG18" s="1258">
        <v>454</v>
      </c>
      <c r="AH18" s="1258">
        <v>355</v>
      </c>
      <c r="AI18" s="1200">
        <v>408</v>
      </c>
      <c r="AJ18" s="1600">
        <v>364</v>
      </c>
    </row>
    <row r="19" spans="1:36" s="138" customFormat="1" x14ac:dyDescent="0.2">
      <c r="A19" s="856" t="s">
        <v>208</v>
      </c>
      <c r="B19" s="19" t="s">
        <v>370</v>
      </c>
      <c r="C19" s="19" t="s">
        <v>456</v>
      </c>
      <c r="D19" s="19" t="s">
        <v>370</v>
      </c>
      <c r="E19" s="19" t="s">
        <v>456</v>
      </c>
      <c r="F19" s="19" t="s">
        <v>370</v>
      </c>
      <c r="G19" s="19" t="s">
        <v>456</v>
      </c>
      <c r="H19" s="19" t="s">
        <v>370</v>
      </c>
      <c r="I19" s="19" t="s">
        <v>370</v>
      </c>
      <c r="J19" s="19" t="s">
        <v>456</v>
      </c>
      <c r="K19" s="44" t="s">
        <v>370</v>
      </c>
      <c r="L19" s="44" t="s">
        <v>456</v>
      </c>
      <c r="M19" s="44" t="s">
        <v>370</v>
      </c>
      <c r="N19" s="44" t="s">
        <v>456</v>
      </c>
      <c r="O19" s="44" t="s">
        <v>370</v>
      </c>
      <c r="P19" s="44" t="s">
        <v>370</v>
      </c>
      <c r="Q19" s="44" t="s">
        <v>456</v>
      </c>
      <c r="R19" s="44" t="s">
        <v>370</v>
      </c>
      <c r="S19" s="44" t="s">
        <v>456</v>
      </c>
      <c r="T19" s="44" t="s">
        <v>370</v>
      </c>
      <c r="U19" s="1384">
        <v>2.0099999999999998</v>
      </c>
      <c r="V19" s="1384">
        <v>2.2000000000000002</v>
      </c>
      <c r="W19" s="1384">
        <v>2.74</v>
      </c>
      <c r="X19" s="1384">
        <v>2.52</v>
      </c>
      <c r="Y19" s="1384">
        <v>2.63</v>
      </c>
      <c r="Z19" s="1384">
        <v>2.66</v>
      </c>
      <c r="AA19" s="1384">
        <v>2.39</v>
      </c>
      <c r="AB19" s="1384">
        <v>2.95</v>
      </c>
      <c r="AC19" s="1384">
        <v>3.64</v>
      </c>
      <c r="AD19" s="1384">
        <v>3.88</v>
      </c>
      <c r="AE19" s="1384">
        <v>2.57</v>
      </c>
      <c r="AF19" s="1384">
        <v>2.63</v>
      </c>
      <c r="AG19" s="1384">
        <v>1.87</v>
      </c>
      <c r="AH19" s="1384">
        <v>1.27</v>
      </c>
      <c r="AI19" s="1385">
        <v>1.23</v>
      </c>
      <c r="AJ19" s="1385">
        <v>1.64</v>
      </c>
    </row>
    <row r="20" spans="1:36" s="138" customFormat="1" x14ac:dyDescent="0.2">
      <c r="A20" s="736" t="s">
        <v>21</v>
      </c>
      <c r="B20" s="19" t="s">
        <v>370</v>
      </c>
      <c r="C20" s="19" t="s">
        <v>456</v>
      </c>
      <c r="D20" s="19" t="s">
        <v>370</v>
      </c>
      <c r="E20" s="19" t="s">
        <v>456</v>
      </c>
      <c r="F20" s="19" t="s">
        <v>370</v>
      </c>
      <c r="G20" s="19" t="s">
        <v>456</v>
      </c>
      <c r="H20" s="19" t="s">
        <v>370</v>
      </c>
      <c r="I20" s="19" t="s">
        <v>370</v>
      </c>
      <c r="J20" s="19" t="s">
        <v>456</v>
      </c>
      <c r="K20" s="44" t="s">
        <v>370</v>
      </c>
      <c r="L20" s="44" t="s">
        <v>456</v>
      </c>
      <c r="M20" s="44" t="s">
        <v>370</v>
      </c>
      <c r="N20" s="44" t="s">
        <v>456</v>
      </c>
      <c r="O20" s="44" t="s">
        <v>370</v>
      </c>
      <c r="P20" s="44" t="s">
        <v>370</v>
      </c>
      <c r="Q20" s="44" t="s">
        <v>456</v>
      </c>
      <c r="R20" s="44" t="s">
        <v>370</v>
      </c>
      <c r="S20" s="44" t="s">
        <v>456</v>
      </c>
      <c r="T20" s="44" t="s">
        <v>370</v>
      </c>
      <c r="U20" s="1258">
        <v>119</v>
      </c>
      <c r="V20" s="1258">
        <v>134</v>
      </c>
      <c r="W20" s="1258">
        <v>172</v>
      </c>
      <c r="X20" s="1258">
        <v>161</v>
      </c>
      <c r="Y20" s="1258">
        <v>171</v>
      </c>
      <c r="Z20" s="1258">
        <v>177</v>
      </c>
      <c r="AA20" s="1258">
        <v>161</v>
      </c>
      <c r="AB20" s="1258">
        <v>201</v>
      </c>
      <c r="AC20" s="1258">
        <v>250</v>
      </c>
      <c r="AD20" s="1258">
        <v>267</v>
      </c>
      <c r="AE20" s="1258">
        <v>179</v>
      </c>
      <c r="AF20" s="1258">
        <v>187</v>
      </c>
      <c r="AG20" s="1258">
        <v>139</v>
      </c>
      <c r="AH20" s="1258">
        <v>95</v>
      </c>
      <c r="AI20" s="787">
        <v>92</v>
      </c>
      <c r="AJ20" s="787">
        <v>122</v>
      </c>
    </row>
    <row r="21" spans="1:36" s="138" customFormat="1" x14ac:dyDescent="0.2">
      <c r="A21" s="856" t="s">
        <v>22</v>
      </c>
      <c r="B21" s="738"/>
      <c r="C21" s="738"/>
      <c r="D21" s="738"/>
      <c r="E21" s="738"/>
      <c r="F21" s="738"/>
      <c r="G21" s="738"/>
      <c r="H21" s="738"/>
      <c r="I21" s="738"/>
      <c r="J21" s="738"/>
      <c r="K21" s="738"/>
      <c r="L21" s="738"/>
      <c r="M21" s="738"/>
      <c r="N21" s="738"/>
      <c r="O21" s="738"/>
      <c r="P21" s="738"/>
      <c r="Q21" s="738"/>
      <c r="R21" s="738"/>
      <c r="S21" s="738"/>
      <c r="T21" s="738"/>
      <c r="U21" s="16"/>
      <c r="V21" s="488"/>
      <c r="W21" s="488"/>
      <c r="X21" s="488"/>
      <c r="Y21" s="488"/>
      <c r="Z21" s="488"/>
      <c r="AA21" s="16"/>
      <c r="AB21" s="16"/>
      <c r="AC21" s="16"/>
      <c r="AD21" s="16"/>
      <c r="AE21" s="488"/>
      <c r="AF21" s="488"/>
      <c r="AG21" s="733"/>
      <c r="AH21" s="22"/>
      <c r="AI21" s="22"/>
      <c r="AJ21" s="22"/>
    </row>
    <row r="22" spans="1:36" s="138" customFormat="1" x14ac:dyDescent="0.2">
      <c r="A22" s="856" t="s">
        <v>23</v>
      </c>
      <c r="B22" s="19" t="s">
        <v>370</v>
      </c>
      <c r="C22" s="19" t="s">
        <v>456</v>
      </c>
      <c r="D22" s="19" t="s">
        <v>370</v>
      </c>
      <c r="E22" s="19" t="s">
        <v>456</v>
      </c>
      <c r="F22" s="19" t="s">
        <v>370</v>
      </c>
      <c r="G22" s="19" t="s">
        <v>456</v>
      </c>
      <c r="H22" s="19" t="s">
        <v>370</v>
      </c>
      <c r="I22" s="19" t="s">
        <v>370</v>
      </c>
      <c r="J22" s="19" t="s">
        <v>456</v>
      </c>
      <c r="K22" s="44" t="s">
        <v>370</v>
      </c>
      <c r="L22" s="44" t="s">
        <v>456</v>
      </c>
      <c r="M22" s="44" t="s">
        <v>370</v>
      </c>
      <c r="N22" s="44" t="s">
        <v>456</v>
      </c>
      <c r="O22" s="44" t="s">
        <v>370</v>
      </c>
      <c r="P22" s="44" t="s">
        <v>370</v>
      </c>
      <c r="Q22" s="44" t="s">
        <v>456</v>
      </c>
      <c r="R22" s="44" t="s">
        <v>370</v>
      </c>
      <c r="S22" s="44" t="s">
        <v>456</v>
      </c>
      <c r="T22" s="44" t="s">
        <v>370</v>
      </c>
      <c r="U22" s="19">
        <v>1867</v>
      </c>
      <c r="V22" s="301">
        <v>1851</v>
      </c>
      <c r="W22" s="301">
        <v>1722</v>
      </c>
      <c r="X22" s="301">
        <v>877</v>
      </c>
      <c r="Y22" s="301">
        <v>1626</v>
      </c>
      <c r="Z22" s="301">
        <v>1664</v>
      </c>
      <c r="AA22" s="301">
        <v>2335</v>
      </c>
      <c r="AB22" s="488">
        <v>3397</v>
      </c>
      <c r="AC22" s="42">
        <v>4321</v>
      </c>
      <c r="AD22" s="19">
        <v>4323</v>
      </c>
      <c r="AE22" s="19">
        <v>3114</v>
      </c>
      <c r="AF22" s="488">
        <v>2419</v>
      </c>
      <c r="AG22" s="19">
        <v>1901</v>
      </c>
      <c r="AH22" s="370">
        <v>2372</v>
      </c>
      <c r="AI22" s="72">
        <v>3433</v>
      </c>
      <c r="AJ22" s="54">
        <v>3535</v>
      </c>
    </row>
    <row r="23" spans="1:36" s="138" customFormat="1" x14ac:dyDescent="0.2">
      <c r="A23" s="856" t="s">
        <v>25</v>
      </c>
      <c r="B23" s="19" t="s">
        <v>370</v>
      </c>
      <c r="C23" s="19" t="s">
        <v>456</v>
      </c>
      <c r="D23" s="19" t="s">
        <v>370</v>
      </c>
      <c r="E23" s="19" t="s">
        <v>456</v>
      </c>
      <c r="F23" s="19" t="s">
        <v>370</v>
      </c>
      <c r="G23" s="19" t="s">
        <v>456</v>
      </c>
      <c r="H23" s="19" t="s">
        <v>370</v>
      </c>
      <c r="I23" s="19" t="s">
        <v>370</v>
      </c>
      <c r="J23" s="19" t="s">
        <v>456</v>
      </c>
      <c r="K23" s="44" t="s">
        <v>370</v>
      </c>
      <c r="L23" s="44" t="s">
        <v>456</v>
      </c>
      <c r="M23" s="44" t="s">
        <v>370</v>
      </c>
      <c r="N23" s="44" t="s">
        <v>456</v>
      </c>
      <c r="O23" s="44" t="s">
        <v>370</v>
      </c>
      <c r="P23" s="44" t="s">
        <v>370</v>
      </c>
      <c r="Q23" s="44" t="s">
        <v>456</v>
      </c>
      <c r="R23" s="44" t="s">
        <v>370</v>
      </c>
      <c r="S23" s="44" t="s">
        <v>456</v>
      </c>
      <c r="T23" s="44" t="s">
        <v>370</v>
      </c>
      <c r="U23" s="19">
        <v>1618</v>
      </c>
      <c r="V23" s="19">
        <v>1499</v>
      </c>
      <c r="W23" s="19">
        <v>1402</v>
      </c>
      <c r="X23" s="19">
        <v>1449</v>
      </c>
      <c r="Y23" s="19">
        <v>1566</v>
      </c>
      <c r="Z23" s="19">
        <v>1737</v>
      </c>
      <c r="AA23" s="19">
        <v>2823</v>
      </c>
      <c r="AB23" s="300">
        <v>3960</v>
      </c>
      <c r="AC23" s="42">
        <v>4812</v>
      </c>
      <c r="AD23" s="19">
        <v>5743</v>
      </c>
      <c r="AE23" s="19">
        <v>2892</v>
      </c>
      <c r="AF23" s="488">
        <v>2418</v>
      </c>
      <c r="AG23" s="19">
        <v>2797</v>
      </c>
      <c r="AH23" s="370">
        <v>3429</v>
      </c>
      <c r="AI23" s="72">
        <v>4650</v>
      </c>
      <c r="AJ23" s="54">
        <v>5183</v>
      </c>
    </row>
    <row r="24" spans="1:36" s="138" customFormat="1" x14ac:dyDescent="0.2">
      <c r="A24" s="856" t="s">
        <v>266</v>
      </c>
      <c r="B24" s="19" t="s">
        <v>370</v>
      </c>
      <c r="C24" s="19" t="s">
        <v>456</v>
      </c>
      <c r="D24" s="19" t="s">
        <v>370</v>
      </c>
      <c r="E24" s="19" t="s">
        <v>456</v>
      </c>
      <c r="F24" s="19" t="s">
        <v>370</v>
      </c>
      <c r="G24" s="19" t="s">
        <v>456</v>
      </c>
      <c r="H24" s="19" t="s">
        <v>370</v>
      </c>
      <c r="I24" s="19" t="s">
        <v>370</v>
      </c>
      <c r="J24" s="19" t="s">
        <v>456</v>
      </c>
      <c r="K24" s="44" t="s">
        <v>370</v>
      </c>
      <c r="L24" s="44" t="s">
        <v>456</v>
      </c>
      <c r="M24" s="44" t="s">
        <v>370</v>
      </c>
      <c r="N24" s="44" t="s">
        <v>456</v>
      </c>
      <c r="O24" s="44" t="s">
        <v>370</v>
      </c>
      <c r="P24" s="44" t="s">
        <v>370</v>
      </c>
      <c r="Q24" s="44" t="s">
        <v>456</v>
      </c>
      <c r="R24" s="44" t="s">
        <v>370</v>
      </c>
      <c r="S24" s="44" t="s">
        <v>456</v>
      </c>
      <c r="T24" s="44" t="s">
        <v>370</v>
      </c>
      <c r="U24" s="43">
        <v>249</v>
      </c>
      <c r="V24" s="488">
        <v>352</v>
      </c>
      <c r="W24" s="488">
        <v>320</v>
      </c>
      <c r="X24" s="488">
        <v>-572</v>
      </c>
      <c r="Y24" s="488">
        <v>60</v>
      </c>
      <c r="Z24" s="488">
        <v>-73</v>
      </c>
      <c r="AA24" s="488">
        <v>-488</v>
      </c>
      <c r="AB24" s="300">
        <v>-563</v>
      </c>
      <c r="AC24" s="42">
        <v>-491</v>
      </c>
      <c r="AD24" s="19">
        <v>-1420</v>
      </c>
      <c r="AE24" s="19" t="s">
        <v>732</v>
      </c>
      <c r="AF24" s="488">
        <v>1</v>
      </c>
      <c r="AG24" s="19">
        <v>-896</v>
      </c>
      <c r="AH24" s="370">
        <v>-1057</v>
      </c>
      <c r="AI24" s="370">
        <v>-1217</v>
      </c>
      <c r="AJ24" s="302">
        <v>-1648</v>
      </c>
    </row>
    <row r="25" spans="1:36" s="5" customFormat="1" ht="12.75" x14ac:dyDescent="0.2">
      <c r="A25" s="854" t="s">
        <v>267</v>
      </c>
      <c r="B25" s="19" t="s">
        <v>370</v>
      </c>
      <c r="C25" s="19" t="s">
        <v>456</v>
      </c>
      <c r="D25" s="19" t="s">
        <v>370</v>
      </c>
      <c r="E25" s="19" t="s">
        <v>456</v>
      </c>
      <c r="F25" s="19" t="s">
        <v>370</v>
      </c>
      <c r="G25" s="19" t="s">
        <v>456</v>
      </c>
      <c r="H25" s="19" t="s">
        <v>370</v>
      </c>
      <c r="I25" s="19" t="s">
        <v>370</v>
      </c>
      <c r="J25" s="19" t="s">
        <v>456</v>
      </c>
      <c r="K25" s="731" t="s">
        <v>370</v>
      </c>
      <c r="L25" s="731" t="s">
        <v>456</v>
      </c>
      <c r="M25" s="732" t="s">
        <v>370</v>
      </c>
      <c r="N25" s="731" t="s">
        <v>456</v>
      </c>
      <c r="O25" s="732" t="s">
        <v>370</v>
      </c>
      <c r="P25" s="732" t="s">
        <v>370</v>
      </c>
      <c r="Q25" s="732" t="s">
        <v>456</v>
      </c>
      <c r="R25" s="732" t="s">
        <v>370</v>
      </c>
      <c r="S25" s="732" t="s">
        <v>456</v>
      </c>
      <c r="T25" s="732" t="s">
        <v>370</v>
      </c>
      <c r="U25" s="732" t="s">
        <v>370</v>
      </c>
      <c r="V25" s="732" t="s">
        <v>456</v>
      </c>
      <c r="W25" s="732" t="s">
        <v>370</v>
      </c>
      <c r="X25" s="732" t="s">
        <v>370</v>
      </c>
      <c r="Y25" s="739" t="s">
        <v>4</v>
      </c>
      <c r="Z25" s="739" t="s">
        <v>4</v>
      </c>
      <c r="AA25" s="739" t="s">
        <v>4</v>
      </c>
      <c r="AB25" s="739" t="s">
        <v>4</v>
      </c>
      <c r="AC25" s="739" t="s">
        <v>4</v>
      </c>
      <c r="AD25" s="739" t="s">
        <v>4</v>
      </c>
      <c r="AE25" s="739" t="s">
        <v>4</v>
      </c>
      <c r="AF25" s="739" t="s">
        <v>4</v>
      </c>
      <c r="AG25" s="739" t="s">
        <v>4</v>
      </c>
      <c r="AH25" s="304" t="s">
        <v>4</v>
      </c>
      <c r="AI25" s="304" t="s">
        <v>4</v>
      </c>
      <c r="AJ25" s="739" t="s">
        <v>4</v>
      </c>
    </row>
    <row r="26" spans="1:36" s="5" customFormat="1" ht="12.75" customHeight="1" x14ac:dyDescent="0.2">
      <c r="A26" s="305" t="s">
        <v>268</v>
      </c>
      <c r="B26" s="19" t="s">
        <v>370</v>
      </c>
      <c r="C26" s="19" t="s">
        <v>456</v>
      </c>
      <c r="D26" s="19" t="s">
        <v>370</v>
      </c>
      <c r="E26" s="19" t="s">
        <v>456</v>
      </c>
      <c r="F26" s="19" t="s">
        <v>370</v>
      </c>
      <c r="G26" s="19" t="s">
        <v>456</v>
      </c>
      <c r="H26" s="19" t="s">
        <v>370</v>
      </c>
      <c r="I26" s="19" t="s">
        <v>370</v>
      </c>
      <c r="J26" s="19" t="s">
        <v>456</v>
      </c>
      <c r="K26" s="740" t="s">
        <v>370</v>
      </c>
      <c r="L26" s="740" t="s">
        <v>456</v>
      </c>
      <c r="M26" s="741" t="s">
        <v>370</v>
      </c>
      <c r="N26" s="740" t="s">
        <v>456</v>
      </c>
      <c r="O26" s="741" t="s">
        <v>370</v>
      </c>
      <c r="P26" s="741" t="s">
        <v>370</v>
      </c>
      <c r="Q26" s="741" t="s">
        <v>456</v>
      </c>
      <c r="R26" s="741" t="s">
        <v>370</v>
      </c>
      <c r="S26" s="741" t="s">
        <v>456</v>
      </c>
      <c r="T26" s="741" t="s">
        <v>370</v>
      </c>
      <c r="U26" s="732" t="s">
        <v>370</v>
      </c>
      <c r="V26" s="732" t="s">
        <v>456</v>
      </c>
      <c r="W26" s="732" t="s">
        <v>370</v>
      </c>
      <c r="X26" s="732" t="s">
        <v>370</v>
      </c>
      <c r="Y26" s="739" t="s">
        <v>4</v>
      </c>
      <c r="Z26" s="739" t="s">
        <v>4</v>
      </c>
      <c r="AA26" s="739" t="s">
        <v>4</v>
      </c>
      <c r="AB26" s="739" t="s">
        <v>4</v>
      </c>
      <c r="AC26" s="739" t="s">
        <v>4</v>
      </c>
      <c r="AD26" s="739" t="s">
        <v>4</v>
      </c>
      <c r="AE26" s="739" t="s">
        <v>4</v>
      </c>
      <c r="AF26" s="739" t="s">
        <v>4</v>
      </c>
      <c r="AG26" s="739" t="s">
        <v>4</v>
      </c>
      <c r="AH26" s="304" t="s">
        <v>4</v>
      </c>
      <c r="AI26" s="304" t="s">
        <v>4</v>
      </c>
      <c r="AJ26" s="739" t="s">
        <v>4</v>
      </c>
    </row>
    <row r="27" spans="1:36" s="5" customFormat="1" ht="22.5" x14ac:dyDescent="0.2">
      <c r="A27" s="854" t="s">
        <v>212</v>
      </c>
      <c r="B27" s="19" t="s">
        <v>370</v>
      </c>
      <c r="C27" s="19" t="s">
        <v>456</v>
      </c>
      <c r="D27" s="19" t="s">
        <v>370</v>
      </c>
      <c r="E27" s="19" t="s">
        <v>456</v>
      </c>
      <c r="F27" s="19" t="s">
        <v>370</v>
      </c>
      <c r="G27" s="19" t="s">
        <v>456</v>
      </c>
      <c r="H27" s="19" t="s">
        <v>370</v>
      </c>
      <c r="I27" s="19" t="s">
        <v>370</v>
      </c>
      <c r="J27" s="19" t="s">
        <v>456</v>
      </c>
      <c r="K27" s="19" t="s">
        <v>370</v>
      </c>
      <c r="L27" s="19" t="s">
        <v>456</v>
      </c>
      <c r="M27" s="19" t="s">
        <v>370</v>
      </c>
      <c r="N27" s="19" t="s">
        <v>456</v>
      </c>
      <c r="O27" s="19" t="s">
        <v>370</v>
      </c>
      <c r="P27" s="19" t="s">
        <v>370</v>
      </c>
      <c r="Q27" s="19" t="s">
        <v>456</v>
      </c>
      <c r="R27" s="19" t="s">
        <v>370</v>
      </c>
      <c r="S27" s="19" t="s">
        <v>456</v>
      </c>
      <c r="T27" s="19" t="s">
        <v>370</v>
      </c>
      <c r="U27" s="12">
        <v>8</v>
      </c>
      <c r="V27" s="12">
        <v>11</v>
      </c>
      <c r="W27" s="12">
        <v>14</v>
      </c>
      <c r="X27" s="12">
        <v>16</v>
      </c>
      <c r="Y27" s="739" t="s">
        <v>4</v>
      </c>
      <c r="Z27" s="739" t="s">
        <v>4</v>
      </c>
      <c r="AA27" s="739" t="s">
        <v>4</v>
      </c>
      <c r="AB27" s="739" t="s">
        <v>4</v>
      </c>
      <c r="AC27" s="739" t="s">
        <v>4</v>
      </c>
      <c r="AD27" s="739" t="s">
        <v>4</v>
      </c>
      <c r="AE27" s="739" t="s">
        <v>4</v>
      </c>
      <c r="AF27" s="739" t="s">
        <v>4</v>
      </c>
      <c r="AG27" s="739" t="s">
        <v>4</v>
      </c>
      <c r="AH27" s="304" t="s">
        <v>4</v>
      </c>
      <c r="AI27" s="304" t="s">
        <v>4</v>
      </c>
      <c r="AJ27" s="739" t="s">
        <v>4</v>
      </c>
    </row>
    <row r="28" spans="1:36" s="5" customFormat="1" ht="22.5" x14ac:dyDescent="0.2">
      <c r="A28" s="854" t="s">
        <v>269</v>
      </c>
      <c r="B28" s="19" t="s">
        <v>370</v>
      </c>
      <c r="C28" s="19" t="s">
        <v>456</v>
      </c>
      <c r="D28" s="19" t="s">
        <v>370</v>
      </c>
      <c r="E28" s="19" t="s">
        <v>456</v>
      </c>
      <c r="F28" s="19" t="s">
        <v>370</v>
      </c>
      <c r="G28" s="19" t="s">
        <v>456</v>
      </c>
      <c r="H28" s="19" t="s">
        <v>370</v>
      </c>
      <c r="I28" s="19" t="s">
        <v>370</v>
      </c>
      <c r="J28" s="19" t="s">
        <v>456</v>
      </c>
      <c r="K28" s="19" t="s">
        <v>370</v>
      </c>
      <c r="L28" s="19" t="s">
        <v>456</v>
      </c>
      <c r="M28" s="19" t="s">
        <v>370</v>
      </c>
      <c r="N28" s="19" t="s">
        <v>456</v>
      </c>
      <c r="O28" s="19" t="s">
        <v>370</v>
      </c>
      <c r="P28" s="19" t="s">
        <v>370</v>
      </c>
      <c r="Q28" s="19" t="s">
        <v>456</v>
      </c>
      <c r="R28" s="19" t="s">
        <v>370</v>
      </c>
      <c r="S28" s="19" t="s">
        <v>456</v>
      </c>
      <c r="T28" s="19" t="s">
        <v>370</v>
      </c>
      <c r="U28" s="19">
        <v>1569</v>
      </c>
      <c r="V28" s="19">
        <v>1936</v>
      </c>
      <c r="W28" s="19">
        <v>2279</v>
      </c>
      <c r="X28" s="19">
        <v>2589</v>
      </c>
      <c r="Y28" s="739" t="s">
        <v>4</v>
      </c>
      <c r="Z28" s="739" t="s">
        <v>4</v>
      </c>
      <c r="AA28" s="739" t="s">
        <v>4</v>
      </c>
      <c r="AB28" s="739" t="s">
        <v>4</v>
      </c>
      <c r="AC28" s="739" t="s">
        <v>4</v>
      </c>
      <c r="AD28" s="739" t="s">
        <v>4</v>
      </c>
      <c r="AE28" s="739" t="s">
        <v>4</v>
      </c>
      <c r="AF28" s="739" t="s">
        <v>4</v>
      </c>
      <c r="AG28" s="739" t="s">
        <v>4</v>
      </c>
      <c r="AH28" s="304" t="s">
        <v>4</v>
      </c>
      <c r="AI28" s="304" t="s">
        <v>4</v>
      </c>
      <c r="AJ28" s="739" t="s">
        <v>4</v>
      </c>
    </row>
    <row r="29" spans="1:36" s="5" customFormat="1" ht="12.75" x14ac:dyDescent="0.2">
      <c r="A29" s="854" t="s">
        <v>270</v>
      </c>
      <c r="B29" s="19" t="s">
        <v>370</v>
      </c>
      <c r="C29" s="19" t="s">
        <v>456</v>
      </c>
      <c r="D29" s="19" t="s">
        <v>370</v>
      </c>
      <c r="E29" s="19" t="s">
        <v>456</v>
      </c>
      <c r="F29" s="19" t="s">
        <v>370</v>
      </c>
      <c r="G29" s="19" t="s">
        <v>456</v>
      </c>
      <c r="H29" s="19" t="s">
        <v>370</v>
      </c>
      <c r="I29" s="19" t="s">
        <v>370</v>
      </c>
      <c r="J29" s="19" t="s">
        <v>456</v>
      </c>
      <c r="K29" s="19" t="s">
        <v>370</v>
      </c>
      <c r="L29" s="19" t="s">
        <v>456</v>
      </c>
      <c r="M29" s="19" t="s">
        <v>370</v>
      </c>
      <c r="N29" s="19" t="s">
        <v>456</v>
      </c>
      <c r="O29" s="19" t="s">
        <v>370</v>
      </c>
      <c r="P29" s="19" t="s">
        <v>370</v>
      </c>
      <c r="Q29" s="19" t="s">
        <v>456</v>
      </c>
      <c r="R29" s="19" t="s">
        <v>370</v>
      </c>
      <c r="S29" s="19" t="s">
        <v>456</v>
      </c>
      <c r="T29" s="19" t="s">
        <v>370</v>
      </c>
      <c r="U29" s="19">
        <v>16</v>
      </c>
      <c r="V29" s="19">
        <v>16</v>
      </c>
      <c r="W29" s="19">
        <v>16</v>
      </c>
      <c r="X29" s="19">
        <v>15</v>
      </c>
      <c r="Y29" s="739" t="s">
        <v>4</v>
      </c>
      <c r="Z29" s="739" t="s">
        <v>4</v>
      </c>
      <c r="AA29" s="739" t="s">
        <v>4</v>
      </c>
      <c r="AB29" s="739" t="s">
        <v>4</v>
      </c>
      <c r="AC29" s="739" t="s">
        <v>4</v>
      </c>
      <c r="AD29" s="739" t="s">
        <v>4</v>
      </c>
      <c r="AE29" s="739" t="s">
        <v>4</v>
      </c>
      <c r="AF29" s="739" t="s">
        <v>4</v>
      </c>
      <c r="AG29" s="739" t="s">
        <v>4</v>
      </c>
      <c r="AH29" s="304" t="s">
        <v>4</v>
      </c>
      <c r="AI29" s="304" t="s">
        <v>4</v>
      </c>
      <c r="AJ29" s="739" t="s">
        <v>4</v>
      </c>
    </row>
    <row r="30" spans="1:36" s="5" customFormat="1" ht="12.75" x14ac:dyDescent="0.2">
      <c r="A30" s="854" t="s">
        <v>271</v>
      </c>
      <c r="B30" s="19" t="s">
        <v>370</v>
      </c>
      <c r="C30" s="19" t="s">
        <v>456</v>
      </c>
      <c r="D30" s="19" t="s">
        <v>370</v>
      </c>
      <c r="E30" s="19" t="s">
        <v>456</v>
      </c>
      <c r="F30" s="19" t="s">
        <v>370</v>
      </c>
      <c r="G30" s="19" t="s">
        <v>456</v>
      </c>
      <c r="H30" s="19" t="s">
        <v>370</v>
      </c>
      <c r="I30" s="19" t="s">
        <v>370</v>
      </c>
      <c r="J30" s="19" t="s">
        <v>456</v>
      </c>
      <c r="K30" s="19" t="s">
        <v>370</v>
      </c>
      <c r="L30" s="19" t="s">
        <v>456</v>
      </c>
      <c r="M30" s="19" t="s">
        <v>370</v>
      </c>
      <c r="N30" s="19" t="s">
        <v>456</v>
      </c>
      <c r="O30" s="19" t="s">
        <v>370</v>
      </c>
      <c r="P30" s="19" t="s">
        <v>370</v>
      </c>
      <c r="Q30" s="19" t="s">
        <v>456</v>
      </c>
      <c r="R30" s="19" t="s">
        <v>370</v>
      </c>
      <c r="S30" s="19" t="s">
        <v>456</v>
      </c>
      <c r="T30" s="19" t="s">
        <v>370</v>
      </c>
      <c r="U30" s="19">
        <v>12189</v>
      </c>
      <c r="V30" s="19">
        <v>10919</v>
      </c>
      <c r="W30" s="19">
        <v>10848</v>
      </c>
      <c r="X30" s="19">
        <v>10347</v>
      </c>
      <c r="Y30" s="739" t="s">
        <v>4</v>
      </c>
      <c r="Z30" s="739" t="s">
        <v>4</v>
      </c>
      <c r="AA30" s="739" t="s">
        <v>4</v>
      </c>
      <c r="AB30" s="739" t="s">
        <v>4</v>
      </c>
      <c r="AC30" s="739" t="s">
        <v>4</v>
      </c>
      <c r="AD30" s="739" t="s">
        <v>4</v>
      </c>
      <c r="AE30" s="739" t="s">
        <v>4</v>
      </c>
      <c r="AF30" s="739" t="s">
        <v>4</v>
      </c>
      <c r="AG30" s="739" t="s">
        <v>4</v>
      </c>
      <c r="AH30" s="304" t="s">
        <v>4</v>
      </c>
      <c r="AI30" s="304" t="s">
        <v>4</v>
      </c>
      <c r="AJ30" s="739" t="s">
        <v>4</v>
      </c>
    </row>
    <row r="31" spans="1:36" s="5" customFormat="1" ht="13.5" customHeight="1" x14ac:dyDescent="0.2">
      <c r="A31" s="854" t="s">
        <v>272</v>
      </c>
      <c r="B31" s="44" t="s">
        <v>370</v>
      </c>
      <c r="C31" s="44" t="s">
        <v>456</v>
      </c>
      <c r="D31" s="44" t="s">
        <v>370</v>
      </c>
      <c r="E31" s="44" t="s">
        <v>456</v>
      </c>
      <c r="F31" s="44" t="s">
        <v>370</v>
      </c>
      <c r="G31" s="44" t="s">
        <v>456</v>
      </c>
      <c r="H31" s="44" t="s">
        <v>370</v>
      </c>
      <c r="I31" s="44" t="s">
        <v>370</v>
      </c>
      <c r="J31" s="44" t="s">
        <v>456</v>
      </c>
      <c r="K31" s="44" t="s">
        <v>370</v>
      </c>
      <c r="L31" s="742" t="s">
        <v>456</v>
      </c>
      <c r="M31" s="19" t="s">
        <v>370</v>
      </c>
      <c r="N31" s="19" t="s">
        <v>456</v>
      </c>
      <c r="O31" s="19" t="s">
        <v>370</v>
      </c>
      <c r="P31" s="19" t="s">
        <v>370</v>
      </c>
      <c r="Q31" s="19" t="s">
        <v>456</v>
      </c>
      <c r="R31" s="19" t="s">
        <v>370</v>
      </c>
      <c r="S31" s="19" t="s">
        <v>456</v>
      </c>
      <c r="T31" s="742" t="s">
        <v>370</v>
      </c>
      <c r="U31" s="19">
        <v>6</v>
      </c>
      <c r="V31" s="488">
        <v>6</v>
      </c>
      <c r="W31" s="488">
        <v>7</v>
      </c>
      <c r="X31" s="488">
        <v>7</v>
      </c>
      <c r="Y31" s="488">
        <v>7</v>
      </c>
      <c r="Z31" s="488">
        <v>7</v>
      </c>
      <c r="AA31" s="488">
        <v>7</v>
      </c>
      <c r="AB31" s="488">
        <v>7</v>
      </c>
      <c r="AC31" s="488">
        <v>6</v>
      </c>
      <c r="AD31" s="488">
        <v>6</v>
      </c>
      <c r="AE31" s="488">
        <v>6</v>
      </c>
      <c r="AF31" s="488">
        <v>6</v>
      </c>
      <c r="AG31" s="488">
        <v>6</v>
      </c>
      <c r="AH31" s="67">
        <v>6</v>
      </c>
      <c r="AI31" s="658">
        <v>6</v>
      </c>
      <c r="AJ31" s="1601">
        <v>6</v>
      </c>
    </row>
    <row r="32" spans="1:36" s="5" customFormat="1" ht="12.75" x14ac:dyDescent="0.2">
      <c r="A32" s="854" t="s">
        <v>273</v>
      </c>
      <c r="B32" s="19" t="s">
        <v>370</v>
      </c>
      <c r="C32" s="19" t="s">
        <v>456</v>
      </c>
      <c r="D32" s="19" t="s">
        <v>370</v>
      </c>
      <c r="E32" s="19" t="s">
        <v>456</v>
      </c>
      <c r="F32" s="19" t="s">
        <v>370</v>
      </c>
      <c r="G32" s="19" t="s">
        <v>456</v>
      </c>
      <c r="H32" s="19" t="s">
        <v>370</v>
      </c>
      <c r="I32" s="19" t="s">
        <v>370</v>
      </c>
      <c r="J32" s="19" t="s">
        <v>456</v>
      </c>
      <c r="K32" s="19" t="s">
        <v>370</v>
      </c>
      <c r="L32" s="19" t="s">
        <v>456</v>
      </c>
      <c r="M32" s="19" t="s">
        <v>370</v>
      </c>
      <c r="N32" s="19" t="s">
        <v>456</v>
      </c>
      <c r="O32" s="19" t="s">
        <v>370</v>
      </c>
      <c r="P32" s="19" t="s">
        <v>370</v>
      </c>
      <c r="Q32" s="19" t="s">
        <v>456</v>
      </c>
      <c r="R32" s="19" t="s">
        <v>370</v>
      </c>
      <c r="S32" s="19" t="s">
        <v>456</v>
      </c>
      <c r="T32" s="19" t="s">
        <v>370</v>
      </c>
      <c r="U32" s="19">
        <v>3283</v>
      </c>
      <c r="V32" s="42">
        <v>3446</v>
      </c>
      <c r="W32" s="42">
        <v>3560</v>
      </c>
      <c r="X32" s="42">
        <v>3589</v>
      </c>
      <c r="Y32" s="42">
        <v>3745</v>
      </c>
      <c r="Z32" s="42">
        <v>3274</v>
      </c>
      <c r="AA32" s="42">
        <v>3203</v>
      </c>
      <c r="AB32" s="42">
        <v>3557</v>
      </c>
      <c r="AC32" s="42">
        <v>3549</v>
      </c>
      <c r="AD32" s="19">
        <v>3545</v>
      </c>
      <c r="AE32" s="19">
        <v>3186</v>
      </c>
      <c r="AF32" s="42">
        <v>2996</v>
      </c>
      <c r="AG32" s="42">
        <v>3189</v>
      </c>
      <c r="AH32" s="861">
        <v>3629</v>
      </c>
      <c r="AI32" s="287">
        <v>3873</v>
      </c>
      <c r="AJ32" s="1428">
        <v>4260</v>
      </c>
    </row>
    <row r="33" spans="1:36" s="5" customFormat="1" x14ac:dyDescent="0.2">
      <c r="A33" s="854" t="s">
        <v>37</v>
      </c>
      <c r="B33" s="19" t="s">
        <v>370</v>
      </c>
      <c r="C33" s="19" t="s">
        <v>456</v>
      </c>
      <c r="D33" s="19" t="s">
        <v>370</v>
      </c>
      <c r="E33" s="19" t="s">
        <v>456</v>
      </c>
      <c r="F33" s="19" t="s">
        <v>370</v>
      </c>
      <c r="G33" s="19" t="s">
        <v>456</v>
      </c>
      <c r="H33" s="19" t="s">
        <v>370</v>
      </c>
      <c r="I33" s="19" t="s">
        <v>370</v>
      </c>
      <c r="J33" s="19" t="s">
        <v>456</v>
      </c>
      <c r="K33" s="19" t="s">
        <v>370</v>
      </c>
      <c r="L33" s="19" t="s">
        <v>456</v>
      </c>
      <c r="M33" s="19" t="s">
        <v>370</v>
      </c>
      <c r="N33" s="19" t="s">
        <v>456</v>
      </c>
      <c r="O33" s="19" t="s">
        <v>370</v>
      </c>
      <c r="P33" s="19" t="s">
        <v>370</v>
      </c>
      <c r="Q33" s="19" t="s">
        <v>456</v>
      </c>
      <c r="R33" s="19" t="s">
        <v>370</v>
      </c>
      <c r="S33" s="19" t="s">
        <v>456</v>
      </c>
      <c r="T33" s="19" t="s">
        <v>370</v>
      </c>
      <c r="U33" s="12" t="s">
        <v>8</v>
      </c>
      <c r="V33" s="12" t="s">
        <v>8</v>
      </c>
      <c r="W33" s="12" t="s">
        <v>8</v>
      </c>
      <c r="X33" s="12" t="s">
        <v>8</v>
      </c>
      <c r="Y33" s="12" t="s">
        <v>8</v>
      </c>
      <c r="Z33" s="12" t="s">
        <v>8</v>
      </c>
      <c r="AA33" s="12" t="s">
        <v>8</v>
      </c>
      <c r="AB33" s="12" t="s">
        <v>8</v>
      </c>
      <c r="AC33" s="12" t="s">
        <v>8</v>
      </c>
      <c r="AD33" s="12" t="s">
        <v>8</v>
      </c>
      <c r="AE33" s="12" t="s">
        <v>8</v>
      </c>
      <c r="AF33" s="12" t="s">
        <v>8</v>
      </c>
      <c r="AG33" s="12" t="s">
        <v>8</v>
      </c>
      <c r="AH33" s="547" t="s">
        <v>8</v>
      </c>
      <c r="AI33" s="547" t="s">
        <v>8</v>
      </c>
      <c r="AJ33" s="547" t="s">
        <v>8</v>
      </c>
    </row>
    <row r="34" spans="1:36" s="5" customFormat="1" ht="12.75" x14ac:dyDescent="0.2">
      <c r="A34" s="50" t="s">
        <v>274</v>
      </c>
      <c r="B34" s="19" t="s">
        <v>370</v>
      </c>
      <c r="C34" s="19" t="s">
        <v>456</v>
      </c>
      <c r="D34" s="19" t="s">
        <v>370</v>
      </c>
      <c r="E34" s="19" t="s">
        <v>456</v>
      </c>
      <c r="F34" s="19" t="s">
        <v>370</v>
      </c>
      <c r="G34" s="19" t="s">
        <v>456</v>
      </c>
      <c r="H34" s="19" t="s">
        <v>370</v>
      </c>
      <c r="I34" s="19" t="s">
        <v>370</v>
      </c>
      <c r="J34" s="19" t="s">
        <v>456</v>
      </c>
      <c r="K34" s="19" t="s">
        <v>370</v>
      </c>
      <c r="L34" s="19" t="s">
        <v>456</v>
      </c>
      <c r="M34" s="19" t="s">
        <v>370</v>
      </c>
      <c r="N34" s="19" t="s">
        <v>456</v>
      </c>
      <c r="O34" s="19" t="s">
        <v>370</v>
      </c>
      <c r="P34" s="19" t="s">
        <v>370</v>
      </c>
      <c r="Q34" s="19" t="s">
        <v>456</v>
      </c>
      <c r="R34" s="19" t="s">
        <v>370</v>
      </c>
      <c r="S34" s="19" t="s">
        <v>456</v>
      </c>
      <c r="T34" s="19" t="s">
        <v>370</v>
      </c>
      <c r="U34" s="12" t="s">
        <v>8</v>
      </c>
      <c r="V34" s="12" t="s">
        <v>8</v>
      </c>
      <c r="W34" s="12" t="s">
        <v>8</v>
      </c>
      <c r="X34" s="12" t="s">
        <v>8</v>
      </c>
      <c r="Y34" s="12" t="s">
        <v>8</v>
      </c>
      <c r="Z34" s="12" t="s">
        <v>8</v>
      </c>
      <c r="AA34" s="12" t="s">
        <v>8</v>
      </c>
      <c r="AB34" s="12" t="s">
        <v>8</v>
      </c>
      <c r="AC34" s="12" t="s">
        <v>8</v>
      </c>
      <c r="AD34" s="12" t="s">
        <v>8</v>
      </c>
      <c r="AE34" s="12" t="s">
        <v>8</v>
      </c>
      <c r="AF34" s="12" t="s">
        <v>8</v>
      </c>
      <c r="AG34" s="12" t="s">
        <v>8</v>
      </c>
      <c r="AH34" s="547" t="s">
        <v>8</v>
      </c>
      <c r="AI34" s="547" t="s">
        <v>8</v>
      </c>
      <c r="AJ34" s="1602" t="s">
        <v>8</v>
      </c>
    </row>
    <row r="35" spans="1:36" s="5" customFormat="1" ht="12.75" x14ac:dyDescent="0.2">
      <c r="A35" s="854" t="s">
        <v>275</v>
      </c>
      <c r="B35" s="19" t="s">
        <v>370</v>
      </c>
      <c r="C35" s="19" t="s">
        <v>456</v>
      </c>
      <c r="D35" s="19" t="s">
        <v>370</v>
      </c>
      <c r="E35" s="19" t="s">
        <v>456</v>
      </c>
      <c r="F35" s="19" t="s">
        <v>370</v>
      </c>
      <c r="G35" s="19" t="s">
        <v>456</v>
      </c>
      <c r="H35" s="19" t="s">
        <v>370</v>
      </c>
      <c r="I35" s="19" t="s">
        <v>370</v>
      </c>
      <c r="J35" s="19" t="s">
        <v>456</v>
      </c>
      <c r="K35" s="54" t="s">
        <v>370</v>
      </c>
      <c r="L35" s="54" t="s">
        <v>456</v>
      </c>
      <c r="M35" s="54" t="s">
        <v>370</v>
      </c>
      <c r="N35" s="19" t="s">
        <v>456</v>
      </c>
      <c r="O35" s="19" t="s">
        <v>370</v>
      </c>
      <c r="P35" s="19" t="s">
        <v>370</v>
      </c>
      <c r="Q35" s="19" t="s">
        <v>456</v>
      </c>
      <c r="R35" s="19" t="s">
        <v>370</v>
      </c>
      <c r="S35" s="19" t="s">
        <v>456</v>
      </c>
      <c r="T35" s="19" t="s">
        <v>370</v>
      </c>
      <c r="U35" s="19" t="s">
        <v>370</v>
      </c>
      <c r="V35" s="19" t="s">
        <v>456</v>
      </c>
      <c r="W35" s="19" t="s">
        <v>370</v>
      </c>
      <c r="X35" s="19" t="s">
        <v>456</v>
      </c>
      <c r="Y35" s="19" t="s">
        <v>370</v>
      </c>
      <c r="Z35" s="19" t="s">
        <v>456</v>
      </c>
      <c r="AA35" s="19" t="s">
        <v>370</v>
      </c>
      <c r="AB35" s="19" t="s">
        <v>370</v>
      </c>
      <c r="AC35" s="19" t="s">
        <v>456</v>
      </c>
      <c r="AD35" s="19" t="s">
        <v>370</v>
      </c>
      <c r="AE35" s="19" t="s">
        <v>456</v>
      </c>
      <c r="AF35" s="19" t="s">
        <v>370</v>
      </c>
      <c r="AG35" s="266" t="s">
        <v>456</v>
      </c>
      <c r="AH35" s="19" t="s">
        <v>456</v>
      </c>
      <c r="AI35" s="19" t="s">
        <v>456</v>
      </c>
      <c r="AJ35" s="1602" t="s">
        <v>8</v>
      </c>
    </row>
    <row r="36" spans="1:36" s="5" customFormat="1" x14ac:dyDescent="0.2">
      <c r="A36" s="1204" t="s">
        <v>40</v>
      </c>
      <c r="B36" s="1220"/>
      <c r="C36" s="1220"/>
      <c r="D36" s="1220"/>
      <c r="E36" s="1220"/>
      <c r="F36" s="1220"/>
      <c r="G36" s="1220"/>
      <c r="H36" s="1220"/>
      <c r="I36" s="1220"/>
      <c r="J36" s="1220"/>
      <c r="K36" s="1220"/>
      <c r="L36" s="1220"/>
      <c r="M36" s="1220"/>
      <c r="N36" s="1220"/>
      <c r="O36" s="1220"/>
      <c r="P36" s="1220"/>
      <c r="Q36" s="1220"/>
      <c r="R36" s="1220"/>
      <c r="S36" s="1220"/>
      <c r="T36" s="1220"/>
      <c r="U36" s="1220"/>
      <c r="V36" s="1220"/>
      <c r="W36" s="1210"/>
      <c r="X36" s="1210"/>
      <c r="Y36" s="1210"/>
      <c r="Z36" s="1210"/>
      <c r="AA36" s="1220"/>
      <c r="AB36" s="1220"/>
      <c r="AC36" s="1220"/>
      <c r="AD36" s="1220"/>
      <c r="AE36" s="1220"/>
      <c r="AF36" s="1220"/>
      <c r="AG36" s="1221"/>
      <c r="AH36" s="1210"/>
      <c r="AI36" s="1210"/>
      <c r="AJ36" s="1028"/>
    </row>
    <row r="37" spans="1:36" s="5" customFormat="1" x14ac:dyDescent="0.2">
      <c r="A37" s="856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9"/>
      <c r="U37" s="29"/>
      <c r="V37" s="29"/>
      <c r="W37" s="29"/>
      <c r="X37" s="29"/>
      <c r="Y37" s="29"/>
      <c r="Z37" s="29"/>
      <c r="AA37" s="72"/>
      <c r="AB37" s="22"/>
      <c r="AC37" s="67"/>
      <c r="AD37" s="67"/>
      <c r="AE37" s="8"/>
      <c r="AF37" s="8"/>
      <c r="AG37" s="309"/>
      <c r="AH37" s="20"/>
      <c r="AI37" s="20"/>
      <c r="AJ37" s="8"/>
    </row>
    <row r="38" spans="1:36" s="5" customFormat="1" x14ac:dyDescent="0.2">
      <c r="A38" s="856" t="s">
        <v>878</v>
      </c>
      <c r="B38" s="35" t="s">
        <v>4</v>
      </c>
      <c r="C38" s="35" t="s">
        <v>4</v>
      </c>
      <c r="D38" s="35" t="s">
        <v>4</v>
      </c>
      <c r="E38" s="35" t="s">
        <v>4</v>
      </c>
      <c r="F38" s="35" t="s">
        <v>4</v>
      </c>
      <c r="G38" s="35" t="s">
        <v>4</v>
      </c>
      <c r="H38" s="35" t="s">
        <v>4</v>
      </c>
      <c r="I38" s="35" t="s">
        <v>4</v>
      </c>
      <c r="J38" s="35" t="s">
        <v>4</v>
      </c>
      <c r="K38" s="35" t="s">
        <v>4</v>
      </c>
      <c r="L38" s="35" t="s">
        <v>4</v>
      </c>
      <c r="M38" s="35" t="s">
        <v>4</v>
      </c>
      <c r="N38" s="857">
        <v>4403</v>
      </c>
      <c r="O38" s="857">
        <v>4657</v>
      </c>
      <c r="P38" s="857">
        <v>5180</v>
      </c>
      <c r="Q38" s="857">
        <v>7499</v>
      </c>
      <c r="R38" s="857">
        <v>9084</v>
      </c>
      <c r="S38" s="857">
        <v>10951</v>
      </c>
      <c r="T38" s="857">
        <v>11408</v>
      </c>
      <c r="U38" s="857">
        <v>12036</v>
      </c>
      <c r="V38" s="857">
        <v>14951</v>
      </c>
      <c r="W38" s="857">
        <v>16534</v>
      </c>
      <c r="X38" s="857">
        <v>17552</v>
      </c>
      <c r="Y38" s="857">
        <v>18426</v>
      </c>
      <c r="Z38" s="857">
        <v>19125</v>
      </c>
      <c r="AA38" s="310">
        <v>20760</v>
      </c>
      <c r="AB38" s="35">
        <v>22608</v>
      </c>
      <c r="AC38" s="35">
        <v>25307</v>
      </c>
      <c r="AD38" s="35">
        <v>27657</v>
      </c>
      <c r="AE38" s="35">
        <v>32594</v>
      </c>
      <c r="AF38" s="35">
        <v>36998</v>
      </c>
      <c r="AG38" s="71">
        <v>43472</v>
      </c>
      <c r="AH38" s="35">
        <v>45610</v>
      </c>
      <c r="AI38" s="861">
        <v>47016</v>
      </c>
      <c r="AJ38" s="1088">
        <v>55470</v>
      </c>
    </row>
    <row r="39" spans="1:36" s="311" customFormat="1" x14ac:dyDescent="0.2">
      <c r="A39" s="1204" t="s">
        <v>44</v>
      </c>
      <c r="B39" s="1206"/>
      <c r="C39" s="1206"/>
      <c r="D39" s="1206"/>
      <c r="E39" s="1206"/>
      <c r="F39" s="1206"/>
      <c r="G39" s="1206"/>
      <c r="H39" s="1224"/>
      <c r="I39" s="1224"/>
      <c r="J39" s="1224"/>
      <c r="K39" s="1224"/>
      <c r="L39" s="1224"/>
      <c r="M39" s="1224"/>
      <c r="N39" s="1224"/>
      <c r="O39" s="1224"/>
      <c r="P39" s="1224"/>
      <c r="Q39" s="1224"/>
      <c r="R39" s="1224"/>
      <c r="S39" s="1224"/>
      <c r="T39" s="1224"/>
      <c r="U39" s="1224"/>
      <c r="V39" s="1224"/>
      <c r="W39" s="1225"/>
      <c r="X39" s="1210"/>
      <c r="Y39" s="1210"/>
      <c r="Z39" s="1210"/>
      <c r="AA39" s="1220"/>
      <c r="AB39" s="1220"/>
      <c r="AC39" s="1220"/>
      <c r="AD39" s="1220"/>
      <c r="AE39" s="1220"/>
      <c r="AF39" s="1220"/>
      <c r="AG39" s="1221"/>
      <c r="AH39" s="1288"/>
      <c r="AI39" s="1288"/>
      <c r="AJ39" s="1274"/>
    </row>
    <row r="40" spans="1:36" s="5" customFormat="1" x14ac:dyDescent="0.2">
      <c r="A40" s="864" t="s">
        <v>45</v>
      </c>
      <c r="B40" s="743"/>
      <c r="C40" s="743"/>
      <c r="D40" s="743"/>
      <c r="E40" s="743"/>
      <c r="F40" s="743"/>
      <c r="G40" s="743"/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43"/>
      <c r="V40" s="743"/>
      <c r="W40" s="738"/>
      <c r="X40" s="738"/>
      <c r="Y40" s="58"/>
      <c r="Z40" s="738"/>
      <c r="AA40" s="738"/>
      <c r="AB40" s="58"/>
      <c r="AC40" s="738"/>
      <c r="AD40" s="738"/>
      <c r="AE40" s="738"/>
      <c r="AF40" s="738"/>
      <c r="AG40" s="744"/>
      <c r="AH40" s="58"/>
      <c r="AI40" s="58"/>
      <c r="AJ40" s="8"/>
    </row>
    <row r="41" spans="1:36" s="5" customFormat="1" ht="12.75" x14ac:dyDescent="0.2">
      <c r="A41" s="864" t="s">
        <v>46</v>
      </c>
      <c r="B41" s="19" t="s">
        <v>8</v>
      </c>
      <c r="C41" s="19" t="s">
        <v>8</v>
      </c>
      <c r="D41" s="19" t="s">
        <v>8</v>
      </c>
      <c r="E41" s="19" t="s">
        <v>8</v>
      </c>
      <c r="F41" s="19" t="s">
        <v>8</v>
      </c>
      <c r="G41" s="19" t="s">
        <v>8</v>
      </c>
      <c r="H41" s="19" t="s">
        <v>8</v>
      </c>
      <c r="I41" s="19" t="s">
        <v>8</v>
      </c>
      <c r="J41" s="19" t="s">
        <v>8</v>
      </c>
      <c r="K41" s="19" t="s">
        <v>8</v>
      </c>
      <c r="L41" s="19" t="s">
        <v>8</v>
      </c>
      <c r="M41" s="19" t="s">
        <v>8</v>
      </c>
      <c r="N41" s="19" t="s">
        <v>8</v>
      </c>
      <c r="O41" s="19" t="s">
        <v>8</v>
      </c>
      <c r="P41" s="19" t="s">
        <v>8</v>
      </c>
      <c r="Q41" s="19" t="s">
        <v>8</v>
      </c>
      <c r="R41" s="19" t="s">
        <v>8</v>
      </c>
      <c r="S41" s="19" t="s">
        <v>8</v>
      </c>
      <c r="T41" s="19" t="s">
        <v>8</v>
      </c>
      <c r="U41" s="19" t="s">
        <v>8</v>
      </c>
      <c r="V41" s="19" t="s">
        <v>8</v>
      </c>
      <c r="W41" s="19" t="s">
        <v>8</v>
      </c>
      <c r="X41" s="19" t="s">
        <v>8</v>
      </c>
      <c r="Y41" s="297" t="s">
        <v>733</v>
      </c>
      <c r="Z41" s="745">
        <v>27.9</v>
      </c>
      <c r="AA41" s="745">
        <v>27.6</v>
      </c>
      <c r="AB41" s="746">
        <v>28.5</v>
      </c>
      <c r="AC41" s="746">
        <v>27.3</v>
      </c>
      <c r="AD41" s="747">
        <v>30.2</v>
      </c>
      <c r="AE41" s="747">
        <v>28.5</v>
      </c>
      <c r="AF41" s="746">
        <v>28</v>
      </c>
      <c r="AG41" s="747">
        <v>27.8</v>
      </c>
      <c r="AH41" s="746">
        <v>26.9</v>
      </c>
      <c r="AI41" s="58">
        <v>26.7</v>
      </c>
      <c r="AJ41" s="58">
        <v>27.6</v>
      </c>
    </row>
    <row r="42" spans="1:36" s="5" customFormat="1" x14ac:dyDescent="0.2">
      <c r="A42" s="864" t="s">
        <v>5</v>
      </c>
      <c r="B42" s="19" t="s">
        <v>8</v>
      </c>
      <c r="C42" s="19" t="s">
        <v>8</v>
      </c>
      <c r="D42" s="19" t="s">
        <v>8</v>
      </c>
      <c r="E42" s="19" t="s">
        <v>8</v>
      </c>
      <c r="F42" s="19" t="s">
        <v>8</v>
      </c>
      <c r="G42" s="19" t="s">
        <v>8</v>
      </c>
      <c r="H42" s="19" t="s">
        <v>8</v>
      </c>
      <c r="I42" s="19" t="s">
        <v>8</v>
      </c>
      <c r="J42" s="19" t="s">
        <v>8</v>
      </c>
      <c r="K42" s="19" t="s">
        <v>8</v>
      </c>
      <c r="L42" s="19" t="s">
        <v>8</v>
      </c>
      <c r="M42" s="19" t="s">
        <v>8</v>
      </c>
      <c r="N42" s="19" t="s">
        <v>8</v>
      </c>
      <c r="O42" s="19" t="s">
        <v>8</v>
      </c>
      <c r="P42" s="19" t="s">
        <v>8</v>
      </c>
      <c r="Q42" s="19" t="s">
        <v>8</v>
      </c>
      <c r="R42" s="19" t="s">
        <v>8</v>
      </c>
      <c r="S42" s="19" t="s">
        <v>8</v>
      </c>
      <c r="T42" s="19" t="s">
        <v>8</v>
      </c>
      <c r="U42" s="19" t="s">
        <v>8</v>
      </c>
      <c r="V42" s="19" t="s">
        <v>8</v>
      </c>
      <c r="W42" s="19" t="s">
        <v>8</v>
      </c>
      <c r="X42" s="19" t="s">
        <v>8</v>
      </c>
      <c r="Y42" s="19" t="s">
        <v>8</v>
      </c>
      <c r="Z42" s="745">
        <v>93.3</v>
      </c>
      <c r="AA42" s="745">
        <v>98.9</v>
      </c>
      <c r="AB42" s="746">
        <v>103.3</v>
      </c>
      <c r="AC42" s="746">
        <v>95.8</v>
      </c>
      <c r="AD42" s="747">
        <v>110.6</v>
      </c>
      <c r="AE42" s="745">
        <v>94.4</v>
      </c>
      <c r="AF42" s="746">
        <v>98.2</v>
      </c>
      <c r="AG42" s="747">
        <v>99.3</v>
      </c>
      <c r="AH42" s="746">
        <v>96.8</v>
      </c>
      <c r="AI42" s="58">
        <v>99.3</v>
      </c>
      <c r="AJ42" s="58">
        <v>103.4</v>
      </c>
    </row>
    <row r="43" spans="1:36" s="5" customFormat="1" x14ac:dyDescent="0.2">
      <c r="A43" s="864" t="s">
        <v>47</v>
      </c>
      <c r="B43" s="19"/>
      <c r="C43" s="19"/>
      <c r="D43" s="19"/>
      <c r="E43" s="313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8</v>
      </c>
      <c r="V43" s="19" t="s">
        <v>8</v>
      </c>
      <c r="W43" s="19" t="s">
        <v>8</v>
      </c>
      <c r="X43" s="19" t="s">
        <v>8</v>
      </c>
      <c r="Y43" s="746"/>
      <c r="Z43" s="746"/>
      <c r="AA43" s="746"/>
      <c r="AB43" s="746"/>
      <c r="AC43" s="746"/>
      <c r="AD43" s="746"/>
      <c r="AE43" s="746"/>
      <c r="AF43" s="746"/>
      <c r="AG43" s="747"/>
      <c r="AH43" s="746"/>
      <c r="AI43" s="748"/>
      <c r="AJ43" s="748"/>
    </row>
    <row r="44" spans="1:36" s="5" customFormat="1" ht="12.75" x14ac:dyDescent="0.2">
      <c r="A44" s="864" t="s">
        <v>46</v>
      </c>
      <c r="B44" s="19" t="s">
        <v>8</v>
      </c>
      <c r="C44" s="19" t="s">
        <v>8</v>
      </c>
      <c r="D44" s="19" t="s">
        <v>8</v>
      </c>
      <c r="E44" s="19" t="s">
        <v>8</v>
      </c>
      <c r="F44" s="19" t="s">
        <v>8</v>
      </c>
      <c r="G44" s="19" t="s">
        <v>8</v>
      </c>
      <c r="H44" s="19" t="s">
        <v>8</v>
      </c>
      <c r="I44" s="19" t="s">
        <v>8</v>
      </c>
      <c r="J44" s="19" t="s">
        <v>8</v>
      </c>
      <c r="K44" s="19" t="s">
        <v>8</v>
      </c>
      <c r="L44" s="19" t="s">
        <v>8</v>
      </c>
      <c r="M44" s="19" t="s">
        <v>8</v>
      </c>
      <c r="N44" s="19" t="s">
        <v>8</v>
      </c>
      <c r="O44" s="19" t="s">
        <v>8</v>
      </c>
      <c r="P44" s="19" t="s">
        <v>8</v>
      </c>
      <c r="Q44" s="19" t="s">
        <v>8</v>
      </c>
      <c r="R44" s="19" t="s">
        <v>8</v>
      </c>
      <c r="S44" s="19" t="s">
        <v>8</v>
      </c>
      <c r="T44" s="19" t="s">
        <v>8</v>
      </c>
      <c r="U44" s="19" t="s">
        <v>8</v>
      </c>
      <c r="V44" s="19" t="s">
        <v>8</v>
      </c>
      <c r="W44" s="19" t="s">
        <v>8</v>
      </c>
      <c r="X44" s="19" t="s">
        <v>8</v>
      </c>
      <c r="Y44" s="297" t="s">
        <v>734</v>
      </c>
      <c r="Z44" s="745">
        <v>26.8</v>
      </c>
      <c r="AA44" s="745">
        <v>26.4</v>
      </c>
      <c r="AB44" s="746">
        <v>27</v>
      </c>
      <c r="AC44" s="746">
        <v>25.6</v>
      </c>
      <c r="AD44" s="747">
        <v>28.9</v>
      </c>
      <c r="AE44" s="747">
        <v>26.9</v>
      </c>
      <c r="AF44" s="746">
        <v>26.5</v>
      </c>
      <c r="AG44" s="747">
        <v>26.6</v>
      </c>
      <c r="AH44" s="746">
        <v>25.6</v>
      </c>
      <c r="AI44" s="58">
        <v>25.3</v>
      </c>
      <c r="AJ44" s="58">
        <v>26.4</v>
      </c>
    </row>
    <row r="45" spans="1:36" s="5" customFormat="1" x14ac:dyDescent="0.2">
      <c r="A45" s="864" t="s">
        <v>5</v>
      </c>
      <c r="B45" s="19" t="s">
        <v>8</v>
      </c>
      <c r="C45" s="19" t="s">
        <v>8</v>
      </c>
      <c r="D45" s="19" t="s">
        <v>8</v>
      </c>
      <c r="E45" s="19" t="s">
        <v>8</v>
      </c>
      <c r="F45" s="19" t="s">
        <v>8</v>
      </c>
      <c r="G45" s="19" t="s">
        <v>8</v>
      </c>
      <c r="H45" s="19" t="s">
        <v>8</v>
      </c>
      <c r="I45" s="19" t="s">
        <v>8</v>
      </c>
      <c r="J45" s="19" t="s">
        <v>8</v>
      </c>
      <c r="K45" s="19" t="s">
        <v>8</v>
      </c>
      <c r="L45" s="19" t="s">
        <v>8</v>
      </c>
      <c r="M45" s="19" t="s">
        <v>8</v>
      </c>
      <c r="N45" s="19" t="s">
        <v>8</v>
      </c>
      <c r="O45" s="19" t="s">
        <v>8</v>
      </c>
      <c r="P45" s="19" t="s">
        <v>8</v>
      </c>
      <c r="Q45" s="19" t="s">
        <v>8</v>
      </c>
      <c r="R45" s="19" t="s">
        <v>8</v>
      </c>
      <c r="S45" s="19" t="s">
        <v>8</v>
      </c>
      <c r="T45" s="19" t="s">
        <v>8</v>
      </c>
      <c r="U45" s="19" t="s">
        <v>8</v>
      </c>
      <c r="V45" s="19" t="s">
        <v>8</v>
      </c>
      <c r="W45" s="19" t="s">
        <v>8</v>
      </c>
      <c r="X45" s="19" t="s">
        <v>8</v>
      </c>
      <c r="Y45" s="19" t="s">
        <v>8</v>
      </c>
      <c r="Z45" s="745">
        <v>93.7</v>
      </c>
      <c r="AA45" s="745">
        <v>98.5</v>
      </c>
      <c r="AB45" s="746">
        <v>102.3</v>
      </c>
      <c r="AC45" s="746">
        <v>94.8</v>
      </c>
      <c r="AD45" s="747">
        <v>112.9</v>
      </c>
      <c r="AE45" s="747">
        <v>93.1</v>
      </c>
      <c r="AF45" s="746">
        <v>98.5</v>
      </c>
      <c r="AG45" s="747">
        <v>100.4</v>
      </c>
      <c r="AH45" s="746">
        <v>96.2</v>
      </c>
      <c r="AI45" s="58">
        <v>98.8</v>
      </c>
      <c r="AJ45" s="58">
        <v>104.3</v>
      </c>
    </row>
    <row r="46" spans="1:36" s="5" customFormat="1" x14ac:dyDescent="0.2">
      <c r="A46" s="864" t="s">
        <v>221</v>
      </c>
      <c r="B46" s="19"/>
      <c r="C46" s="19"/>
      <c r="D46" s="19"/>
      <c r="E46" s="3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9" t="s">
        <v>8</v>
      </c>
      <c r="V46" s="19" t="s">
        <v>8</v>
      </c>
      <c r="W46" s="19" t="s">
        <v>8</v>
      </c>
      <c r="X46" s="19" t="s">
        <v>8</v>
      </c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58"/>
      <c r="AJ46" s="58"/>
    </row>
    <row r="47" spans="1:36" s="5" customFormat="1" ht="12.75" x14ac:dyDescent="0.2">
      <c r="A47" s="864" t="s">
        <v>46</v>
      </c>
      <c r="B47" s="19" t="s">
        <v>8</v>
      </c>
      <c r="C47" s="19" t="s">
        <v>8</v>
      </c>
      <c r="D47" s="19" t="s">
        <v>8</v>
      </c>
      <c r="E47" s="19" t="s">
        <v>8</v>
      </c>
      <c r="F47" s="19" t="s">
        <v>8</v>
      </c>
      <c r="G47" s="19" t="s">
        <v>8</v>
      </c>
      <c r="H47" s="19" t="s">
        <v>8</v>
      </c>
      <c r="I47" s="19" t="s">
        <v>8</v>
      </c>
      <c r="J47" s="19" t="s">
        <v>8</v>
      </c>
      <c r="K47" s="19" t="s">
        <v>8</v>
      </c>
      <c r="L47" s="19" t="s">
        <v>8</v>
      </c>
      <c r="M47" s="19" t="s">
        <v>8</v>
      </c>
      <c r="N47" s="19" t="s">
        <v>8</v>
      </c>
      <c r="O47" s="19" t="s">
        <v>8</v>
      </c>
      <c r="P47" s="19" t="s">
        <v>8</v>
      </c>
      <c r="Q47" s="19" t="s">
        <v>8</v>
      </c>
      <c r="R47" s="19" t="s">
        <v>8</v>
      </c>
      <c r="S47" s="19" t="s">
        <v>8</v>
      </c>
      <c r="T47" s="19" t="s">
        <v>8</v>
      </c>
      <c r="U47" s="19" t="s">
        <v>8</v>
      </c>
      <c r="V47" s="19" t="s">
        <v>8</v>
      </c>
      <c r="W47" s="19" t="s">
        <v>8</v>
      </c>
      <c r="X47" s="19" t="s">
        <v>8</v>
      </c>
      <c r="Y47" s="297" t="s">
        <v>735</v>
      </c>
      <c r="Z47" s="745">
        <v>15.4</v>
      </c>
      <c r="AA47" s="745">
        <v>15.8</v>
      </c>
      <c r="AB47" s="746">
        <v>15.9</v>
      </c>
      <c r="AC47" s="746">
        <v>15.6</v>
      </c>
      <c r="AD47" s="747">
        <v>18.7</v>
      </c>
      <c r="AE47" s="747">
        <v>15.3</v>
      </c>
      <c r="AF47" s="746">
        <v>15.2</v>
      </c>
      <c r="AG47" s="747">
        <v>13.6</v>
      </c>
      <c r="AH47" s="746">
        <v>12.4</v>
      </c>
      <c r="AI47" s="1277">
        <v>12</v>
      </c>
      <c r="AJ47" s="1277">
        <v>11.8</v>
      </c>
    </row>
    <row r="48" spans="1:36" s="5" customFormat="1" x14ac:dyDescent="0.2">
      <c r="A48" s="864" t="s">
        <v>5</v>
      </c>
      <c r="B48" s="19" t="s">
        <v>8</v>
      </c>
      <c r="C48" s="19" t="s">
        <v>8</v>
      </c>
      <c r="D48" s="19" t="s">
        <v>8</v>
      </c>
      <c r="E48" s="19" t="s">
        <v>8</v>
      </c>
      <c r="F48" s="19" t="s">
        <v>8</v>
      </c>
      <c r="G48" s="19" t="s">
        <v>8</v>
      </c>
      <c r="H48" s="19" t="s">
        <v>8</v>
      </c>
      <c r="I48" s="19" t="s">
        <v>8</v>
      </c>
      <c r="J48" s="19" t="s">
        <v>8</v>
      </c>
      <c r="K48" s="19" t="s">
        <v>8</v>
      </c>
      <c r="L48" s="19" t="s">
        <v>8</v>
      </c>
      <c r="M48" s="19" t="s">
        <v>8</v>
      </c>
      <c r="N48" s="19" t="s">
        <v>8</v>
      </c>
      <c r="O48" s="19" t="s">
        <v>8</v>
      </c>
      <c r="P48" s="19" t="s">
        <v>8</v>
      </c>
      <c r="Q48" s="19" t="s">
        <v>8</v>
      </c>
      <c r="R48" s="19" t="s">
        <v>8</v>
      </c>
      <c r="S48" s="19" t="s">
        <v>8</v>
      </c>
      <c r="T48" s="19" t="s">
        <v>8</v>
      </c>
      <c r="U48" s="19" t="s">
        <v>8</v>
      </c>
      <c r="V48" s="19" t="s">
        <v>8</v>
      </c>
      <c r="W48" s="19" t="s">
        <v>8</v>
      </c>
      <c r="X48" s="19" t="s">
        <v>8</v>
      </c>
      <c r="Y48" s="19" t="s">
        <v>8</v>
      </c>
      <c r="Z48" s="903">
        <v>102</v>
      </c>
      <c r="AA48" s="903">
        <v>102.6</v>
      </c>
      <c r="AB48" s="903">
        <v>100.6</v>
      </c>
      <c r="AC48" s="903">
        <v>98.1</v>
      </c>
      <c r="AD48" s="903">
        <v>119.9</v>
      </c>
      <c r="AE48" s="903">
        <v>81.8</v>
      </c>
      <c r="AF48" s="903">
        <v>99.4</v>
      </c>
      <c r="AG48" s="489">
        <v>89.5</v>
      </c>
      <c r="AH48" s="749">
        <v>91.2</v>
      </c>
      <c r="AI48" s="750">
        <v>96.8</v>
      </c>
      <c r="AJ48" s="750">
        <v>98.3</v>
      </c>
    </row>
    <row r="49" spans="1:36" s="5" customFormat="1" x14ac:dyDescent="0.2">
      <c r="A49" s="864" t="s">
        <v>222</v>
      </c>
      <c r="B49" s="19"/>
      <c r="C49" s="19"/>
      <c r="D49" s="19"/>
      <c r="E49" s="31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9" t="s">
        <v>8</v>
      </c>
      <c r="V49" s="19" t="s">
        <v>8</v>
      </c>
      <c r="W49" s="19" t="s">
        <v>8</v>
      </c>
      <c r="X49" s="19" t="s">
        <v>8</v>
      </c>
      <c r="Y49" s="19"/>
      <c r="Z49" s="42"/>
      <c r="AA49" s="42"/>
      <c r="AB49" s="42"/>
      <c r="AC49" s="42"/>
      <c r="AD49" s="42"/>
      <c r="AE49" s="42"/>
      <c r="AF49" s="42"/>
      <c r="AG49" s="751"/>
      <c r="AH49" s="752"/>
      <c r="AI49" s="753"/>
      <c r="AJ49" s="753"/>
    </row>
    <row r="50" spans="1:36" s="5" customFormat="1" ht="12.75" x14ac:dyDescent="0.2">
      <c r="A50" s="864" t="s">
        <v>46</v>
      </c>
      <c r="B50" s="19" t="s">
        <v>8</v>
      </c>
      <c r="C50" s="19" t="s">
        <v>8</v>
      </c>
      <c r="D50" s="19" t="s">
        <v>8</v>
      </c>
      <c r="E50" s="19" t="s">
        <v>8</v>
      </c>
      <c r="F50" s="19" t="s">
        <v>8</v>
      </c>
      <c r="G50" s="19" t="s">
        <v>8</v>
      </c>
      <c r="H50" s="19" t="s">
        <v>8</v>
      </c>
      <c r="I50" s="19" t="s">
        <v>8</v>
      </c>
      <c r="J50" s="19" t="s">
        <v>8</v>
      </c>
      <c r="K50" s="19" t="s">
        <v>8</v>
      </c>
      <c r="L50" s="19" t="s">
        <v>8</v>
      </c>
      <c r="M50" s="19" t="s">
        <v>8</v>
      </c>
      <c r="N50" s="19" t="s">
        <v>8</v>
      </c>
      <c r="O50" s="19" t="s">
        <v>8</v>
      </c>
      <c r="P50" s="19" t="s">
        <v>8</v>
      </c>
      <c r="Q50" s="19" t="s">
        <v>8</v>
      </c>
      <c r="R50" s="19" t="s">
        <v>8</v>
      </c>
      <c r="S50" s="19" t="s">
        <v>8</v>
      </c>
      <c r="T50" s="19" t="s">
        <v>8</v>
      </c>
      <c r="U50" s="19" t="s">
        <v>8</v>
      </c>
      <c r="V50" s="19" t="s">
        <v>8</v>
      </c>
      <c r="W50" s="19" t="s">
        <v>8</v>
      </c>
      <c r="X50" s="19" t="s">
        <v>8</v>
      </c>
      <c r="Y50" s="297" t="s">
        <v>736</v>
      </c>
      <c r="Z50" s="745">
        <v>11.3</v>
      </c>
      <c r="AA50" s="745">
        <v>10.5</v>
      </c>
      <c r="AB50" s="746">
        <v>11.2</v>
      </c>
      <c r="AC50" s="746">
        <v>10</v>
      </c>
      <c r="AD50" s="747">
        <v>10.199999999999999</v>
      </c>
      <c r="AE50" s="747">
        <v>11.5</v>
      </c>
      <c r="AF50" s="746">
        <v>11.3</v>
      </c>
      <c r="AG50" s="745">
        <v>13</v>
      </c>
      <c r="AH50" s="746">
        <v>13.1</v>
      </c>
      <c r="AI50" s="58">
        <v>13.5</v>
      </c>
      <c r="AJ50" s="58">
        <v>14.5</v>
      </c>
    </row>
    <row r="51" spans="1:36" s="5" customFormat="1" x14ac:dyDescent="0.2">
      <c r="A51" s="864" t="s">
        <v>5</v>
      </c>
      <c r="B51" s="19" t="s">
        <v>8</v>
      </c>
      <c r="C51" s="19" t="s">
        <v>8</v>
      </c>
      <c r="D51" s="19" t="s">
        <v>8</v>
      </c>
      <c r="E51" s="19" t="s">
        <v>8</v>
      </c>
      <c r="F51" s="19" t="s">
        <v>8</v>
      </c>
      <c r="G51" s="19" t="s">
        <v>8</v>
      </c>
      <c r="H51" s="19" t="s">
        <v>8</v>
      </c>
      <c r="I51" s="19" t="s">
        <v>8</v>
      </c>
      <c r="J51" s="19" t="s">
        <v>8</v>
      </c>
      <c r="K51" s="19" t="s">
        <v>8</v>
      </c>
      <c r="L51" s="19" t="s">
        <v>8</v>
      </c>
      <c r="M51" s="19" t="s">
        <v>8</v>
      </c>
      <c r="N51" s="19" t="s">
        <v>8</v>
      </c>
      <c r="O51" s="19" t="s">
        <v>8</v>
      </c>
      <c r="P51" s="19" t="s">
        <v>8</v>
      </c>
      <c r="Q51" s="19" t="s">
        <v>8</v>
      </c>
      <c r="R51" s="19" t="s">
        <v>8</v>
      </c>
      <c r="S51" s="19" t="s">
        <v>8</v>
      </c>
      <c r="T51" s="19" t="s">
        <v>8</v>
      </c>
      <c r="U51" s="19" t="s">
        <v>8</v>
      </c>
      <c r="V51" s="19" t="s">
        <v>8</v>
      </c>
      <c r="W51" s="19" t="s">
        <v>8</v>
      </c>
      <c r="X51" s="19" t="s">
        <v>8</v>
      </c>
      <c r="Y51" s="19" t="s">
        <v>8</v>
      </c>
      <c r="Z51" s="903">
        <v>83.7</v>
      </c>
      <c r="AA51" s="903">
        <v>92.9</v>
      </c>
      <c r="AB51" s="903">
        <v>106.7</v>
      </c>
      <c r="AC51" s="903">
        <v>89.3</v>
      </c>
      <c r="AD51" s="903">
        <v>102</v>
      </c>
      <c r="AE51" s="903">
        <v>112.8</v>
      </c>
      <c r="AF51" s="903">
        <v>98.3</v>
      </c>
      <c r="AG51" s="489">
        <v>115.1</v>
      </c>
      <c r="AH51" s="749">
        <v>100.8</v>
      </c>
      <c r="AI51" s="750">
        <v>103.1</v>
      </c>
      <c r="AJ51" s="750">
        <v>107.4</v>
      </c>
    </row>
    <row r="52" spans="1:36" s="5" customFormat="1" x14ac:dyDescent="0.2">
      <c r="A52" s="864" t="s">
        <v>51</v>
      </c>
      <c r="B52" s="313"/>
      <c r="C52" s="313"/>
      <c r="D52" s="313"/>
      <c r="E52" s="31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9" t="s">
        <v>8</v>
      </c>
      <c r="V52" s="19" t="s">
        <v>8</v>
      </c>
      <c r="W52" s="19" t="s">
        <v>8</v>
      </c>
      <c r="X52" s="19" t="s">
        <v>8</v>
      </c>
      <c r="Y52" s="19"/>
      <c r="Z52" s="42"/>
      <c r="AA52" s="42"/>
      <c r="AB52" s="42"/>
      <c r="AC52" s="42"/>
      <c r="AD52" s="42"/>
      <c r="AE52" s="42"/>
      <c r="AF52" s="42"/>
      <c r="AG52" s="751"/>
      <c r="AH52" s="752"/>
      <c r="AI52" s="753"/>
      <c r="AJ52" s="753"/>
    </row>
    <row r="53" spans="1:36" s="5" customFormat="1" ht="12.75" x14ac:dyDescent="0.2">
      <c r="A53" s="864" t="s">
        <v>46</v>
      </c>
      <c r="B53" s="19" t="s">
        <v>8</v>
      </c>
      <c r="C53" s="19" t="s">
        <v>8</v>
      </c>
      <c r="D53" s="19" t="s">
        <v>8</v>
      </c>
      <c r="E53" s="19" t="s">
        <v>8</v>
      </c>
      <c r="F53" s="19" t="s">
        <v>8</v>
      </c>
      <c r="G53" s="19" t="s">
        <v>8</v>
      </c>
      <c r="H53" s="19" t="s">
        <v>8</v>
      </c>
      <c r="I53" s="19" t="s">
        <v>8</v>
      </c>
      <c r="J53" s="19" t="s">
        <v>8</v>
      </c>
      <c r="K53" s="19" t="s">
        <v>8</v>
      </c>
      <c r="L53" s="19" t="s">
        <v>8</v>
      </c>
      <c r="M53" s="19" t="s">
        <v>8</v>
      </c>
      <c r="N53" s="19" t="s">
        <v>8</v>
      </c>
      <c r="O53" s="19" t="s">
        <v>8</v>
      </c>
      <c r="P53" s="19" t="s">
        <v>8</v>
      </c>
      <c r="Q53" s="19" t="s">
        <v>8</v>
      </c>
      <c r="R53" s="19" t="s">
        <v>8</v>
      </c>
      <c r="S53" s="19" t="s">
        <v>8</v>
      </c>
      <c r="T53" s="19" t="s">
        <v>8</v>
      </c>
      <c r="U53" s="19" t="s">
        <v>8</v>
      </c>
      <c r="V53" s="19" t="s">
        <v>8</v>
      </c>
      <c r="W53" s="19" t="s">
        <v>8</v>
      </c>
      <c r="X53" s="19" t="s">
        <v>8</v>
      </c>
      <c r="Y53" s="547" t="s">
        <v>737</v>
      </c>
      <c r="Z53" s="745">
        <v>1.2</v>
      </c>
      <c r="AA53" s="745">
        <v>1.2</v>
      </c>
      <c r="AB53" s="746">
        <v>1.5</v>
      </c>
      <c r="AC53" s="746">
        <v>1.6</v>
      </c>
      <c r="AD53" s="747">
        <v>1.3</v>
      </c>
      <c r="AE53" s="745">
        <v>1.5</v>
      </c>
      <c r="AF53" s="746">
        <v>1.5</v>
      </c>
      <c r="AG53" s="747">
        <v>1.2</v>
      </c>
      <c r="AH53" s="746">
        <v>1.3</v>
      </c>
      <c r="AI53" s="58">
        <v>1.2</v>
      </c>
      <c r="AJ53" s="58">
        <v>1.2</v>
      </c>
    </row>
    <row r="54" spans="1:36" s="5" customFormat="1" x14ac:dyDescent="0.2">
      <c r="A54" s="864" t="s">
        <v>5</v>
      </c>
      <c r="B54" s="19" t="s">
        <v>8</v>
      </c>
      <c r="C54" s="19" t="s">
        <v>8</v>
      </c>
      <c r="D54" s="19" t="s">
        <v>8</v>
      </c>
      <c r="E54" s="19" t="s">
        <v>8</v>
      </c>
      <c r="F54" s="19" t="s">
        <v>8</v>
      </c>
      <c r="G54" s="19" t="s">
        <v>8</v>
      </c>
      <c r="H54" s="19" t="s">
        <v>8</v>
      </c>
      <c r="I54" s="19" t="s">
        <v>8</v>
      </c>
      <c r="J54" s="19" t="s">
        <v>8</v>
      </c>
      <c r="K54" s="19" t="s">
        <v>8</v>
      </c>
      <c r="L54" s="19" t="s">
        <v>8</v>
      </c>
      <c r="M54" s="19" t="s">
        <v>8</v>
      </c>
      <c r="N54" s="19" t="s">
        <v>8</v>
      </c>
      <c r="O54" s="19" t="s">
        <v>8</v>
      </c>
      <c r="P54" s="19" t="s">
        <v>8</v>
      </c>
      <c r="Q54" s="19" t="s">
        <v>8</v>
      </c>
      <c r="R54" s="19" t="s">
        <v>8</v>
      </c>
      <c r="S54" s="19" t="s">
        <v>8</v>
      </c>
      <c r="T54" s="19" t="s">
        <v>8</v>
      </c>
      <c r="U54" s="19" t="s">
        <v>8</v>
      </c>
      <c r="V54" s="19" t="s">
        <v>8</v>
      </c>
      <c r="W54" s="19" t="s">
        <v>8</v>
      </c>
      <c r="X54" s="19" t="s">
        <v>8</v>
      </c>
      <c r="Y54" s="19" t="s">
        <v>8</v>
      </c>
      <c r="Z54" s="745">
        <v>92.3</v>
      </c>
      <c r="AA54" s="745">
        <v>100</v>
      </c>
      <c r="AB54" s="746">
        <v>125</v>
      </c>
      <c r="AC54" s="746">
        <v>106.7</v>
      </c>
      <c r="AD54" s="745">
        <v>81.3</v>
      </c>
      <c r="AE54" s="745">
        <v>115.4</v>
      </c>
      <c r="AF54" s="746">
        <v>100</v>
      </c>
      <c r="AG54" s="745">
        <v>80</v>
      </c>
      <c r="AH54" s="746">
        <v>108.3</v>
      </c>
      <c r="AI54" s="58">
        <v>92.3</v>
      </c>
      <c r="AJ54" s="59">
        <v>100</v>
      </c>
    </row>
    <row r="55" spans="1:36" s="5" customFormat="1" ht="22.5" x14ac:dyDescent="0.2">
      <c r="A55" s="864" t="s">
        <v>278</v>
      </c>
      <c r="B55" s="19" t="s">
        <v>8</v>
      </c>
      <c r="C55" s="19" t="s">
        <v>8</v>
      </c>
      <c r="D55" s="19" t="s">
        <v>8</v>
      </c>
      <c r="E55" s="19" t="s">
        <v>8</v>
      </c>
      <c r="F55" s="19" t="s">
        <v>8</v>
      </c>
      <c r="G55" s="19" t="s">
        <v>8</v>
      </c>
      <c r="H55" s="19" t="s">
        <v>8</v>
      </c>
      <c r="I55" s="19" t="s">
        <v>8</v>
      </c>
      <c r="J55" s="19" t="s">
        <v>8</v>
      </c>
      <c r="K55" s="19" t="s">
        <v>8</v>
      </c>
      <c r="L55" s="19" t="s">
        <v>8</v>
      </c>
      <c r="M55" s="19" t="s">
        <v>8</v>
      </c>
      <c r="N55" s="19" t="s">
        <v>8</v>
      </c>
      <c r="O55" s="19" t="s">
        <v>8</v>
      </c>
      <c r="P55" s="19" t="s">
        <v>8</v>
      </c>
      <c r="Q55" s="19" t="s">
        <v>8</v>
      </c>
      <c r="R55" s="19" t="s">
        <v>8</v>
      </c>
      <c r="S55" s="19" t="s">
        <v>8</v>
      </c>
      <c r="T55" s="19" t="s">
        <v>8</v>
      </c>
      <c r="U55" s="19" t="s">
        <v>8</v>
      </c>
      <c r="V55" s="19" t="s">
        <v>8</v>
      </c>
      <c r="W55" s="19" t="s">
        <v>8</v>
      </c>
      <c r="X55" s="19" t="s">
        <v>8</v>
      </c>
      <c r="Y55" s="19" t="s">
        <v>8</v>
      </c>
      <c r="Z55" s="19" t="s">
        <v>8</v>
      </c>
      <c r="AA55" s="19" t="s">
        <v>8</v>
      </c>
      <c r="AB55" s="19" t="s">
        <v>8</v>
      </c>
      <c r="AC55" s="19" t="s">
        <v>8</v>
      </c>
      <c r="AD55" s="19" t="s">
        <v>8</v>
      </c>
      <c r="AE55" s="19" t="s">
        <v>8</v>
      </c>
      <c r="AF55" s="19" t="s">
        <v>8</v>
      </c>
      <c r="AG55" s="19" t="s">
        <v>8</v>
      </c>
      <c r="AH55" s="19" t="s">
        <v>8</v>
      </c>
      <c r="AI55" s="19" t="s">
        <v>8</v>
      </c>
      <c r="AJ55" s="19" t="s">
        <v>8</v>
      </c>
    </row>
    <row r="56" spans="1:36" s="315" customFormat="1" ht="22.5" x14ac:dyDescent="0.2">
      <c r="A56" s="864" t="s">
        <v>279</v>
      </c>
      <c r="B56" s="43" t="s">
        <v>8</v>
      </c>
      <c r="C56" s="43" t="s">
        <v>8</v>
      </c>
      <c r="D56" s="43" t="s">
        <v>8</v>
      </c>
      <c r="E56" s="43" t="s">
        <v>8</v>
      </c>
      <c r="F56" s="43" t="s">
        <v>8</v>
      </c>
      <c r="G56" s="43" t="s">
        <v>8</v>
      </c>
      <c r="H56" s="43" t="s">
        <v>8</v>
      </c>
      <c r="I56" s="43" t="s">
        <v>8</v>
      </c>
      <c r="J56" s="43" t="s">
        <v>8</v>
      </c>
      <c r="K56" s="43" t="s">
        <v>8</v>
      </c>
      <c r="L56" s="43" t="s">
        <v>8</v>
      </c>
      <c r="M56" s="43" t="s">
        <v>8</v>
      </c>
      <c r="N56" s="19" t="s">
        <v>8</v>
      </c>
      <c r="O56" s="19" t="s">
        <v>8</v>
      </c>
      <c r="P56" s="19" t="s">
        <v>8</v>
      </c>
      <c r="Q56" s="19" t="s">
        <v>8</v>
      </c>
      <c r="R56" s="19" t="s">
        <v>8</v>
      </c>
      <c r="S56" s="19" t="s">
        <v>8</v>
      </c>
      <c r="T56" s="19" t="s">
        <v>8</v>
      </c>
      <c r="U56" s="19" t="s">
        <v>8</v>
      </c>
      <c r="V56" s="19" t="s">
        <v>8</v>
      </c>
      <c r="W56" s="19" t="s">
        <v>8</v>
      </c>
      <c r="X56" s="19" t="s">
        <v>8</v>
      </c>
      <c r="Y56" s="19" t="s">
        <v>8</v>
      </c>
      <c r="Z56" s="19" t="s">
        <v>8</v>
      </c>
      <c r="AA56" s="19" t="s">
        <v>8</v>
      </c>
      <c r="AB56" s="19" t="s">
        <v>8</v>
      </c>
      <c r="AC56" s="19" t="s">
        <v>8</v>
      </c>
      <c r="AD56" s="19" t="s">
        <v>8</v>
      </c>
      <c r="AE56" s="19" t="s">
        <v>8</v>
      </c>
      <c r="AF56" s="19" t="s">
        <v>8</v>
      </c>
      <c r="AG56" s="19" t="s">
        <v>8</v>
      </c>
      <c r="AH56" s="19" t="s">
        <v>8</v>
      </c>
      <c r="AI56" s="19" t="s">
        <v>8</v>
      </c>
      <c r="AJ56" s="19" t="s">
        <v>8</v>
      </c>
    </row>
    <row r="57" spans="1:36" s="5" customFormat="1" ht="12.75" x14ac:dyDescent="0.2">
      <c r="A57" s="864" t="s">
        <v>325</v>
      </c>
      <c r="B57" s="19" t="s">
        <v>8</v>
      </c>
      <c r="C57" s="19" t="s">
        <v>8</v>
      </c>
      <c r="D57" s="19" t="s">
        <v>8</v>
      </c>
      <c r="E57" s="19" t="s">
        <v>8</v>
      </c>
      <c r="F57" s="19" t="s">
        <v>8</v>
      </c>
      <c r="G57" s="19" t="s">
        <v>8</v>
      </c>
      <c r="H57" s="19" t="s">
        <v>8</v>
      </c>
      <c r="I57" s="19" t="s">
        <v>8</v>
      </c>
      <c r="J57" s="19" t="s">
        <v>8</v>
      </c>
      <c r="K57" s="19" t="s">
        <v>8</v>
      </c>
      <c r="L57" s="19" t="s">
        <v>8</v>
      </c>
      <c r="M57" s="19" t="s">
        <v>8</v>
      </c>
      <c r="N57" s="19" t="s">
        <v>8</v>
      </c>
      <c r="O57" s="19" t="s">
        <v>8</v>
      </c>
      <c r="P57" s="19" t="s">
        <v>8</v>
      </c>
      <c r="Q57" s="19" t="s">
        <v>8</v>
      </c>
      <c r="R57" s="19" t="s">
        <v>8</v>
      </c>
      <c r="S57" s="19" t="s">
        <v>8</v>
      </c>
      <c r="T57" s="19" t="s">
        <v>8</v>
      </c>
      <c r="U57" s="19" t="s">
        <v>8</v>
      </c>
      <c r="V57" s="19" t="s">
        <v>8</v>
      </c>
      <c r="W57" s="19" t="s">
        <v>8</v>
      </c>
      <c r="X57" s="19" t="s">
        <v>8</v>
      </c>
      <c r="Y57" s="297" t="s">
        <v>738</v>
      </c>
      <c r="Z57" s="745">
        <v>4.3</v>
      </c>
      <c r="AA57" s="745">
        <v>4.3</v>
      </c>
      <c r="AB57" s="746">
        <v>5.2</v>
      </c>
      <c r="AC57" s="754">
        <v>6</v>
      </c>
      <c r="AD57" s="747">
        <v>4.2</v>
      </c>
      <c r="AE57" s="745">
        <v>5.4</v>
      </c>
      <c r="AF57" s="746">
        <v>5.3</v>
      </c>
      <c r="AG57" s="747">
        <v>4.4000000000000004</v>
      </c>
      <c r="AH57" s="746">
        <v>4.8</v>
      </c>
      <c r="AI57" s="58">
        <v>4.3</v>
      </c>
      <c r="AJ57" s="58">
        <v>4.4000000000000004</v>
      </c>
    </row>
    <row r="58" spans="1:36" s="5" customFormat="1" ht="24" x14ac:dyDescent="0.2">
      <c r="A58" s="864" t="s">
        <v>831</v>
      </c>
      <c r="B58" s="19" t="s">
        <v>8</v>
      </c>
      <c r="C58" s="19" t="s">
        <v>8</v>
      </c>
      <c r="D58" s="19" t="s">
        <v>8</v>
      </c>
      <c r="E58" s="19" t="s">
        <v>8</v>
      </c>
      <c r="F58" s="19" t="s">
        <v>8</v>
      </c>
      <c r="G58" s="19" t="s">
        <v>8</v>
      </c>
      <c r="H58" s="19" t="s">
        <v>8</v>
      </c>
      <c r="I58" s="19" t="s">
        <v>8</v>
      </c>
      <c r="J58" s="19" t="s">
        <v>8</v>
      </c>
      <c r="K58" s="19" t="s">
        <v>8</v>
      </c>
      <c r="L58" s="19" t="s">
        <v>8</v>
      </c>
      <c r="M58" s="19" t="s">
        <v>8</v>
      </c>
      <c r="N58" s="19" t="s">
        <v>8</v>
      </c>
      <c r="O58" s="19" t="s">
        <v>8</v>
      </c>
      <c r="P58" s="19" t="s">
        <v>8</v>
      </c>
      <c r="Q58" s="19" t="s">
        <v>8</v>
      </c>
      <c r="R58" s="19" t="s">
        <v>8</v>
      </c>
      <c r="S58" s="19" t="s">
        <v>8</v>
      </c>
      <c r="T58" s="19" t="s">
        <v>8</v>
      </c>
      <c r="U58" s="19" t="s">
        <v>8</v>
      </c>
      <c r="V58" s="19" t="s">
        <v>8</v>
      </c>
      <c r="W58" s="19" t="s">
        <v>8</v>
      </c>
      <c r="X58" s="19" t="s">
        <v>8</v>
      </c>
      <c r="Y58" s="19" t="s">
        <v>8</v>
      </c>
      <c r="Z58" s="748">
        <v>4.2</v>
      </c>
      <c r="AA58" s="748">
        <v>1.6</v>
      </c>
      <c r="AB58" s="748">
        <v>3.8</v>
      </c>
      <c r="AC58" s="748">
        <v>11.7</v>
      </c>
      <c r="AD58" s="748">
        <v>3.8</v>
      </c>
      <c r="AE58" s="748">
        <v>9.3000000000000007</v>
      </c>
      <c r="AF58" s="755">
        <v>0</v>
      </c>
      <c r="AG58" s="746">
        <v>4.7</v>
      </c>
      <c r="AH58" s="746"/>
      <c r="AI58" s="19"/>
      <c r="AJ58" s="19"/>
    </row>
    <row r="59" spans="1:36" s="5" customFormat="1" ht="24" x14ac:dyDescent="0.2">
      <c r="A59" s="864" t="s">
        <v>832</v>
      </c>
      <c r="B59" s="19" t="s">
        <v>8</v>
      </c>
      <c r="C59" s="19" t="s">
        <v>8</v>
      </c>
      <c r="D59" s="19" t="s">
        <v>8</v>
      </c>
      <c r="E59" s="19" t="s">
        <v>8</v>
      </c>
      <c r="F59" s="19" t="s">
        <v>8</v>
      </c>
      <c r="G59" s="19" t="s">
        <v>8</v>
      </c>
      <c r="H59" s="19" t="s">
        <v>8</v>
      </c>
      <c r="I59" s="19" t="s">
        <v>8</v>
      </c>
      <c r="J59" s="19" t="s">
        <v>8</v>
      </c>
      <c r="K59" s="19" t="s">
        <v>8</v>
      </c>
      <c r="L59" s="19" t="s">
        <v>8</v>
      </c>
      <c r="M59" s="19" t="s">
        <v>8</v>
      </c>
      <c r="N59" s="19" t="s">
        <v>8</v>
      </c>
      <c r="O59" s="19" t="s">
        <v>8</v>
      </c>
      <c r="P59" s="19" t="s">
        <v>8</v>
      </c>
      <c r="Q59" s="19" t="s">
        <v>8</v>
      </c>
      <c r="R59" s="19" t="s">
        <v>8</v>
      </c>
      <c r="S59" s="19" t="s">
        <v>8</v>
      </c>
      <c r="T59" s="19" t="s">
        <v>8</v>
      </c>
      <c r="U59" s="19" t="s">
        <v>8</v>
      </c>
      <c r="V59" s="19" t="s">
        <v>8</v>
      </c>
      <c r="W59" s="19" t="s">
        <v>8</v>
      </c>
      <c r="X59" s="19" t="s">
        <v>8</v>
      </c>
      <c r="Y59" s="547" t="s">
        <v>469</v>
      </c>
      <c r="Z59" s="747">
        <v>3.1</v>
      </c>
      <c r="AA59" s="747">
        <v>4.7</v>
      </c>
      <c r="AB59" s="747">
        <v>5.4</v>
      </c>
      <c r="AC59" s="746">
        <v>6.8</v>
      </c>
      <c r="AD59" s="747">
        <v>1.7</v>
      </c>
      <c r="AE59" s="747">
        <v>4.5999999999999996</v>
      </c>
      <c r="AF59" s="746">
        <v>2.1</v>
      </c>
      <c r="AG59" s="747">
        <v>6.3</v>
      </c>
      <c r="AH59" s="58"/>
      <c r="AI59" s="19"/>
      <c r="AJ59" s="19"/>
    </row>
    <row r="60" spans="1:36" s="5" customFormat="1" ht="21.75" customHeight="1" x14ac:dyDescent="0.2">
      <c r="A60" s="864" t="s">
        <v>857</v>
      </c>
      <c r="B60" s="322"/>
      <c r="C60" s="322"/>
      <c r="D60" s="322"/>
      <c r="E60" s="322"/>
      <c r="F60" s="322"/>
      <c r="G60" s="322"/>
      <c r="H60" s="322"/>
      <c r="I60" s="322"/>
      <c r="J60" s="322"/>
      <c r="K60" s="118"/>
      <c r="L60" s="11"/>
      <c r="M60" s="11"/>
      <c r="N60" s="11"/>
      <c r="O60" s="11"/>
      <c r="P60" s="11"/>
      <c r="Q60" s="11"/>
      <c r="R60" s="322"/>
      <c r="S60" s="322"/>
      <c r="T60" s="322"/>
      <c r="U60" s="322"/>
      <c r="V60" s="739"/>
      <c r="W60" s="739"/>
      <c r="X60" s="739"/>
      <c r="Y60" s="16"/>
      <c r="Z60" s="16"/>
      <c r="AA60" s="12"/>
      <c r="AB60" s="12"/>
      <c r="AC60" s="12"/>
      <c r="AD60" s="12"/>
      <c r="AE60" s="12"/>
      <c r="AF60" s="13"/>
      <c r="AG60" s="13"/>
      <c r="AH60" s="746">
        <v>2.1</v>
      </c>
      <c r="AI60" s="58">
        <v>1.1000000000000001</v>
      </c>
      <c r="AJ60" s="58">
        <v>0.5</v>
      </c>
    </row>
    <row r="61" spans="1:36" s="5" customFormat="1" ht="22.5" x14ac:dyDescent="0.2">
      <c r="A61" s="864" t="s">
        <v>229</v>
      </c>
      <c r="B61" s="322"/>
      <c r="C61" s="322"/>
      <c r="D61" s="322"/>
      <c r="E61" s="322"/>
      <c r="F61" s="322"/>
      <c r="G61" s="322"/>
      <c r="H61" s="322"/>
      <c r="I61" s="322"/>
      <c r="J61" s="322"/>
      <c r="K61" s="118"/>
      <c r="L61" s="11"/>
      <c r="M61" s="11"/>
      <c r="N61" s="11"/>
      <c r="O61" s="11"/>
      <c r="P61" s="11"/>
      <c r="Q61" s="11"/>
      <c r="R61" s="322"/>
      <c r="S61" s="322"/>
      <c r="T61" s="322"/>
      <c r="U61" s="322"/>
      <c r="V61" s="739"/>
      <c r="W61" s="739"/>
      <c r="X61" s="739"/>
      <c r="Y61" s="16"/>
      <c r="Z61" s="16"/>
      <c r="AA61" s="12"/>
      <c r="AB61" s="12"/>
      <c r="AC61" s="12"/>
      <c r="AD61" s="12"/>
      <c r="AE61" s="12"/>
      <c r="AF61" s="13"/>
      <c r="AG61" s="13"/>
      <c r="AH61" s="58"/>
      <c r="AI61" s="58"/>
      <c r="AJ61" s="8"/>
    </row>
    <row r="62" spans="1:36" s="5" customFormat="1" ht="12.75" x14ac:dyDescent="0.2">
      <c r="A62" s="864" t="s">
        <v>878</v>
      </c>
      <c r="B62" s="19" t="s">
        <v>8</v>
      </c>
      <c r="C62" s="19" t="s">
        <v>8</v>
      </c>
      <c r="D62" s="19" t="s">
        <v>8</v>
      </c>
      <c r="E62" s="19" t="s">
        <v>8</v>
      </c>
      <c r="F62" s="19" t="s">
        <v>8</v>
      </c>
      <c r="G62" s="19" t="s">
        <v>8</v>
      </c>
      <c r="H62" s="19" t="s">
        <v>8</v>
      </c>
      <c r="I62" s="19" t="s">
        <v>8</v>
      </c>
      <c r="J62" s="19" t="s">
        <v>8</v>
      </c>
      <c r="K62" s="19" t="s">
        <v>8</v>
      </c>
      <c r="L62" s="19" t="s">
        <v>8</v>
      </c>
      <c r="M62" s="19" t="s">
        <v>8</v>
      </c>
      <c r="N62" s="19" t="s">
        <v>8</v>
      </c>
      <c r="O62" s="19" t="s">
        <v>8</v>
      </c>
      <c r="P62" s="19" t="s">
        <v>8</v>
      </c>
      <c r="Q62" s="19" t="s">
        <v>8</v>
      </c>
      <c r="R62" s="19" t="s">
        <v>8</v>
      </c>
      <c r="S62" s="19" t="s">
        <v>8</v>
      </c>
      <c r="T62" s="19" t="s">
        <v>8</v>
      </c>
      <c r="U62" s="756" t="s">
        <v>739</v>
      </c>
      <c r="V62" s="756" t="s">
        <v>739</v>
      </c>
      <c r="W62" s="756" t="s">
        <v>739</v>
      </c>
      <c r="X62" s="756" t="s">
        <v>739</v>
      </c>
      <c r="Y62" s="756" t="s">
        <v>739</v>
      </c>
      <c r="Z62" s="756" t="s">
        <v>739</v>
      </c>
      <c r="AA62" s="756" t="s">
        <v>739</v>
      </c>
      <c r="AB62" s="756" t="s">
        <v>739</v>
      </c>
      <c r="AC62" s="756" t="s">
        <v>739</v>
      </c>
      <c r="AD62" s="756" t="s">
        <v>739</v>
      </c>
      <c r="AE62" s="756" t="s">
        <v>739</v>
      </c>
      <c r="AF62" s="756" t="s">
        <v>739</v>
      </c>
      <c r="AG62" s="756" t="s">
        <v>739</v>
      </c>
      <c r="AH62" s="756" t="s">
        <v>739</v>
      </c>
      <c r="AI62" s="756" t="s">
        <v>739</v>
      </c>
      <c r="AJ62" s="756" t="s">
        <v>739</v>
      </c>
    </row>
    <row r="63" spans="1:36" s="5" customFormat="1" ht="12.75" x14ac:dyDescent="0.2">
      <c r="A63" s="34" t="s">
        <v>43</v>
      </c>
      <c r="B63" s="19" t="s">
        <v>8</v>
      </c>
      <c r="C63" s="19" t="s">
        <v>8</v>
      </c>
      <c r="D63" s="19" t="s">
        <v>8</v>
      </c>
      <c r="E63" s="19" t="s">
        <v>8</v>
      </c>
      <c r="F63" s="19" t="s">
        <v>8</v>
      </c>
      <c r="G63" s="19" t="s">
        <v>8</v>
      </c>
      <c r="H63" s="19" t="s">
        <v>8</v>
      </c>
      <c r="I63" s="19" t="s">
        <v>8</v>
      </c>
      <c r="J63" s="19" t="s">
        <v>8</v>
      </c>
      <c r="K63" s="19" t="s">
        <v>8</v>
      </c>
      <c r="L63" s="19" t="s">
        <v>8</v>
      </c>
      <c r="M63" s="19" t="s">
        <v>8</v>
      </c>
      <c r="N63" s="19" t="s">
        <v>8</v>
      </c>
      <c r="O63" s="19" t="s">
        <v>8</v>
      </c>
      <c r="P63" s="19" t="s">
        <v>8</v>
      </c>
      <c r="Q63" s="19" t="s">
        <v>8</v>
      </c>
      <c r="R63" s="19" t="s">
        <v>8</v>
      </c>
      <c r="S63" s="19" t="s">
        <v>8</v>
      </c>
      <c r="T63" s="19" t="s">
        <v>8</v>
      </c>
      <c r="U63" s="756" t="s">
        <v>739</v>
      </c>
      <c r="V63" s="756" t="s">
        <v>739</v>
      </c>
      <c r="W63" s="756" t="s">
        <v>739</v>
      </c>
      <c r="X63" s="756" t="s">
        <v>739</v>
      </c>
      <c r="Y63" s="756" t="s">
        <v>739</v>
      </c>
      <c r="Z63" s="756" t="s">
        <v>739</v>
      </c>
      <c r="AA63" s="756" t="s">
        <v>739</v>
      </c>
      <c r="AB63" s="756" t="s">
        <v>739</v>
      </c>
      <c r="AC63" s="756" t="s">
        <v>739</v>
      </c>
      <c r="AD63" s="756" t="s">
        <v>739</v>
      </c>
      <c r="AE63" s="756" t="s">
        <v>739</v>
      </c>
      <c r="AF63" s="756" t="s">
        <v>739</v>
      </c>
      <c r="AG63" s="756" t="s">
        <v>739</v>
      </c>
      <c r="AH63" s="756" t="s">
        <v>739</v>
      </c>
      <c r="AI63" s="756" t="s">
        <v>739</v>
      </c>
      <c r="AJ63" s="756" t="s">
        <v>739</v>
      </c>
    </row>
    <row r="64" spans="1:36" s="5" customFormat="1" ht="22.5" x14ac:dyDescent="0.2">
      <c r="A64" s="34" t="s">
        <v>283</v>
      </c>
      <c r="B64" s="19" t="s">
        <v>8</v>
      </c>
      <c r="C64" s="19" t="s">
        <v>8</v>
      </c>
      <c r="D64" s="19" t="s">
        <v>8</v>
      </c>
      <c r="E64" s="19" t="s">
        <v>8</v>
      </c>
      <c r="F64" s="19" t="s">
        <v>8</v>
      </c>
      <c r="G64" s="19" t="s">
        <v>8</v>
      </c>
      <c r="H64" s="19" t="s">
        <v>8</v>
      </c>
      <c r="I64" s="19" t="s">
        <v>8</v>
      </c>
      <c r="J64" s="19" t="s">
        <v>8</v>
      </c>
      <c r="K64" s="19" t="s">
        <v>8</v>
      </c>
      <c r="L64" s="19" t="s">
        <v>8</v>
      </c>
      <c r="M64" s="19" t="s">
        <v>8</v>
      </c>
      <c r="N64" s="19" t="s">
        <v>8</v>
      </c>
      <c r="O64" s="19" t="s">
        <v>8</v>
      </c>
      <c r="P64" s="19" t="s">
        <v>8</v>
      </c>
      <c r="Q64" s="19" t="s">
        <v>8</v>
      </c>
      <c r="R64" s="19" t="s">
        <v>8</v>
      </c>
      <c r="S64" s="19" t="s">
        <v>8</v>
      </c>
      <c r="T64" s="19" t="s">
        <v>8</v>
      </c>
      <c r="U64" s="756" t="s">
        <v>739</v>
      </c>
      <c r="V64" s="756" t="s">
        <v>739</v>
      </c>
      <c r="W64" s="756" t="s">
        <v>739</v>
      </c>
      <c r="X64" s="756" t="s">
        <v>739</v>
      </c>
      <c r="Y64" s="756" t="s">
        <v>739</v>
      </c>
      <c r="Z64" s="756" t="s">
        <v>739</v>
      </c>
      <c r="AA64" s="756" t="s">
        <v>739</v>
      </c>
      <c r="AB64" s="756" t="s">
        <v>739</v>
      </c>
      <c r="AC64" s="756" t="s">
        <v>739</v>
      </c>
      <c r="AD64" s="756" t="s">
        <v>739</v>
      </c>
      <c r="AE64" s="756" t="s">
        <v>739</v>
      </c>
      <c r="AF64" s="756" t="s">
        <v>739</v>
      </c>
      <c r="AG64" s="756" t="s">
        <v>739</v>
      </c>
      <c r="AH64" s="756" t="s">
        <v>739</v>
      </c>
      <c r="AI64" s="756" t="s">
        <v>739</v>
      </c>
      <c r="AJ64" s="756" t="s">
        <v>739</v>
      </c>
    </row>
    <row r="65" spans="1:36" s="5" customFormat="1" ht="22.5" x14ac:dyDescent="0.2">
      <c r="A65" s="34" t="s">
        <v>329</v>
      </c>
      <c r="B65" s="19" t="s">
        <v>8</v>
      </c>
      <c r="C65" s="19" t="s">
        <v>8</v>
      </c>
      <c r="D65" s="19" t="s">
        <v>8</v>
      </c>
      <c r="E65" s="19" t="s">
        <v>8</v>
      </c>
      <c r="F65" s="19" t="s">
        <v>8</v>
      </c>
      <c r="G65" s="19" t="s">
        <v>8</v>
      </c>
      <c r="H65" s="19" t="s">
        <v>8</v>
      </c>
      <c r="I65" s="19" t="s">
        <v>8</v>
      </c>
      <c r="J65" s="19" t="s">
        <v>8</v>
      </c>
      <c r="K65" s="19" t="s">
        <v>8</v>
      </c>
      <c r="L65" s="19" t="s">
        <v>8</v>
      </c>
      <c r="M65" s="19" t="s">
        <v>8</v>
      </c>
      <c r="N65" s="19" t="s">
        <v>8</v>
      </c>
      <c r="O65" s="19" t="s">
        <v>8</v>
      </c>
      <c r="P65" s="19" t="s">
        <v>8</v>
      </c>
      <c r="Q65" s="19" t="s">
        <v>8</v>
      </c>
      <c r="R65" s="19" t="s">
        <v>8</v>
      </c>
      <c r="S65" s="19" t="s">
        <v>8</v>
      </c>
      <c r="T65" s="19" t="s">
        <v>8</v>
      </c>
      <c r="U65" s="756" t="s">
        <v>739</v>
      </c>
      <c r="V65" s="756" t="s">
        <v>739</v>
      </c>
      <c r="W65" s="756" t="s">
        <v>739</v>
      </c>
      <c r="X65" s="756" t="s">
        <v>739</v>
      </c>
      <c r="Y65" s="756" t="s">
        <v>739</v>
      </c>
      <c r="Z65" s="756" t="s">
        <v>739</v>
      </c>
      <c r="AA65" s="756" t="s">
        <v>739</v>
      </c>
      <c r="AB65" s="756" t="s">
        <v>739</v>
      </c>
      <c r="AC65" s="756" t="s">
        <v>739</v>
      </c>
      <c r="AD65" s="756" t="s">
        <v>739</v>
      </c>
      <c r="AE65" s="756" t="s">
        <v>739</v>
      </c>
      <c r="AF65" s="756" t="s">
        <v>739</v>
      </c>
      <c r="AG65" s="756" t="s">
        <v>739</v>
      </c>
      <c r="AH65" s="756" t="s">
        <v>739</v>
      </c>
      <c r="AI65" s="756" t="s">
        <v>739</v>
      </c>
      <c r="AJ65" s="756" t="s">
        <v>739</v>
      </c>
    </row>
    <row r="66" spans="1:36" s="5" customFormat="1" ht="22.5" x14ac:dyDescent="0.2">
      <c r="A66" s="34" t="s">
        <v>330</v>
      </c>
      <c r="B66" s="19" t="s">
        <v>8</v>
      </c>
      <c r="C66" s="19" t="s">
        <v>8</v>
      </c>
      <c r="D66" s="19" t="s">
        <v>8</v>
      </c>
      <c r="E66" s="19" t="s">
        <v>8</v>
      </c>
      <c r="F66" s="19" t="s">
        <v>8</v>
      </c>
      <c r="G66" s="19" t="s">
        <v>8</v>
      </c>
      <c r="H66" s="19" t="s">
        <v>8</v>
      </c>
      <c r="I66" s="19" t="s">
        <v>8</v>
      </c>
      <c r="J66" s="19" t="s">
        <v>8</v>
      </c>
      <c r="K66" s="19" t="s">
        <v>8</v>
      </c>
      <c r="L66" s="19" t="s">
        <v>8</v>
      </c>
      <c r="M66" s="19" t="s">
        <v>8</v>
      </c>
      <c r="N66" s="19" t="s">
        <v>8</v>
      </c>
      <c r="O66" s="19" t="s">
        <v>8</v>
      </c>
      <c r="P66" s="19" t="s">
        <v>8</v>
      </c>
      <c r="Q66" s="19" t="s">
        <v>8</v>
      </c>
      <c r="R66" s="19" t="s">
        <v>8</v>
      </c>
      <c r="S66" s="19" t="s">
        <v>8</v>
      </c>
      <c r="T66" s="19" t="s">
        <v>8</v>
      </c>
      <c r="U66" s="756" t="s">
        <v>739</v>
      </c>
      <c r="V66" s="756" t="s">
        <v>739</v>
      </c>
      <c r="W66" s="756" t="s">
        <v>739</v>
      </c>
      <c r="X66" s="756" t="s">
        <v>739</v>
      </c>
      <c r="Y66" s="756" t="s">
        <v>739</v>
      </c>
      <c r="Z66" s="756" t="s">
        <v>739</v>
      </c>
      <c r="AA66" s="756" t="s">
        <v>739</v>
      </c>
      <c r="AB66" s="756" t="s">
        <v>739</v>
      </c>
      <c r="AC66" s="756" t="s">
        <v>739</v>
      </c>
      <c r="AD66" s="756" t="s">
        <v>739</v>
      </c>
      <c r="AE66" s="756" t="s">
        <v>739</v>
      </c>
      <c r="AF66" s="756" t="s">
        <v>739</v>
      </c>
      <c r="AG66" s="756" t="s">
        <v>739</v>
      </c>
      <c r="AH66" s="756" t="s">
        <v>739</v>
      </c>
      <c r="AI66" s="756" t="s">
        <v>739</v>
      </c>
      <c r="AJ66" s="756" t="s">
        <v>739</v>
      </c>
    </row>
    <row r="67" spans="1:36" s="5" customFormat="1" ht="13.5" customHeight="1" x14ac:dyDescent="0.2">
      <c r="A67" s="864" t="s">
        <v>879</v>
      </c>
      <c r="B67" s="19" t="s">
        <v>4</v>
      </c>
      <c r="C67" s="19" t="s">
        <v>4</v>
      </c>
      <c r="D67" s="44">
        <v>13</v>
      </c>
      <c r="E67" s="44">
        <v>122</v>
      </c>
      <c r="F67" s="44">
        <v>262</v>
      </c>
      <c r="G67" s="44">
        <v>1550</v>
      </c>
      <c r="H67" s="44">
        <v>2129</v>
      </c>
      <c r="I67" s="44">
        <v>2395</v>
      </c>
      <c r="J67" s="44">
        <v>2605</v>
      </c>
      <c r="K67" s="44">
        <v>2680</v>
      </c>
      <c r="L67" s="44">
        <v>3484</v>
      </c>
      <c r="M67" s="44">
        <v>4181</v>
      </c>
      <c r="N67" s="44">
        <v>5000</v>
      </c>
      <c r="O67" s="44">
        <v>6600</v>
      </c>
      <c r="P67" s="743" t="s">
        <v>285</v>
      </c>
      <c r="Q67" s="44">
        <v>9200</v>
      </c>
      <c r="R67" s="44">
        <v>9752</v>
      </c>
      <c r="S67" s="743" t="s">
        <v>286</v>
      </c>
      <c r="T67" s="743" t="s">
        <v>287</v>
      </c>
      <c r="U67" s="44">
        <v>14952</v>
      </c>
      <c r="V67" s="44">
        <v>15999</v>
      </c>
      <c r="W67" s="44">
        <v>17439</v>
      </c>
      <c r="X67" s="54">
        <v>18660</v>
      </c>
      <c r="Y67" s="54">
        <v>19966</v>
      </c>
      <c r="Z67" s="54">
        <v>21364</v>
      </c>
      <c r="AA67" s="54">
        <v>22859</v>
      </c>
      <c r="AB67" s="54">
        <v>24459</v>
      </c>
      <c r="AC67" s="757">
        <v>28284</v>
      </c>
      <c r="AD67" s="757">
        <v>42500</v>
      </c>
      <c r="AE67" s="757">
        <v>42500</v>
      </c>
      <c r="AF67" s="757">
        <v>42500</v>
      </c>
      <c r="AG67" s="758">
        <v>60000</v>
      </c>
      <c r="AH67" s="759">
        <v>70000</v>
      </c>
      <c r="AI67" s="759">
        <v>85000</v>
      </c>
      <c r="AJ67" s="759">
        <v>85000</v>
      </c>
    </row>
    <row r="68" spans="1:36" s="5" customFormat="1" x14ac:dyDescent="0.2">
      <c r="A68" s="1289" t="s">
        <v>79</v>
      </c>
      <c r="B68" s="1220"/>
      <c r="C68" s="1220"/>
      <c r="D68" s="1220"/>
      <c r="E68" s="1220"/>
      <c r="F68" s="1220"/>
      <c r="G68" s="1220"/>
      <c r="H68" s="1220"/>
      <c r="I68" s="1220"/>
      <c r="J68" s="1220"/>
      <c r="K68" s="1220"/>
      <c r="L68" s="1220"/>
      <c r="M68" s="1220"/>
      <c r="N68" s="1220"/>
      <c r="O68" s="1220"/>
      <c r="P68" s="1220"/>
      <c r="Q68" s="1220"/>
      <c r="R68" s="1220"/>
      <c r="S68" s="1220"/>
      <c r="T68" s="1220"/>
      <c r="U68" s="1220"/>
      <c r="V68" s="1220"/>
      <c r="W68" s="1028"/>
      <c r="X68" s="1028"/>
      <c r="Y68" s="1028"/>
      <c r="Z68" s="1028"/>
      <c r="AA68" s="1028"/>
      <c r="AB68" s="1028"/>
      <c r="AC68" s="1028"/>
      <c r="AD68" s="1028"/>
      <c r="AE68" s="1028"/>
      <c r="AF68" s="1028"/>
      <c r="AG68" s="1028"/>
      <c r="AH68" s="1210"/>
      <c r="AI68" s="1210"/>
      <c r="AJ68" s="1028"/>
    </row>
    <row r="69" spans="1:36" s="138" customFormat="1" x14ac:dyDescent="0.2">
      <c r="A69" s="854" t="s">
        <v>80</v>
      </c>
      <c r="B69" s="743"/>
      <c r="C69" s="743"/>
      <c r="D69" s="743"/>
      <c r="E69" s="743"/>
      <c r="F69" s="743"/>
      <c r="G69" s="743"/>
      <c r="H69" s="743"/>
      <c r="I69" s="743"/>
      <c r="J69" s="743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58"/>
      <c r="AC69" s="738"/>
      <c r="AD69" s="738"/>
      <c r="AE69" s="738"/>
      <c r="AF69" s="738"/>
      <c r="AG69" s="744"/>
      <c r="AH69" s="58"/>
      <c r="AI69" s="20"/>
      <c r="AJ69" s="93"/>
    </row>
    <row r="70" spans="1:36" s="138" customFormat="1" x14ac:dyDescent="0.2">
      <c r="A70" s="854" t="s">
        <v>883</v>
      </c>
      <c r="B70" s="11" t="s">
        <v>370</v>
      </c>
      <c r="C70" s="11" t="s">
        <v>456</v>
      </c>
      <c r="D70" s="11" t="s">
        <v>370</v>
      </c>
      <c r="E70" s="11" t="s">
        <v>456</v>
      </c>
      <c r="F70" s="11" t="s">
        <v>370</v>
      </c>
      <c r="G70" s="11" t="s">
        <v>456</v>
      </c>
      <c r="H70" s="11" t="s">
        <v>370</v>
      </c>
      <c r="I70" s="11" t="s">
        <v>370</v>
      </c>
      <c r="J70" s="11" t="s">
        <v>456</v>
      </c>
      <c r="K70" s="44" t="s">
        <v>370</v>
      </c>
      <c r="L70" s="44" t="s">
        <v>456</v>
      </c>
      <c r="M70" s="44" t="s">
        <v>370</v>
      </c>
      <c r="N70" s="44" t="s">
        <v>456</v>
      </c>
      <c r="O70" s="44" t="s">
        <v>370</v>
      </c>
      <c r="P70" s="44" t="s">
        <v>370</v>
      </c>
      <c r="Q70" s="44" t="s">
        <v>456</v>
      </c>
      <c r="R70" s="44" t="s">
        <v>370</v>
      </c>
      <c r="S70" s="44" t="s">
        <v>456</v>
      </c>
      <c r="T70" s="44" t="s">
        <v>370</v>
      </c>
      <c r="U70" s="84">
        <v>1199.5999999999999</v>
      </c>
      <c r="V70" s="84">
        <v>2003.6</v>
      </c>
      <c r="W70" s="84">
        <v>2749.2</v>
      </c>
      <c r="X70" s="84">
        <v>3191.7</v>
      </c>
      <c r="Y70" s="84">
        <v>5685.4</v>
      </c>
      <c r="Z70" s="84">
        <v>7149</v>
      </c>
      <c r="AA70" s="84">
        <v>5371</v>
      </c>
      <c r="AB70" s="11">
        <v>5534</v>
      </c>
      <c r="AC70" s="11">
        <v>18244</v>
      </c>
      <c r="AD70" s="11">
        <v>14463</v>
      </c>
      <c r="AE70" s="11">
        <v>24656</v>
      </c>
      <c r="AF70" s="84">
        <v>31538</v>
      </c>
      <c r="AG70" s="49">
        <v>26479</v>
      </c>
      <c r="AH70" s="11">
        <v>41407</v>
      </c>
      <c r="AI70" s="1249">
        <v>23835</v>
      </c>
      <c r="AJ70" s="1603">
        <v>23089.7</v>
      </c>
    </row>
    <row r="71" spans="1:36" s="138" customFormat="1" ht="10.5" customHeight="1" x14ac:dyDescent="0.2">
      <c r="A71" s="854" t="s">
        <v>84</v>
      </c>
      <c r="B71" s="11" t="s">
        <v>370</v>
      </c>
      <c r="C71" s="11" t="s">
        <v>456</v>
      </c>
      <c r="D71" s="11" t="s">
        <v>370</v>
      </c>
      <c r="E71" s="11" t="s">
        <v>456</v>
      </c>
      <c r="F71" s="11" t="s">
        <v>370</v>
      </c>
      <c r="G71" s="11" t="s">
        <v>456</v>
      </c>
      <c r="H71" s="11" t="s">
        <v>370</v>
      </c>
      <c r="I71" s="11" t="s">
        <v>370</v>
      </c>
      <c r="J71" s="11" t="s">
        <v>456</v>
      </c>
      <c r="K71" s="11" t="s">
        <v>370</v>
      </c>
      <c r="L71" s="11" t="s">
        <v>456</v>
      </c>
      <c r="M71" s="743" t="s">
        <v>370</v>
      </c>
      <c r="N71" s="743" t="s">
        <v>456</v>
      </c>
      <c r="O71" s="743" t="s">
        <v>370</v>
      </c>
      <c r="P71" s="743" t="s">
        <v>370</v>
      </c>
      <c r="Q71" s="743" t="s">
        <v>456</v>
      </c>
      <c r="R71" s="743" t="s">
        <v>370</v>
      </c>
      <c r="S71" s="743" t="s">
        <v>456</v>
      </c>
      <c r="T71" s="743" t="s">
        <v>370</v>
      </c>
      <c r="U71" s="322">
        <v>60.9</v>
      </c>
      <c r="V71" s="738">
        <v>156.5</v>
      </c>
      <c r="W71" s="738">
        <v>129.80000000000001</v>
      </c>
      <c r="X71" s="322">
        <v>110.9</v>
      </c>
      <c r="Y71" s="322">
        <v>169.2</v>
      </c>
      <c r="Z71" s="738">
        <v>122.4</v>
      </c>
      <c r="AA71" s="760">
        <v>70.7</v>
      </c>
      <c r="AB71" s="11">
        <v>98.1</v>
      </c>
      <c r="AC71" s="11">
        <v>313.89999999999998</v>
      </c>
      <c r="AD71" s="11">
        <v>78.2</v>
      </c>
      <c r="AE71" s="738">
        <v>171.3</v>
      </c>
      <c r="AF71" s="738">
        <v>123.6</v>
      </c>
      <c r="AG71" s="738">
        <v>81.3</v>
      </c>
      <c r="AH71" s="488">
        <v>150.9</v>
      </c>
      <c r="AI71" s="1279">
        <v>56.2</v>
      </c>
      <c r="AJ71" s="1603">
        <v>94.1</v>
      </c>
    </row>
    <row r="72" spans="1:36" s="138" customFormat="1" x14ac:dyDescent="0.2">
      <c r="A72" s="854" t="s">
        <v>86</v>
      </c>
      <c r="B72" s="11" t="s">
        <v>370</v>
      </c>
      <c r="C72" s="11" t="s">
        <v>456</v>
      </c>
      <c r="D72" s="11" t="s">
        <v>370</v>
      </c>
      <c r="E72" s="11" t="s">
        <v>456</v>
      </c>
      <c r="F72" s="11" t="s">
        <v>370</v>
      </c>
      <c r="G72" s="11" t="s">
        <v>456</v>
      </c>
      <c r="H72" s="11" t="s">
        <v>370</v>
      </c>
      <c r="I72" s="11" t="s">
        <v>370</v>
      </c>
      <c r="J72" s="322" t="s">
        <v>8</v>
      </c>
      <c r="K72" s="1390">
        <v>246</v>
      </c>
      <c r="L72" s="802">
        <v>262</v>
      </c>
      <c r="M72" s="802">
        <v>268</v>
      </c>
      <c r="N72" s="802">
        <v>273</v>
      </c>
      <c r="O72" s="802">
        <v>294</v>
      </c>
      <c r="P72" s="802">
        <v>308</v>
      </c>
      <c r="Q72" s="802">
        <v>331</v>
      </c>
      <c r="R72" s="802">
        <v>343</v>
      </c>
      <c r="S72" s="802">
        <v>365</v>
      </c>
      <c r="T72" s="802">
        <v>366</v>
      </c>
      <c r="U72" s="802">
        <v>338</v>
      </c>
      <c r="V72" s="802">
        <v>364</v>
      </c>
      <c r="W72" s="802">
        <v>350</v>
      </c>
      <c r="X72" s="802">
        <v>364</v>
      </c>
      <c r="Y72" s="802">
        <v>371</v>
      </c>
      <c r="Z72" s="802">
        <v>395</v>
      </c>
      <c r="AA72" s="802">
        <v>401</v>
      </c>
      <c r="AB72" s="802">
        <v>394</v>
      </c>
      <c r="AC72" s="802">
        <v>403</v>
      </c>
      <c r="AD72" s="802">
        <v>457</v>
      </c>
      <c r="AE72" s="1281">
        <v>478</v>
      </c>
      <c r="AF72" s="802">
        <v>502</v>
      </c>
      <c r="AG72" s="802">
        <v>518</v>
      </c>
      <c r="AH72" s="1281">
        <v>532</v>
      </c>
      <c r="AI72" s="983">
        <v>544</v>
      </c>
      <c r="AJ72" s="1012">
        <v>589</v>
      </c>
    </row>
    <row r="73" spans="1:36" s="138" customFormat="1" x14ac:dyDescent="0.2">
      <c r="A73" s="854" t="s">
        <v>87</v>
      </c>
      <c r="B73" s="11" t="s">
        <v>370</v>
      </c>
      <c r="C73" s="11" t="s">
        <v>456</v>
      </c>
      <c r="D73" s="11" t="s">
        <v>370</v>
      </c>
      <c r="E73" s="11" t="s">
        <v>456</v>
      </c>
      <c r="F73" s="11" t="s">
        <v>370</v>
      </c>
      <c r="G73" s="11" t="s">
        <v>456</v>
      </c>
      <c r="H73" s="11" t="s">
        <v>370</v>
      </c>
      <c r="I73" s="11" t="s">
        <v>370</v>
      </c>
      <c r="J73" s="322" t="s">
        <v>8</v>
      </c>
      <c r="K73" s="1390">
        <v>191</v>
      </c>
      <c r="L73" s="802">
        <v>214</v>
      </c>
      <c r="M73" s="802">
        <v>207</v>
      </c>
      <c r="N73" s="802">
        <v>210</v>
      </c>
      <c r="O73" s="802">
        <v>236</v>
      </c>
      <c r="P73" s="802">
        <v>254</v>
      </c>
      <c r="Q73" s="802">
        <v>269</v>
      </c>
      <c r="R73" s="802">
        <v>273</v>
      </c>
      <c r="S73" s="802">
        <v>245</v>
      </c>
      <c r="T73" s="802">
        <v>188</v>
      </c>
      <c r="U73" s="802">
        <v>200</v>
      </c>
      <c r="V73" s="802">
        <v>249</v>
      </c>
      <c r="W73" s="802">
        <v>198</v>
      </c>
      <c r="X73" s="802">
        <v>231</v>
      </c>
      <c r="Y73" s="802">
        <v>254</v>
      </c>
      <c r="Z73" s="809">
        <v>252</v>
      </c>
      <c r="AA73" s="802">
        <v>261</v>
      </c>
      <c r="AB73" s="809">
        <v>269</v>
      </c>
      <c r="AC73" s="802">
        <v>299</v>
      </c>
      <c r="AD73" s="809">
        <v>355</v>
      </c>
      <c r="AE73" s="809">
        <v>395</v>
      </c>
      <c r="AF73" s="809">
        <v>466</v>
      </c>
      <c r="AG73" s="1067">
        <v>466</v>
      </c>
      <c r="AH73" s="1281">
        <v>484</v>
      </c>
      <c r="AI73" s="983">
        <v>503</v>
      </c>
      <c r="AJ73" s="1012">
        <v>545</v>
      </c>
    </row>
    <row r="74" spans="1:36" s="5" customFormat="1" ht="21" customHeight="1" x14ac:dyDescent="0.2">
      <c r="A74" s="854" t="s">
        <v>89</v>
      </c>
      <c r="B74" s="35" t="s">
        <v>4</v>
      </c>
      <c r="C74" s="35" t="s">
        <v>4</v>
      </c>
      <c r="D74" s="35" t="s">
        <v>4</v>
      </c>
      <c r="E74" s="35" t="s">
        <v>4</v>
      </c>
      <c r="F74" s="35" t="s">
        <v>4</v>
      </c>
      <c r="G74" s="35" t="s">
        <v>4</v>
      </c>
      <c r="H74" s="35" t="s">
        <v>4</v>
      </c>
      <c r="I74" s="35" t="s">
        <v>4</v>
      </c>
      <c r="J74" s="35" t="s">
        <v>4</v>
      </c>
      <c r="K74" s="35" t="s">
        <v>4</v>
      </c>
      <c r="L74" s="35" t="s">
        <v>4</v>
      </c>
      <c r="M74" s="35" t="s">
        <v>4</v>
      </c>
      <c r="N74" s="35" t="s">
        <v>4</v>
      </c>
      <c r="O74" s="35" t="s">
        <v>4</v>
      </c>
      <c r="P74" s="35" t="s">
        <v>4</v>
      </c>
      <c r="Q74" s="35" t="s">
        <v>4</v>
      </c>
      <c r="R74" s="35" t="s">
        <v>4</v>
      </c>
      <c r="S74" s="35" t="s">
        <v>4</v>
      </c>
      <c r="T74" s="35" t="s">
        <v>4</v>
      </c>
      <c r="U74" s="35" t="s">
        <v>4</v>
      </c>
      <c r="V74" s="10" t="s">
        <v>4</v>
      </c>
      <c r="W74" s="10" t="s">
        <v>4</v>
      </c>
      <c r="X74" s="10" t="s">
        <v>4</v>
      </c>
      <c r="Y74" s="10" t="s">
        <v>4</v>
      </c>
      <c r="Z74" s="10" t="s">
        <v>4</v>
      </c>
      <c r="AA74" s="10" t="s">
        <v>4</v>
      </c>
      <c r="AB74" s="10" t="s">
        <v>4</v>
      </c>
      <c r="AC74" s="10" t="s">
        <v>4</v>
      </c>
      <c r="AD74" s="10" t="s">
        <v>4</v>
      </c>
      <c r="AE74" s="10" t="s">
        <v>4</v>
      </c>
      <c r="AF74" s="10" t="s">
        <v>4</v>
      </c>
      <c r="AG74" s="10" t="s">
        <v>4</v>
      </c>
      <c r="AH74" s="10" t="s">
        <v>4</v>
      </c>
      <c r="AI74" s="10" t="s">
        <v>4</v>
      </c>
      <c r="AJ74" s="10" t="s">
        <v>4</v>
      </c>
    </row>
    <row r="75" spans="1:36" s="5" customFormat="1" ht="24" customHeight="1" x14ac:dyDescent="0.2">
      <c r="A75" s="854" t="s">
        <v>90</v>
      </c>
      <c r="B75" s="35" t="s">
        <v>4</v>
      </c>
      <c r="C75" s="35" t="s">
        <v>4</v>
      </c>
      <c r="D75" s="35" t="s">
        <v>4</v>
      </c>
      <c r="E75" s="35" t="s">
        <v>4</v>
      </c>
      <c r="F75" s="35" t="s">
        <v>4</v>
      </c>
      <c r="G75" s="35" t="s">
        <v>4</v>
      </c>
      <c r="H75" s="35" t="s">
        <v>4</v>
      </c>
      <c r="I75" s="35" t="s">
        <v>4</v>
      </c>
      <c r="J75" s="35" t="s">
        <v>4</v>
      </c>
      <c r="K75" s="35" t="s">
        <v>4</v>
      </c>
      <c r="L75" s="35" t="s">
        <v>4</v>
      </c>
      <c r="M75" s="35" t="s">
        <v>4</v>
      </c>
      <c r="N75" s="35" t="s">
        <v>4</v>
      </c>
      <c r="O75" s="35" t="s">
        <v>4</v>
      </c>
      <c r="P75" s="35" t="s">
        <v>4</v>
      </c>
      <c r="Q75" s="35" t="s">
        <v>4</v>
      </c>
      <c r="R75" s="35" t="s">
        <v>4</v>
      </c>
      <c r="S75" s="35" t="s">
        <v>4</v>
      </c>
      <c r="T75" s="35" t="s">
        <v>4</v>
      </c>
      <c r="U75" s="35" t="s">
        <v>4</v>
      </c>
      <c r="V75" s="10" t="s">
        <v>4</v>
      </c>
      <c r="W75" s="10" t="s">
        <v>4</v>
      </c>
      <c r="X75" s="10" t="s">
        <v>4</v>
      </c>
      <c r="Y75" s="10" t="s">
        <v>4</v>
      </c>
      <c r="Z75" s="10" t="s">
        <v>4</v>
      </c>
      <c r="AA75" s="10" t="s">
        <v>4</v>
      </c>
      <c r="AB75" s="10" t="s">
        <v>4</v>
      </c>
      <c r="AC75" s="10" t="s">
        <v>4</v>
      </c>
      <c r="AD75" s="10" t="s">
        <v>4</v>
      </c>
      <c r="AE75" s="10" t="s">
        <v>4</v>
      </c>
      <c r="AF75" s="10" t="s">
        <v>4</v>
      </c>
      <c r="AG75" s="10" t="s">
        <v>4</v>
      </c>
      <c r="AH75" s="10" t="s">
        <v>4</v>
      </c>
      <c r="AI75" s="10" t="s">
        <v>4</v>
      </c>
      <c r="AJ75" s="10" t="s">
        <v>4</v>
      </c>
    </row>
    <row r="76" spans="1:36" s="5" customFormat="1" x14ac:dyDescent="0.2">
      <c r="A76" s="854" t="s">
        <v>91</v>
      </c>
      <c r="B76" s="41"/>
      <c r="C76" s="41"/>
      <c r="D76" s="41"/>
      <c r="E76" s="41"/>
      <c r="F76" s="41"/>
      <c r="G76" s="41"/>
      <c r="H76" s="41"/>
      <c r="I76" s="41"/>
      <c r="J76" s="41"/>
      <c r="K76" s="29"/>
      <c r="L76" s="29"/>
      <c r="M76" s="29"/>
      <c r="N76" s="29"/>
      <c r="O76" s="29"/>
      <c r="P76" s="29"/>
      <c r="Q76" s="29"/>
      <c r="R76" s="29"/>
      <c r="S76" s="29"/>
      <c r="T76" s="35" t="s">
        <v>4</v>
      </c>
      <c r="U76" s="35" t="s">
        <v>4</v>
      </c>
      <c r="V76" s="10" t="s">
        <v>4</v>
      </c>
      <c r="W76" s="10" t="s">
        <v>4</v>
      </c>
      <c r="X76" s="10" t="s">
        <v>4</v>
      </c>
      <c r="Y76" s="10" t="s">
        <v>4</v>
      </c>
      <c r="Z76" s="10" t="s">
        <v>4</v>
      </c>
      <c r="AA76" s="10" t="s">
        <v>4</v>
      </c>
      <c r="AB76" s="10" t="s">
        <v>4</v>
      </c>
      <c r="AC76" s="10" t="s">
        <v>4</v>
      </c>
      <c r="AD76" s="10" t="s">
        <v>4</v>
      </c>
      <c r="AE76" s="10" t="s">
        <v>4</v>
      </c>
      <c r="AF76" s="10" t="s">
        <v>4</v>
      </c>
      <c r="AG76" s="10" t="s">
        <v>4</v>
      </c>
      <c r="AH76" s="10" t="s">
        <v>4</v>
      </c>
      <c r="AI76" s="10" t="s">
        <v>4</v>
      </c>
      <c r="AJ76" s="10" t="s">
        <v>4</v>
      </c>
    </row>
    <row r="77" spans="1:36" s="5" customFormat="1" x14ac:dyDescent="0.2">
      <c r="A77" s="5" t="s">
        <v>92</v>
      </c>
      <c r="B77" s="41"/>
      <c r="C77" s="41"/>
      <c r="D77" s="41"/>
      <c r="E77" s="41"/>
      <c r="F77" s="41"/>
      <c r="G77" s="41"/>
      <c r="H77" s="41"/>
      <c r="I77" s="41"/>
      <c r="J77" s="41"/>
      <c r="K77" s="29"/>
      <c r="L77" s="29"/>
      <c r="M77" s="29"/>
      <c r="N77" s="29"/>
      <c r="O77" s="29"/>
      <c r="P77" s="29"/>
      <c r="Q77" s="29"/>
      <c r="R77" s="29"/>
      <c r="S77" s="29"/>
      <c r="T77" s="35" t="s">
        <v>4</v>
      </c>
      <c r="U77" s="35" t="s">
        <v>4</v>
      </c>
      <c r="V77" s="10" t="s">
        <v>4</v>
      </c>
      <c r="W77" s="10" t="s">
        <v>4</v>
      </c>
      <c r="X77" s="10" t="s">
        <v>4</v>
      </c>
      <c r="Y77" s="10" t="s">
        <v>4</v>
      </c>
      <c r="Z77" s="10" t="s">
        <v>4</v>
      </c>
      <c r="AA77" s="10" t="s">
        <v>4</v>
      </c>
      <c r="AB77" s="10" t="s">
        <v>4</v>
      </c>
      <c r="AC77" s="10" t="s">
        <v>4</v>
      </c>
      <c r="AD77" s="10" t="s">
        <v>4</v>
      </c>
      <c r="AE77" s="10" t="s">
        <v>4</v>
      </c>
      <c r="AF77" s="10" t="s">
        <v>4</v>
      </c>
      <c r="AG77" s="10" t="s">
        <v>4</v>
      </c>
      <c r="AH77" s="10" t="s">
        <v>4</v>
      </c>
      <c r="AI77" s="10" t="s">
        <v>4</v>
      </c>
      <c r="AJ77" s="10" t="s">
        <v>4</v>
      </c>
    </row>
    <row r="78" spans="1:36" s="5" customFormat="1" ht="12" customHeight="1" x14ac:dyDescent="0.2">
      <c r="A78" s="854" t="s">
        <v>93</v>
      </c>
      <c r="B78" s="35" t="s">
        <v>4</v>
      </c>
      <c r="C78" s="35" t="s">
        <v>4</v>
      </c>
      <c r="D78" s="35" t="s">
        <v>4</v>
      </c>
      <c r="E78" s="35" t="s">
        <v>4</v>
      </c>
      <c r="F78" s="35" t="s">
        <v>4</v>
      </c>
      <c r="G78" s="35" t="s">
        <v>4</v>
      </c>
      <c r="H78" s="35" t="s">
        <v>4</v>
      </c>
      <c r="I78" s="35" t="s">
        <v>4</v>
      </c>
      <c r="J78" s="35" t="s">
        <v>4</v>
      </c>
      <c r="K78" s="35" t="s">
        <v>4</v>
      </c>
      <c r="L78" s="35" t="s">
        <v>4</v>
      </c>
      <c r="M78" s="35" t="s">
        <v>4</v>
      </c>
      <c r="N78" s="35" t="s">
        <v>4</v>
      </c>
      <c r="O78" s="35" t="s">
        <v>4</v>
      </c>
      <c r="P78" s="35" t="s">
        <v>4</v>
      </c>
      <c r="Q78" s="35" t="s">
        <v>4</v>
      </c>
      <c r="R78" s="35" t="s">
        <v>4</v>
      </c>
      <c r="S78" s="35" t="s">
        <v>4</v>
      </c>
      <c r="T78" s="35" t="s">
        <v>4</v>
      </c>
      <c r="U78" s="35" t="s">
        <v>4</v>
      </c>
      <c r="V78" s="10" t="s">
        <v>4</v>
      </c>
      <c r="W78" s="10" t="s">
        <v>4</v>
      </c>
      <c r="X78" s="10" t="s">
        <v>4</v>
      </c>
      <c r="Y78" s="10" t="s">
        <v>4</v>
      </c>
      <c r="Z78" s="10" t="s">
        <v>4</v>
      </c>
      <c r="AA78" s="10" t="s">
        <v>4</v>
      </c>
      <c r="AB78" s="10" t="s">
        <v>4</v>
      </c>
      <c r="AC78" s="10" t="s">
        <v>4</v>
      </c>
      <c r="AD78" s="10" t="s">
        <v>4</v>
      </c>
      <c r="AE78" s="10" t="s">
        <v>4</v>
      </c>
      <c r="AF78" s="10" t="s">
        <v>4</v>
      </c>
      <c r="AG78" s="10" t="s">
        <v>4</v>
      </c>
      <c r="AH78" s="10" t="s">
        <v>4</v>
      </c>
      <c r="AI78" s="10" t="s">
        <v>4</v>
      </c>
      <c r="AJ78" s="10" t="s">
        <v>4</v>
      </c>
    </row>
    <row r="79" spans="1:36" s="5" customFormat="1" ht="12.75" customHeight="1" x14ac:dyDescent="0.2">
      <c r="A79" s="854" t="s">
        <v>94</v>
      </c>
      <c r="B79" s="35" t="s">
        <v>4</v>
      </c>
      <c r="C79" s="35" t="s">
        <v>4</v>
      </c>
      <c r="D79" s="35" t="s">
        <v>4</v>
      </c>
      <c r="E79" s="35" t="s">
        <v>4</v>
      </c>
      <c r="F79" s="35" t="s">
        <v>4</v>
      </c>
      <c r="G79" s="35" t="s">
        <v>4</v>
      </c>
      <c r="H79" s="35" t="s">
        <v>4</v>
      </c>
      <c r="I79" s="35" t="s">
        <v>4</v>
      </c>
      <c r="J79" s="35" t="s">
        <v>4</v>
      </c>
      <c r="K79" s="35" t="s">
        <v>4</v>
      </c>
      <c r="L79" s="35" t="s">
        <v>4</v>
      </c>
      <c r="M79" s="35" t="s">
        <v>4</v>
      </c>
      <c r="N79" s="35" t="s">
        <v>4</v>
      </c>
      <c r="O79" s="35" t="s">
        <v>4</v>
      </c>
      <c r="P79" s="35" t="s">
        <v>4</v>
      </c>
      <c r="Q79" s="35" t="s">
        <v>4</v>
      </c>
      <c r="R79" s="35" t="s">
        <v>4</v>
      </c>
      <c r="S79" s="35" t="s">
        <v>4</v>
      </c>
      <c r="T79" s="35" t="s">
        <v>4</v>
      </c>
      <c r="U79" s="35" t="s">
        <v>4</v>
      </c>
      <c r="V79" s="10" t="s">
        <v>4</v>
      </c>
      <c r="W79" s="10" t="s">
        <v>4</v>
      </c>
      <c r="X79" s="10" t="s">
        <v>4</v>
      </c>
      <c r="Y79" s="10" t="s">
        <v>4</v>
      </c>
      <c r="Z79" s="10" t="s">
        <v>4</v>
      </c>
      <c r="AA79" s="10" t="s">
        <v>4</v>
      </c>
      <c r="AB79" s="10" t="s">
        <v>4</v>
      </c>
      <c r="AC79" s="10" t="s">
        <v>4</v>
      </c>
      <c r="AD79" s="10" t="s">
        <v>4</v>
      </c>
      <c r="AE79" s="10" t="s">
        <v>4</v>
      </c>
      <c r="AF79" s="10" t="s">
        <v>4</v>
      </c>
      <c r="AG79" s="10" t="s">
        <v>4</v>
      </c>
      <c r="AH79" s="10" t="s">
        <v>4</v>
      </c>
      <c r="AI79" s="10" t="s">
        <v>4</v>
      </c>
      <c r="AJ79" s="10" t="s">
        <v>4</v>
      </c>
    </row>
    <row r="80" spans="1:36" s="5" customFormat="1" x14ac:dyDescent="0.2">
      <c r="A80" s="854" t="s">
        <v>95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57"/>
      <c r="R80" s="857"/>
      <c r="S80" s="857"/>
      <c r="T80" s="35" t="s">
        <v>4</v>
      </c>
      <c r="U80" s="35" t="s">
        <v>4</v>
      </c>
      <c r="V80" s="10" t="s">
        <v>4</v>
      </c>
      <c r="W80" s="10" t="s">
        <v>4</v>
      </c>
      <c r="X80" s="10" t="s">
        <v>4</v>
      </c>
      <c r="Y80" s="10" t="s">
        <v>4</v>
      </c>
      <c r="Z80" s="10" t="s">
        <v>4</v>
      </c>
      <c r="AA80" s="10" t="s">
        <v>4</v>
      </c>
      <c r="AB80" s="10" t="s">
        <v>4</v>
      </c>
      <c r="AC80" s="10" t="s">
        <v>4</v>
      </c>
      <c r="AD80" s="10" t="s">
        <v>4</v>
      </c>
      <c r="AE80" s="10" t="s">
        <v>4</v>
      </c>
      <c r="AF80" s="10" t="s">
        <v>4</v>
      </c>
      <c r="AG80" s="10" t="s">
        <v>4</v>
      </c>
      <c r="AH80" s="10" t="s">
        <v>4</v>
      </c>
      <c r="AI80" s="10" t="s">
        <v>4</v>
      </c>
      <c r="AJ80" s="10" t="s">
        <v>4</v>
      </c>
    </row>
    <row r="81" spans="1:36" s="5" customFormat="1" ht="11.25" customHeight="1" x14ac:dyDescent="0.2">
      <c r="A81" s="854" t="s">
        <v>96</v>
      </c>
      <c r="B81" s="35" t="s">
        <v>4</v>
      </c>
      <c r="C81" s="35" t="s">
        <v>4</v>
      </c>
      <c r="D81" s="35" t="s">
        <v>4</v>
      </c>
      <c r="E81" s="35" t="s">
        <v>4</v>
      </c>
      <c r="F81" s="35" t="s">
        <v>4</v>
      </c>
      <c r="G81" s="35" t="s">
        <v>4</v>
      </c>
      <c r="H81" s="35" t="s">
        <v>4</v>
      </c>
      <c r="I81" s="35" t="s">
        <v>4</v>
      </c>
      <c r="J81" s="35" t="s">
        <v>4</v>
      </c>
      <c r="K81" s="35" t="s">
        <v>4</v>
      </c>
      <c r="L81" s="35" t="s">
        <v>4</v>
      </c>
      <c r="M81" s="35" t="s">
        <v>4</v>
      </c>
      <c r="N81" s="35" t="s">
        <v>4</v>
      </c>
      <c r="O81" s="35" t="s">
        <v>4</v>
      </c>
      <c r="P81" s="35" t="s">
        <v>4</v>
      </c>
      <c r="Q81" s="35" t="s">
        <v>4</v>
      </c>
      <c r="R81" s="35" t="s">
        <v>4</v>
      </c>
      <c r="S81" s="35" t="s">
        <v>4</v>
      </c>
      <c r="T81" s="35" t="s">
        <v>4</v>
      </c>
      <c r="U81" s="35" t="s">
        <v>4</v>
      </c>
      <c r="V81" s="10" t="s">
        <v>4</v>
      </c>
      <c r="W81" s="10" t="s">
        <v>4</v>
      </c>
      <c r="X81" s="10" t="s">
        <v>4</v>
      </c>
      <c r="Y81" s="10" t="s">
        <v>4</v>
      </c>
      <c r="Z81" s="10" t="s">
        <v>4</v>
      </c>
      <c r="AA81" s="10" t="s">
        <v>4</v>
      </c>
      <c r="AB81" s="10" t="s">
        <v>4</v>
      </c>
      <c r="AC81" s="10" t="s">
        <v>4</v>
      </c>
      <c r="AD81" s="10" t="s">
        <v>4</v>
      </c>
      <c r="AE81" s="10" t="s">
        <v>4</v>
      </c>
      <c r="AF81" s="10" t="s">
        <v>4</v>
      </c>
      <c r="AG81" s="10" t="s">
        <v>4</v>
      </c>
      <c r="AH81" s="10" t="s">
        <v>4</v>
      </c>
      <c r="AI81" s="10" t="s">
        <v>4</v>
      </c>
      <c r="AJ81" s="10" t="s">
        <v>4</v>
      </c>
    </row>
    <row r="82" spans="1:36" s="5" customFormat="1" ht="10.5" customHeight="1" x14ac:dyDescent="0.2">
      <c r="A82" s="854" t="s">
        <v>97</v>
      </c>
      <c r="B82" s="35" t="s">
        <v>4</v>
      </c>
      <c r="C82" s="35" t="s">
        <v>4</v>
      </c>
      <c r="D82" s="35" t="s">
        <v>4</v>
      </c>
      <c r="E82" s="35" t="s">
        <v>4</v>
      </c>
      <c r="F82" s="35" t="s">
        <v>4</v>
      </c>
      <c r="G82" s="35" t="s">
        <v>4</v>
      </c>
      <c r="H82" s="35" t="s">
        <v>4</v>
      </c>
      <c r="I82" s="35" t="s">
        <v>4</v>
      </c>
      <c r="J82" s="35" t="s">
        <v>4</v>
      </c>
      <c r="K82" s="35" t="s">
        <v>4</v>
      </c>
      <c r="L82" s="35" t="s">
        <v>4</v>
      </c>
      <c r="M82" s="35" t="s">
        <v>4</v>
      </c>
      <c r="N82" s="35" t="s">
        <v>4</v>
      </c>
      <c r="O82" s="35" t="s">
        <v>4</v>
      </c>
      <c r="P82" s="35" t="s">
        <v>4</v>
      </c>
      <c r="Q82" s="35" t="s">
        <v>4</v>
      </c>
      <c r="R82" s="35" t="s">
        <v>4</v>
      </c>
      <c r="S82" s="35" t="s">
        <v>4</v>
      </c>
      <c r="T82" s="35" t="s">
        <v>4</v>
      </c>
      <c r="U82" s="35" t="s">
        <v>4</v>
      </c>
      <c r="V82" s="10" t="s">
        <v>4</v>
      </c>
      <c r="W82" s="10" t="s">
        <v>4</v>
      </c>
      <c r="X82" s="10" t="s">
        <v>4</v>
      </c>
      <c r="Y82" s="10" t="s">
        <v>4</v>
      </c>
      <c r="Z82" s="10" t="s">
        <v>4</v>
      </c>
      <c r="AA82" s="10" t="s">
        <v>4</v>
      </c>
      <c r="AB82" s="10" t="s">
        <v>4</v>
      </c>
      <c r="AC82" s="10" t="s">
        <v>4</v>
      </c>
      <c r="AD82" s="10" t="s">
        <v>4</v>
      </c>
      <c r="AE82" s="10" t="s">
        <v>4</v>
      </c>
      <c r="AF82" s="10" t="s">
        <v>4</v>
      </c>
      <c r="AG82" s="10" t="s">
        <v>4</v>
      </c>
      <c r="AH82" s="10" t="s">
        <v>4</v>
      </c>
      <c r="AI82" s="10" t="s">
        <v>4</v>
      </c>
      <c r="AJ82" s="10" t="s">
        <v>4</v>
      </c>
    </row>
    <row r="83" spans="1:36" s="5" customFormat="1" x14ac:dyDescent="0.2">
      <c r="A83" s="854" t="s">
        <v>98</v>
      </c>
      <c r="B83" s="41"/>
      <c r="C83" s="41"/>
      <c r="D83" s="41"/>
      <c r="E83" s="41"/>
      <c r="F83" s="41"/>
      <c r="G83" s="41"/>
      <c r="H83" s="41"/>
      <c r="I83" s="41"/>
      <c r="J83" s="41"/>
      <c r="K83" s="29"/>
      <c r="L83" s="29"/>
      <c r="M83" s="29"/>
      <c r="N83" s="29"/>
      <c r="O83" s="29"/>
      <c r="P83" s="29"/>
      <c r="Q83" s="29"/>
      <c r="R83" s="29"/>
      <c r="S83" s="29"/>
      <c r="T83" s="35" t="s">
        <v>4</v>
      </c>
      <c r="U83" s="35" t="s">
        <v>4</v>
      </c>
      <c r="V83" s="10" t="s">
        <v>4</v>
      </c>
      <c r="W83" s="10" t="s">
        <v>4</v>
      </c>
      <c r="X83" s="10" t="s">
        <v>4</v>
      </c>
      <c r="Y83" s="10" t="s">
        <v>4</v>
      </c>
      <c r="Z83" s="10" t="s">
        <v>4</v>
      </c>
      <c r="AA83" s="10" t="s">
        <v>4</v>
      </c>
      <c r="AB83" s="10" t="s">
        <v>4</v>
      </c>
      <c r="AC83" s="10" t="s">
        <v>4</v>
      </c>
      <c r="AD83" s="10" t="s">
        <v>4</v>
      </c>
      <c r="AE83" s="10" t="s">
        <v>4</v>
      </c>
      <c r="AF83" s="10" t="s">
        <v>4</v>
      </c>
      <c r="AG83" s="10" t="s">
        <v>4</v>
      </c>
      <c r="AH83" s="10" t="s">
        <v>4</v>
      </c>
      <c r="AI83" s="10" t="s">
        <v>4</v>
      </c>
      <c r="AJ83" s="10" t="s">
        <v>4</v>
      </c>
    </row>
    <row r="84" spans="1:36" s="5" customFormat="1" ht="12" customHeight="1" x14ac:dyDescent="0.2">
      <c r="A84" s="854" t="s">
        <v>99</v>
      </c>
      <c r="B84" s="35" t="s">
        <v>4</v>
      </c>
      <c r="C84" s="35" t="s">
        <v>4</v>
      </c>
      <c r="D84" s="35" t="s">
        <v>4</v>
      </c>
      <c r="E84" s="35" t="s">
        <v>4</v>
      </c>
      <c r="F84" s="35" t="s">
        <v>4</v>
      </c>
      <c r="G84" s="35" t="s">
        <v>4</v>
      </c>
      <c r="H84" s="35" t="s">
        <v>4</v>
      </c>
      <c r="I84" s="35" t="s">
        <v>4</v>
      </c>
      <c r="J84" s="35" t="s">
        <v>4</v>
      </c>
      <c r="K84" s="35" t="s">
        <v>4</v>
      </c>
      <c r="L84" s="35" t="s">
        <v>4</v>
      </c>
      <c r="M84" s="35" t="s">
        <v>4</v>
      </c>
      <c r="N84" s="35" t="s">
        <v>4</v>
      </c>
      <c r="O84" s="35" t="s">
        <v>4</v>
      </c>
      <c r="P84" s="35" t="s">
        <v>4</v>
      </c>
      <c r="Q84" s="35" t="s">
        <v>4</v>
      </c>
      <c r="R84" s="35" t="s">
        <v>4</v>
      </c>
      <c r="S84" s="35" t="s">
        <v>4</v>
      </c>
      <c r="T84" s="35" t="s">
        <v>4</v>
      </c>
      <c r="U84" s="35" t="s">
        <v>4</v>
      </c>
      <c r="V84" s="10" t="s">
        <v>4</v>
      </c>
      <c r="W84" s="10" t="s">
        <v>4</v>
      </c>
      <c r="X84" s="10" t="s">
        <v>4</v>
      </c>
      <c r="Y84" s="10" t="s">
        <v>4</v>
      </c>
      <c r="Z84" s="10" t="s">
        <v>4</v>
      </c>
      <c r="AA84" s="10" t="s">
        <v>4</v>
      </c>
      <c r="AB84" s="10" t="s">
        <v>4</v>
      </c>
      <c r="AC84" s="10" t="s">
        <v>4</v>
      </c>
      <c r="AD84" s="10" t="s">
        <v>4</v>
      </c>
      <c r="AE84" s="10" t="s">
        <v>4</v>
      </c>
      <c r="AF84" s="10" t="s">
        <v>4</v>
      </c>
      <c r="AG84" s="10" t="s">
        <v>4</v>
      </c>
      <c r="AH84" s="10" t="s">
        <v>4</v>
      </c>
      <c r="AI84" s="10" t="s">
        <v>4</v>
      </c>
      <c r="AJ84" s="10" t="s">
        <v>4</v>
      </c>
    </row>
    <row r="85" spans="1:36" s="5" customFormat="1" ht="12" customHeight="1" x14ac:dyDescent="0.2">
      <c r="A85" s="854" t="s">
        <v>101</v>
      </c>
      <c r="B85" s="35" t="s">
        <v>4</v>
      </c>
      <c r="C85" s="35" t="s">
        <v>4</v>
      </c>
      <c r="D85" s="35" t="s">
        <v>4</v>
      </c>
      <c r="E85" s="35" t="s">
        <v>4</v>
      </c>
      <c r="F85" s="35" t="s">
        <v>4</v>
      </c>
      <c r="G85" s="35" t="s">
        <v>4</v>
      </c>
      <c r="H85" s="35" t="s">
        <v>4</v>
      </c>
      <c r="I85" s="35" t="s">
        <v>4</v>
      </c>
      <c r="J85" s="35" t="s">
        <v>4</v>
      </c>
      <c r="K85" s="35" t="s">
        <v>4</v>
      </c>
      <c r="L85" s="35" t="s">
        <v>4</v>
      </c>
      <c r="M85" s="35" t="s">
        <v>4</v>
      </c>
      <c r="N85" s="35" t="s">
        <v>4</v>
      </c>
      <c r="O85" s="35" t="s">
        <v>4</v>
      </c>
      <c r="P85" s="35" t="s">
        <v>4</v>
      </c>
      <c r="Q85" s="35" t="s">
        <v>4</v>
      </c>
      <c r="R85" s="35" t="s">
        <v>4</v>
      </c>
      <c r="S85" s="35" t="s">
        <v>4</v>
      </c>
      <c r="T85" s="35" t="s">
        <v>4</v>
      </c>
      <c r="U85" s="35" t="s">
        <v>4</v>
      </c>
      <c r="V85" s="10" t="s">
        <v>4</v>
      </c>
      <c r="W85" s="10" t="s">
        <v>4</v>
      </c>
      <c r="X85" s="10" t="s">
        <v>4</v>
      </c>
      <c r="Y85" s="10" t="s">
        <v>4</v>
      </c>
      <c r="Z85" s="10" t="s">
        <v>4</v>
      </c>
      <c r="AA85" s="10" t="s">
        <v>4</v>
      </c>
      <c r="AB85" s="10" t="s">
        <v>4</v>
      </c>
      <c r="AC85" s="10" t="s">
        <v>4</v>
      </c>
      <c r="AD85" s="10" t="s">
        <v>4</v>
      </c>
      <c r="AE85" s="10" t="s">
        <v>4</v>
      </c>
      <c r="AF85" s="10" t="s">
        <v>4</v>
      </c>
      <c r="AG85" s="10" t="s">
        <v>4</v>
      </c>
      <c r="AH85" s="10" t="s">
        <v>4</v>
      </c>
      <c r="AI85" s="10" t="s">
        <v>4</v>
      </c>
      <c r="AJ85" s="10" t="s">
        <v>4</v>
      </c>
    </row>
    <row r="86" spans="1:36" s="5" customFormat="1" ht="12" customHeight="1" x14ac:dyDescent="0.2">
      <c r="A86" s="854" t="s">
        <v>102</v>
      </c>
      <c r="B86" s="35" t="s">
        <v>4</v>
      </c>
      <c r="C86" s="35" t="s">
        <v>4</v>
      </c>
      <c r="D86" s="35" t="s">
        <v>4</v>
      </c>
      <c r="E86" s="35" t="s">
        <v>4</v>
      </c>
      <c r="F86" s="35" t="s">
        <v>4</v>
      </c>
      <c r="G86" s="35" t="s">
        <v>4</v>
      </c>
      <c r="H86" s="35" t="s">
        <v>4</v>
      </c>
      <c r="I86" s="35" t="s">
        <v>4</v>
      </c>
      <c r="J86" s="35" t="s">
        <v>4</v>
      </c>
      <c r="K86" s="35" t="s">
        <v>4</v>
      </c>
      <c r="L86" s="35" t="s">
        <v>4</v>
      </c>
      <c r="M86" s="35" t="s">
        <v>4</v>
      </c>
      <c r="N86" s="35" t="s">
        <v>4</v>
      </c>
      <c r="O86" s="35" t="s">
        <v>4</v>
      </c>
      <c r="P86" s="35" t="s">
        <v>4</v>
      </c>
      <c r="Q86" s="35" t="s">
        <v>4</v>
      </c>
      <c r="R86" s="35" t="s">
        <v>4</v>
      </c>
      <c r="S86" s="35" t="s">
        <v>4</v>
      </c>
      <c r="T86" s="35" t="s">
        <v>4</v>
      </c>
      <c r="U86" s="35" t="s">
        <v>4</v>
      </c>
      <c r="V86" s="10" t="s">
        <v>4</v>
      </c>
      <c r="W86" s="10" t="s">
        <v>4</v>
      </c>
      <c r="X86" s="10" t="s">
        <v>4</v>
      </c>
      <c r="Y86" s="10" t="s">
        <v>4</v>
      </c>
      <c r="Z86" s="10" t="s">
        <v>4</v>
      </c>
      <c r="AA86" s="10" t="s">
        <v>4</v>
      </c>
      <c r="AB86" s="10" t="s">
        <v>4</v>
      </c>
      <c r="AC86" s="10" t="s">
        <v>4</v>
      </c>
      <c r="AD86" s="10" t="s">
        <v>4</v>
      </c>
      <c r="AE86" s="10" t="s">
        <v>4</v>
      </c>
      <c r="AF86" s="10" t="s">
        <v>4</v>
      </c>
      <c r="AG86" s="10" t="s">
        <v>4</v>
      </c>
      <c r="AH86" s="10" t="s">
        <v>4</v>
      </c>
      <c r="AI86" s="10" t="s">
        <v>4</v>
      </c>
      <c r="AJ86" s="10" t="s">
        <v>4</v>
      </c>
    </row>
    <row r="87" spans="1:36" s="5" customFormat="1" ht="13.5" customHeight="1" x14ac:dyDescent="0.2">
      <c r="A87" s="761" t="s">
        <v>103</v>
      </c>
      <c r="B87" s="430" t="s">
        <v>4</v>
      </c>
      <c r="C87" s="430" t="s">
        <v>4</v>
      </c>
      <c r="D87" s="430" t="s">
        <v>4</v>
      </c>
      <c r="E87" s="430" t="s">
        <v>4</v>
      </c>
      <c r="F87" s="430" t="s">
        <v>4</v>
      </c>
      <c r="G87" s="430" t="s">
        <v>4</v>
      </c>
      <c r="H87" s="430" t="s">
        <v>4</v>
      </c>
      <c r="I87" s="430" t="s">
        <v>4</v>
      </c>
      <c r="J87" s="430" t="s">
        <v>4</v>
      </c>
      <c r="K87" s="430" t="s">
        <v>4</v>
      </c>
      <c r="L87" s="430" t="s">
        <v>4</v>
      </c>
      <c r="M87" s="430" t="s">
        <v>4</v>
      </c>
      <c r="N87" s="430" t="s">
        <v>4</v>
      </c>
      <c r="O87" s="430" t="s">
        <v>4</v>
      </c>
      <c r="P87" s="430" t="s">
        <v>4</v>
      </c>
      <c r="Q87" s="430" t="s">
        <v>4</v>
      </c>
      <c r="R87" s="430" t="s">
        <v>4</v>
      </c>
      <c r="S87" s="430" t="s">
        <v>4</v>
      </c>
      <c r="T87" s="430" t="s">
        <v>4</v>
      </c>
      <c r="U87" s="430" t="s">
        <v>4</v>
      </c>
      <c r="V87" s="63" t="s">
        <v>4</v>
      </c>
      <c r="W87" s="63" t="s">
        <v>4</v>
      </c>
      <c r="X87" s="63" t="s">
        <v>4</v>
      </c>
      <c r="Y87" s="63" t="s">
        <v>4</v>
      </c>
      <c r="Z87" s="63" t="s">
        <v>4</v>
      </c>
      <c r="AA87" s="63" t="s">
        <v>4</v>
      </c>
      <c r="AB87" s="63" t="s">
        <v>4</v>
      </c>
      <c r="AC87" s="63" t="s">
        <v>4</v>
      </c>
      <c r="AD87" s="63" t="s">
        <v>4</v>
      </c>
      <c r="AE87" s="63" t="s">
        <v>4</v>
      </c>
      <c r="AF87" s="63" t="s">
        <v>4</v>
      </c>
      <c r="AG87" s="63" t="s">
        <v>4</v>
      </c>
      <c r="AH87" s="63" t="s">
        <v>4</v>
      </c>
      <c r="AI87" s="10" t="s">
        <v>4</v>
      </c>
      <c r="AJ87" s="10" t="s">
        <v>4</v>
      </c>
    </row>
    <row r="88" spans="1:36" s="5" customFormat="1" x14ac:dyDescent="0.2">
      <c r="A88" s="1290" t="s">
        <v>104</v>
      </c>
      <c r="B88" s="1291"/>
      <c r="C88" s="1291"/>
      <c r="D88" s="1291"/>
      <c r="E88" s="1291"/>
      <c r="F88" s="1291"/>
      <c r="G88" s="1291"/>
      <c r="H88" s="1291"/>
      <c r="I88" s="1291"/>
      <c r="J88" s="1291"/>
      <c r="K88" s="1291"/>
      <c r="L88" s="1291"/>
      <c r="M88" s="1291"/>
      <c r="N88" s="1291"/>
      <c r="O88" s="1291"/>
      <c r="P88" s="1291"/>
      <c r="Q88" s="1291"/>
      <c r="R88" s="1291"/>
      <c r="S88" s="1291"/>
      <c r="T88" s="1291"/>
      <c r="U88" s="1291"/>
      <c r="V88" s="1291"/>
      <c r="W88" s="1292"/>
      <c r="X88" s="1292"/>
      <c r="Y88" s="1292"/>
      <c r="Z88" s="1292"/>
      <c r="AA88" s="1292"/>
      <c r="AB88" s="1292"/>
      <c r="AC88" s="1292"/>
      <c r="AD88" s="1292"/>
      <c r="AE88" s="1292"/>
      <c r="AF88" s="1292"/>
      <c r="AG88" s="1292"/>
      <c r="AH88" s="1293"/>
      <c r="AI88" s="1210"/>
      <c r="AJ88" s="1028"/>
    </row>
    <row r="89" spans="1:36" s="138" customFormat="1" ht="22.5" x14ac:dyDescent="0.2">
      <c r="A89" s="1391" t="s">
        <v>105</v>
      </c>
      <c r="B89" s="1392"/>
      <c r="C89" s="1392"/>
      <c r="D89" s="1392"/>
      <c r="E89" s="1392"/>
      <c r="F89" s="1392"/>
      <c r="G89" s="1392"/>
      <c r="H89" s="1392"/>
      <c r="I89" s="1392"/>
      <c r="J89" s="1392"/>
      <c r="K89" s="1392"/>
      <c r="L89" s="1392"/>
      <c r="M89" s="1392"/>
      <c r="N89" s="1392"/>
      <c r="O89" s="1392"/>
      <c r="P89" s="1392"/>
      <c r="Q89" s="1392"/>
      <c r="R89" s="1392"/>
      <c r="S89" s="1392"/>
      <c r="T89" s="1392"/>
      <c r="U89" s="1392"/>
      <c r="V89" s="1392"/>
      <c r="W89" s="790"/>
      <c r="X89" s="790"/>
      <c r="Y89" s="790"/>
      <c r="Z89" s="790"/>
      <c r="AA89" s="790"/>
      <c r="AB89" s="790"/>
      <c r="AC89" s="790"/>
      <c r="AD89" s="790"/>
      <c r="AE89" s="790"/>
      <c r="AF89" s="790"/>
      <c r="AG89" s="813"/>
      <c r="AH89" s="790"/>
      <c r="AI89" s="788"/>
      <c r="AJ89" s="93"/>
    </row>
    <row r="90" spans="1:36" x14ac:dyDescent="0.2">
      <c r="A90" s="1391" t="s">
        <v>883</v>
      </c>
      <c r="B90" s="973" t="s">
        <v>4</v>
      </c>
      <c r="C90" s="973" t="s">
        <v>4</v>
      </c>
      <c r="D90" s="973" t="s">
        <v>4</v>
      </c>
      <c r="E90" s="973" t="s">
        <v>4</v>
      </c>
      <c r="F90" s="973" t="s">
        <v>4</v>
      </c>
      <c r="G90" s="973" t="s">
        <v>4</v>
      </c>
      <c r="H90" s="973" t="s">
        <v>4</v>
      </c>
      <c r="I90" s="973" t="s">
        <v>4</v>
      </c>
      <c r="J90" s="973" t="s">
        <v>4</v>
      </c>
      <c r="K90" s="973" t="s">
        <v>4</v>
      </c>
      <c r="L90" s="973" t="s">
        <v>4</v>
      </c>
      <c r="M90" s="973" t="s">
        <v>4</v>
      </c>
      <c r="N90" s="973" t="s">
        <v>4</v>
      </c>
      <c r="O90" s="973" t="s">
        <v>4</v>
      </c>
      <c r="P90" s="973" t="s">
        <v>4</v>
      </c>
      <c r="Q90" s="973" t="s">
        <v>4</v>
      </c>
      <c r="R90" s="973" t="s">
        <v>4</v>
      </c>
      <c r="S90" s="973" t="s">
        <v>4</v>
      </c>
      <c r="T90" s="973" t="s">
        <v>4</v>
      </c>
      <c r="U90" s="787">
        <v>9438.3080000000009</v>
      </c>
      <c r="V90" s="787">
        <v>11885.416999999999</v>
      </c>
      <c r="W90" s="787">
        <v>13312.217000000001</v>
      </c>
      <c r="X90" s="787">
        <v>16640.898000000001</v>
      </c>
      <c r="Y90" s="787">
        <v>18892.806</v>
      </c>
      <c r="Z90" s="787">
        <v>13609.611999999999</v>
      </c>
      <c r="AA90" s="787">
        <v>18146.988000000001</v>
      </c>
      <c r="AB90" s="787">
        <v>23126.54</v>
      </c>
      <c r="AC90" s="787">
        <v>25788.232</v>
      </c>
      <c r="AD90" s="787">
        <v>26423.98</v>
      </c>
      <c r="AE90" s="787">
        <v>23574.531999999999</v>
      </c>
      <c r="AF90" s="787">
        <v>28820.109</v>
      </c>
      <c r="AG90" s="1393">
        <v>38401</v>
      </c>
      <c r="AH90" s="809">
        <v>42195</v>
      </c>
      <c r="AI90" s="809">
        <v>53459</v>
      </c>
      <c r="AJ90" s="1604">
        <v>58173</v>
      </c>
    </row>
    <row r="91" spans="1:36" ht="22.5" x14ac:dyDescent="0.2">
      <c r="A91" s="1391" t="s">
        <v>106</v>
      </c>
      <c r="B91" s="973"/>
      <c r="C91" s="973"/>
      <c r="D91" s="973"/>
      <c r="E91" s="973"/>
      <c r="F91" s="973"/>
      <c r="G91" s="973"/>
      <c r="H91" s="973"/>
      <c r="I91" s="973"/>
      <c r="J91" s="973"/>
      <c r="K91" s="973"/>
      <c r="L91" s="973"/>
      <c r="M91" s="973"/>
      <c r="N91" s="973"/>
      <c r="O91" s="973"/>
      <c r="P91" s="973"/>
      <c r="Q91" s="973"/>
      <c r="R91" s="973"/>
      <c r="S91" s="973"/>
      <c r="T91" s="973"/>
      <c r="U91" s="785">
        <v>3</v>
      </c>
      <c r="V91" s="785">
        <v>3.1</v>
      </c>
      <c r="W91" s="785">
        <v>2.7</v>
      </c>
      <c r="X91" s="785">
        <v>3</v>
      </c>
      <c r="Y91" s="785">
        <v>3.1</v>
      </c>
      <c r="Z91" s="785">
        <v>2</v>
      </c>
      <c r="AA91" s="785">
        <v>2.2999999999999998</v>
      </c>
      <c r="AB91" s="785">
        <v>2.8</v>
      </c>
      <c r="AC91" s="785">
        <v>5.9</v>
      </c>
      <c r="AD91" s="785">
        <v>5.2</v>
      </c>
      <c r="AE91" s="785">
        <v>4.3</v>
      </c>
      <c r="AF91" s="785">
        <v>4.0999999999999996</v>
      </c>
      <c r="AG91" s="811">
        <v>4.2</v>
      </c>
      <c r="AH91" s="802">
        <v>4</v>
      </c>
      <c r="AI91" s="802">
        <v>4.2</v>
      </c>
      <c r="AJ91" s="1605">
        <v>3.6</v>
      </c>
    </row>
    <row r="92" spans="1:36" s="138" customFormat="1" ht="22.5" customHeight="1" x14ac:dyDescent="0.2">
      <c r="A92" s="1391" t="s">
        <v>234</v>
      </c>
      <c r="B92" s="973" t="s">
        <v>4</v>
      </c>
      <c r="C92" s="973" t="s">
        <v>4</v>
      </c>
      <c r="D92" s="973" t="s">
        <v>4</v>
      </c>
      <c r="E92" s="973" t="s">
        <v>4</v>
      </c>
      <c r="F92" s="973" t="s">
        <v>4</v>
      </c>
      <c r="G92" s="973" t="s">
        <v>4</v>
      </c>
      <c r="H92" s="973" t="s">
        <v>4</v>
      </c>
      <c r="I92" s="973" t="s">
        <v>4</v>
      </c>
      <c r="J92" s="973" t="s">
        <v>4</v>
      </c>
      <c r="K92" s="973" t="s">
        <v>4</v>
      </c>
      <c r="L92" s="973" t="s">
        <v>4</v>
      </c>
      <c r="M92" s="973" t="s">
        <v>4</v>
      </c>
      <c r="N92" s="973" t="s">
        <v>4</v>
      </c>
      <c r="O92" s="973" t="s">
        <v>4</v>
      </c>
      <c r="P92" s="973" t="s">
        <v>4</v>
      </c>
      <c r="Q92" s="973" t="s">
        <v>4</v>
      </c>
      <c r="R92" s="973" t="s">
        <v>4</v>
      </c>
      <c r="S92" s="973" t="s">
        <v>4</v>
      </c>
      <c r="T92" s="973" t="s">
        <v>4</v>
      </c>
      <c r="U92" s="1257" t="s">
        <v>4</v>
      </c>
      <c r="V92" s="1257" t="s">
        <v>4</v>
      </c>
      <c r="W92" s="1257" t="s">
        <v>4</v>
      </c>
      <c r="X92" s="1257" t="s">
        <v>4</v>
      </c>
      <c r="Y92" s="1257" t="s">
        <v>4</v>
      </c>
      <c r="Z92" s="1257" t="s">
        <v>4</v>
      </c>
      <c r="AA92" s="1257" t="s">
        <v>4</v>
      </c>
      <c r="AB92" s="1257" t="s">
        <v>4</v>
      </c>
      <c r="AC92" s="1257" t="s">
        <v>4</v>
      </c>
      <c r="AD92" s="1257" t="s">
        <v>4</v>
      </c>
      <c r="AE92" s="1257" t="s">
        <v>4</v>
      </c>
      <c r="AF92" s="1257" t="s">
        <v>4</v>
      </c>
      <c r="AG92" s="801" t="s">
        <v>4</v>
      </c>
      <c r="AH92" s="1394"/>
      <c r="AI92" s="791"/>
      <c r="AJ92" s="882" t="s">
        <v>4</v>
      </c>
    </row>
    <row r="93" spans="1:36" s="138" customFormat="1" ht="21.75" customHeight="1" x14ac:dyDescent="0.2">
      <c r="A93" s="1391" t="s">
        <v>113</v>
      </c>
      <c r="B93" s="1395"/>
      <c r="C93" s="1395"/>
      <c r="D93" s="1395"/>
      <c r="E93" s="1395"/>
      <c r="F93" s="1395"/>
      <c r="G93" s="1395"/>
      <c r="H93" s="1395"/>
      <c r="I93" s="1395"/>
      <c r="J93" s="1395"/>
      <c r="K93" s="1395"/>
      <c r="L93" s="1395"/>
      <c r="M93" s="1395"/>
      <c r="N93" s="1395"/>
      <c r="O93" s="1395"/>
      <c r="P93" s="1395"/>
      <c r="Q93" s="1395"/>
      <c r="R93" s="1395"/>
      <c r="S93" s="1395"/>
      <c r="T93" s="1395"/>
      <c r="U93" s="805"/>
      <c r="V93" s="805"/>
      <c r="W93" s="802"/>
      <c r="X93" s="1396"/>
      <c r="Y93" s="802"/>
      <c r="Z93" s="802"/>
      <c r="AA93" s="802"/>
      <c r="AB93" s="802"/>
      <c r="AC93" s="802"/>
      <c r="AD93" s="802"/>
      <c r="AE93" s="802"/>
      <c r="AF93" s="802"/>
      <c r="AG93" s="809"/>
      <c r="AH93" s="802"/>
      <c r="AI93" s="802"/>
      <c r="AJ93" s="1606"/>
    </row>
    <row r="94" spans="1:36" x14ac:dyDescent="0.2">
      <c r="A94" s="1391" t="s">
        <v>883</v>
      </c>
      <c r="B94" s="973" t="s">
        <v>4</v>
      </c>
      <c r="C94" s="973" t="s">
        <v>4</v>
      </c>
      <c r="D94" s="973" t="s">
        <v>4</v>
      </c>
      <c r="E94" s="973" t="s">
        <v>4</v>
      </c>
      <c r="F94" s="973" t="s">
        <v>4</v>
      </c>
      <c r="G94" s="973" t="s">
        <v>4</v>
      </c>
      <c r="H94" s="973" t="s">
        <v>4</v>
      </c>
      <c r="I94" s="973" t="s">
        <v>4</v>
      </c>
      <c r="J94" s="973" t="s">
        <v>4</v>
      </c>
      <c r="K94" s="973" t="s">
        <v>4</v>
      </c>
      <c r="L94" s="973" t="s">
        <v>4</v>
      </c>
      <c r="M94" s="973" t="s">
        <v>4</v>
      </c>
      <c r="N94" s="973" t="s">
        <v>4</v>
      </c>
      <c r="O94" s="973" t="s">
        <v>4</v>
      </c>
      <c r="P94" s="973" t="s">
        <v>4</v>
      </c>
      <c r="Q94" s="973" t="s">
        <v>4</v>
      </c>
      <c r="R94" s="973" t="s">
        <v>4</v>
      </c>
      <c r="S94" s="973" t="s">
        <v>4</v>
      </c>
      <c r="T94" s="973" t="s">
        <v>4</v>
      </c>
      <c r="U94" s="787">
        <v>244.88</v>
      </c>
      <c r="V94" s="787">
        <v>198.648</v>
      </c>
      <c r="W94" s="787">
        <v>260.04500000000002</v>
      </c>
      <c r="X94" s="787">
        <v>299.697</v>
      </c>
      <c r="Y94" s="787">
        <v>446.73599999999999</v>
      </c>
      <c r="Z94" s="787">
        <v>97.259</v>
      </c>
      <c r="AA94" s="787">
        <v>91.453999999999994</v>
      </c>
      <c r="AB94" s="787">
        <v>78.168000000000006</v>
      </c>
      <c r="AC94" s="787">
        <v>94.424000000000007</v>
      </c>
      <c r="AD94" s="787">
        <v>414.13900000000001</v>
      </c>
      <c r="AE94" s="787">
        <v>580.81299999999999</v>
      </c>
      <c r="AF94" s="787">
        <v>223.87</v>
      </c>
      <c r="AG94" s="1393">
        <v>133</v>
      </c>
      <c r="AH94" s="785" t="s">
        <v>833</v>
      </c>
      <c r="AI94" s="802">
        <v>338</v>
      </c>
      <c r="AJ94" s="1606">
        <v>838</v>
      </c>
    </row>
    <row r="95" spans="1:36" s="138" customFormat="1" ht="20.25" customHeight="1" x14ac:dyDescent="0.2">
      <c r="A95" s="1391" t="s">
        <v>234</v>
      </c>
      <c r="B95" s="973" t="s">
        <v>4</v>
      </c>
      <c r="C95" s="973" t="s">
        <v>4</v>
      </c>
      <c r="D95" s="973" t="s">
        <v>4</v>
      </c>
      <c r="E95" s="973" t="s">
        <v>4</v>
      </c>
      <c r="F95" s="973" t="s">
        <v>4</v>
      </c>
      <c r="G95" s="973" t="s">
        <v>4</v>
      </c>
      <c r="H95" s="973" t="s">
        <v>4</v>
      </c>
      <c r="I95" s="973" t="s">
        <v>4</v>
      </c>
      <c r="J95" s="973" t="s">
        <v>4</v>
      </c>
      <c r="K95" s="973" t="s">
        <v>4</v>
      </c>
      <c r="L95" s="973" t="s">
        <v>4</v>
      </c>
      <c r="M95" s="973" t="s">
        <v>4</v>
      </c>
      <c r="N95" s="973" t="s">
        <v>4</v>
      </c>
      <c r="O95" s="973" t="s">
        <v>4</v>
      </c>
      <c r="P95" s="973" t="s">
        <v>4</v>
      </c>
      <c r="Q95" s="973" t="s">
        <v>4</v>
      </c>
      <c r="R95" s="973" t="s">
        <v>4</v>
      </c>
      <c r="S95" s="973" t="s">
        <v>4</v>
      </c>
      <c r="T95" s="973" t="s">
        <v>4</v>
      </c>
      <c r="U95" s="1257" t="s">
        <v>4</v>
      </c>
      <c r="V95" s="1257" t="s">
        <v>4</v>
      </c>
      <c r="W95" s="1257" t="s">
        <v>4</v>
      </c>
      <c r="X95" s="1257" t="s">
        <v>4</v>
      </c>
      <c r="Y95" s="1257" t="s">
        <v>4</v>
      </c>
      <c r="Z95" s="1257" t="s">
        <v>4</v>
      </c>
      <c r="AA95" s="1257" t="s">
        <v>4</v>
      </c>
      <c r="AB95" s="1257" t="s">
        <v>4</v>
      </c>
      <c r="AC95" s="1257" t="s">
        <v>4</v>
      </c>
      <c r="AD95" s="1257" t="s">
        <v>4</v>
      </c>
      <c r="AE95" s="1257" t="s">
        <v>4</v>
      </c>
      <c r="AF95" s="1257" t="s">
        <v>4</v>
      </c>
      <c r="AG95" s="801" t="s">
        <v>4</v>
      </c>
      <c r="AH95" s="801" t="s">
        <v>4</v>
      </c>
      <c r="AI95" s="802"/>
      <c r="AJ95" s="882" t="s">
        <v>4</v>
      </c>
    </row>
    <row r="96" spans="1:36" s="138" customFormat="1" x14ac:dyDescent="0.2">
      <c r="A96" s="1391" t="s">
        <v>116</v>
      </c>
      <c r="B96" s="790"/>
      <c r="C96" s="973"/>
      <c r="D96" s="982"/>
      <c r="E96" s="982"/>
      <c r="F96" s="982"/>
      <c r="G96" s="982"/>
      <c r="H96" s="982"/>
      <c r="I96" s="982"/>
      <c r="J96" s="790"/>
      <c r="K96" s="973"/>
      <c r="L96" s="982"/>
      <c r="M96" s="982"/>
      <c r="N96" s="982"/>
      <c r="O96" s="982"/>
      <c r="P96" s="982"/>
      <c r="Q96" s="982"/>
      <c r="R96" s="790"/>
      <c r="S96" s="973"/>
      <c r="T96" s="982"/>
      <c r="U96" s="1257"/>
      <c r="V96" s="1257"/>
      <c r="W96" s="802"/>
      <c r="X96" s="802"/>
      <c r="Y96" s="802"/>
      <c r="Z96" s="802"/>
      <c r="AA96" s="802"/>
      <c r="AB96" s="802"/>
      <c r="AC96" s="802"/>
      <c r="AD96" s="802"/>
      <c r="AE96" s="802"/>
      <c r="AF96" s="802"/>
      <c r="AG96" s="809"/>
      <c r="AH96" s="802"/>
      <c r="AI96" s="802"/>
      <c r="AJ96" s="1606"/>
    </row>
    <row r="97" spans="1:36" x14ac:dyDescent="0.2">
      <c r="A97" s="1391" t="s">
        <v>883</v>
      </c>
      <c r="B97" s="973" t="s">
        <v>4</v>
      </c>
      <c r="C97" s="973" t="s">
        <v>4</v>
      </c>
      <c r="D97" s="973" t="s">
        <v>4</v>
      </c>
      <c r="E97" s="973" t="s">
        <v>4</v>
      </c>
      <c r="F97" s="973" t="s">
        <v>4</v>
      </c>
      <c r="G97" s="973" t="s">
        <v>4</v>
      </c>
      <c r="H97" s="973" t="s">
        <v>4</v>
      </c>
      <c r="I97" s="973" t="s">
        <v>4</v>
      </c>
      <c r="J97" s="973" t="s">
        <v>4</v>
      </c>
      <c r="K97" s="973" t="s">
        <v>4</v>
      </c>
      <c r="L97" s="973" t="s">
        <v>4</v>
      </c>
      <c r="M97" s="973" t="s">
        <v>4</v>
      </c>
      <c r="N97" s="973" t="s">
        <v>4</v>
      </c>
      <c r="O97" s="973" t="s">
        <v>4</v>
      </c>
      <c r="P97" s="973" t="s">
        <v>4</v>
      </c>
      <c r="Q97" s="973" t="s">
        <v>4</v>
      </c>
      <c r="R97" s="973" t="s">
        <v>4</v>
      </c>
      <c r="S97" s="973" t="s">
        <v>4</v>
      </c>
      <c r="T97" s="973" t="s">
        <v>4</v>
      </c>
      <c r="U97" s="787">
        <v>8340.5239999999994</v>
      </c>
      <c r="V97" s="787">
        <v>10731.790999999999</v>
      </c>
      <c r="W97" s="787">
        <v>11697.446</v>
      </c>
      <c r="X97" s="787">
        <v>14772.81</v>
      </c>
      <c r="Y97" s="787">
        <v>16850.268</v>
      </c>
      <c r="Z97" s="787">
        <v>11724.504999999999</v>
      </c>
      <c r="AA97" s="787">
        <v>16279.476000000001</v>
      </c>
      <c r="AB97" s="787">
        <v>21021.594000000001</v>
      </c>
      <c r="AC97" s="787">
        <v>23516.956999999999</v>
      </c>
      <c r="AD97" s="787">
        <v>24828.755000000001</v>
      </c>
      <c r="AE97" s="787">
        <v>21976.858</v>
      </c>
      <c r="AF97" s="787">
        <v>25085.888999999999</v>
      </c>
      <c r="AG97" s="1393">
        <v>34369</v>
      </c>
      <c r="AH97" s="809">
        <v>37175</v>
      </c>
      <c r="AI97" s="809">
        <v>48016</v>
      </c>
      <c r="AJ97" s="1604">
        <v>51580</v>
      </c>
    </row>
    <row r="98" spans="1:36" s="138" customFormat="1" ht="21.75" customHeight="1" x14ac:dyDescent="0.2">
      <c r="A98" s="1391" t="s">
        <v>234</v>
      </c>
      <c r="B98" s="973" t="s">
        <v>4</v>
      </c>
      <c r="C98" s="973" t="s">
        <v>4</v>
      </c>
      <c r="D98" s="973" t="s">
        <v>4</v>
      </c>
      <c r="E98" s="973" t="s">
        <v>4</v>
      </c>
      <c r="F98" s="973" t="s">
        <v>4</v>
      </c>
      <c r="G98" s="973" t="s">
        <v>4</v>
      </c>
      <c r="H98" s="973" t="s">
        <v>4</v>
      </c>
      <c r="I98" s="973" t="s">
        <v>4</v>
      </c>
      <c r="J98" s="973" t="s">
        <v>4</v>
      </c>
      <c r="K98" s="973" t="s">
        <v>4</v>
      </c>
      <c r="L98" s="973" t="s">
        <v>4</v>
      </c>
      <c r="M98" s="973" t="s">
        <v>4</v>
      </c>
      <c r="N98" s="973" t="s">
        <v>4</v>
      </c>
      <c r="O98" s="973" t="s">
        <v>4</v>
      </c>
      <c r="P98" s="973" t="s">
        <v>4</v>
      </c>
      <c r="Q98" s="973" t="s">
        <v>4</v>
      </c>
      <c r="R98" s="973" t="s">
        <v>4</v>
      </c>
      <c r="S98" s="973" t="s">
        <v>4</v>
      </c>
      <c r="T98" s="973" t="s">
        <v>4</v>
      </c>
      <c r="U98" s="828" t="s">
        <v>4</v>
      </c>
      <c r="V98" s="828" t="s">
        <v>4</v>
      </c>
      <c r="W98" s="828" t="s">
        <v>4</v>
      </c>
      <c r="X98" s="828" t="s">
        <v>4</v>
      </c>
      <c r="Y98" s="828" t="s">
        <v>4</v>
      </c>
      <c r="Z98" s="828" t="s">
        <v>4</v>
      </c>
      <c r="AA98" s="828" t="s">
        <v>4</v>
      </c>
      <c r="AB98" s="828" t="s">
        <v>4</v>
      </c>
      <c r="AC98" s="828" t="s">
        <v>4</v>
      </c>
      <c r="AD98" s="828" t="s">
        <v>4</v>
      </c>
      <c r="AE98" s="828" t="s">
        <v>4</v>
      </c>
      <c r="AF98" s="828" t="s">
        <v>4</v>
      </c>
      <c r="AG98" s="801" t="s">
        <v>4</v>
      </c>
      <c r="AH98" s="801" t="s">
        <v>4</v>
      </c>
      <c r="AI98" s="791"/>
      <c r="AJ98" s="1606"/>
    </row>
    <row r="99" spans="1:36" ht="11.25" customHeight="1" x14ac:dyDescent="0.2">
      <c r="A99" s="1397" t="s">
        <v>928</v>
      </c>
      <c r="B99" s="973" t="s">
        <v>4</v>
      </c>
      <c r="C99" s="973" t="s">
        <v>4</v>
      </c>
      <c r="D99" s="973" t="s">
        <v>4</v>
      </c>
      <c r="E99" s="973" t="s">
        <v>4</v>
      </c>
      <c r="F99" s="973" t="s">
        <v>4</v>
      </c>
      <c r="G99" s="973" t="s">
        <v>4</v>
      </c>
      <c r="H99" s="973" t="s">
        <v>4</v>
      </c>
      <c r="I99" s="973" t="s">
        <v>4</v>
      </c>
      <c r="J99" s="973" t="s">
        <v>4</v>
      </c>
      <c r="K99" s="973" t="s">
        <v>4</v>
      </c>
      <c r="L99" s="973" t="s">
        <v>4</v>
      </c>
      <c r="M99" s="973" t="s">
        <v>4</v>
      </c>
      <c r="N99" s="973" t="s">
        <v>4</v>
      </c>
      <c r="O99" s="973" t="s">
        <v>4</v>
      </c>
      <c r="P99" s="973" t="s">
        <v>4</v>
      </c>
      <c r="Q99" s="973" t="s">
        <v>4</v>
      </c>
      <c r="R99" s="973" t="s">
        <v>4</v>
      </c>
      <c r="S99" s="973" t="s">
        <v>4</v>
      </c>
      <c r="T99" s="973" t="s">
        <v>4</v>
      </c>
      <c r="U99" s="787">
        <v>102</v>
      </c>
      <c r="V99" s="787">
        <v>109</v>
      </c>
      <c r="W99" s="787">
        <v>110</v>
      </c>
      <c r="X99" s="787">
        <v>262</v>
      </c>
      <c r="Y99" s="787">
        <v>139</v>
      </c>
      <c r="Z99" s="787">
        <v>106</v>
      </c>
      <c r="AA99" s="787">
        <v>122</v>
      </c>
      <c r="AB99" s="787">
        <v>122</v>
      </c>
      <c r="AC99" s="787">
        <v>111</v>
      </c>
      <c r="AD99" s="787">
        <v>111</v>
      </c>
      <c r="AE99" s="787">
        <v>97</v>
      </c>
      <c r="AF99" s="802">
        <v>110</v>
      </c>
      <c r="AG99" s="814">
        <v>133</v>
      </c>
      <c r="AH99" s="802">
        <v>142</v>
      </c>
      <c r="AI99" s="1282">
        <v>99</v>
      </c>
      <c r="AJ99" s="1607">
        <v>94</v>
      </c>
    </row>
    <row r="100" spans="1:36" x14ac:dyDescent="0.2">
      <c r="A100" s="1397" t="s">
        <v>886</v>
      </c>
      <c r="B100" s="973" t="s">
        <v>4</v>
      </c>
      <c r="C100" s="973" t="s">
        <v>4</v>
      </c>
      <c r="D100" s="973" t="s">
        <v>4</v>
      </c>
      <c r="E100" s="973" t="s">
        <v>4</v>
      </c>
      <c r="F100" s="973" t="s">
        <v>4</v>
      </c>
      <c r="G100" s="973" t="s">
        <v>4</v>
      </c>
      <c r="H100" s="973" t="s">
        <v>4</v>
      </c>
      <c r="I100" s="973" t="s">
        <v>4</v>
      </c>
      <c r="J100" s="973" t="s">
        <v>4</v>
      </c>
      <c r="K100" s="973" t="s">
        <v>4</v>
      </c>
      <c r="L100" s="973" t="s">
        <v>4</v>
      </c>
      <c r="M100" s="973" t="s">
        <v>4</v>
      </c>
      <c r="N100" s="973" t="s">
        <v>4</v>
      </c>
      <c r="O100" s="973" t="s">
        <v>4</v>
      </c>
      <c r="P100" s="973" t="s">
        <v>4</v>
      </c>
      <c r="Q100" s="973" t="s">
        <v>4</v>
      </c>
      <c r="R100" s="973" t="s">
        <v>4</v>
      </c>
      <c r="S100" s="973" t="s">
        <v>4</v>
      </c>
      <c r="T100" s="973" t="s">
        <v>4</v>
      </c>
      <c r="U100" s="785" t="s">
        <v>456</v>
      </c>
      <c r="V100" s="785" t="s">
        <v>456</v>
      </c>
      <c r="W100" s="785" t="s">
        <v>370</v>
      </c>
      <c r="X100" s="785" t="s">
        <v>456</v>
      </c>
      <c r="Y100" s="785" t="s">
        <v>370</v>
      </c>
      <c r="Z100" s="785" t="s">
        <v>456</v>
      </c>
      <c r="AA100" s="785" t="s">
        <v>370</v>
      </c>
      <c r="AB100" s="1398" t="s">
        <v>370</v>
      </c>
      <c r="AC100" s="802" t="s">
        <v>456</v>
      </c>
      <c r="AD100" s="802" t="s">
        <v>370</v>
      </c>
      <c r="AE100" s="801" t="s">
        <v>456</v>
      </c>
      <c r="AF100" s="802">
        <v>1</v>
      </c>
      <c r="AG100" s="814">
        <v>3</v>
      </c>
      <c r="AH100" s="802" t="s">
        <v>370</v>
      </c>
      <c r="AI100" s="1282" t="s">
        <v>370</v>
      </c>
      <c r="AJ100" s="1608" t="s">
        <v>370</v>
      </c>
    </row>
    <row r="101" spans="1:36" x14ac:dyDescent="0.2">
      <c r="A101" s="1397" t="s">
        <v>887</v>
      </c>
      <c r="B101" s="973" t="s">
        <v>4</v>
      </c>
      <c r="C101" s="973" t="s">
        <v>4</v>
      </c>
      <c r="D101" s="973" t="s">
        <v>4</v>
      </c>
      <c r="E101" s="973" t="s">
        <v>4</v>
      </c>
      <c r="F101" s="973" t="s">
        <v>4</v>
      </c>
      <c r="G101" s="973" t="s">
        <v>4</v>
      </c>
      <c r="H101" s="973" t="s">
        <v>4</v>
      </c>
      <c r="I101" s="973" t="s">
        <v>4</v>
      </c>
      <c r="J101" s="973" t="s">
        <v>4</v>
      </c>
      <c r="K101" s="973" t="s">
        <v>4</v>
      </c>
      <c r="L101" s="973" t="s">
        <v>4</v>
      </c>
      <c r="M101" s="973" t="s">
        <v>4</v>
      </c>
      <c r="N101" s="973" t="s">
        <v>4</v>
      </c>
      <c r="O101" s="973" t="s">
        <v>4</v>
      </c>
      <c r="P101" s="973" t="s">
        <v>4</v>
      </c>
      <c r="Q101" s="973" t="s">
        <v>4</v>
      </c>
      <c r="R101" s="973" t="s">
        <v>4</v>
      </c>
      <c r="S101" s="973" t="s">
        <v>4</v>
      </c>
      <c r="T101" s="973" t="s">
        <v>4</v>
      </c>
      <c r="U101" s="785" t="s">
        <v>456</v>
      </c>
      <c r="V101" s="785" t="s">
        <v>456</v>
      </c>
      <c r="W101" s="785" t="s">
        <v>370</v>
      </c>
      <c r="X101" s="785" t="s">
        <v>456</v>
      </c>
      <c r="Y101" s="785" t="s">
        <v>370</v>
      </c>
      <c r="Z101" s="785" t="s">
        <v>456</v>
      </c>
      <c r="AA101" s="785" t="s">
        <v>370</v>
      </c>
      <c r="AB101" s="802" t="s">
        <v>370</v>
      </c>
      <c r="AC101" s="802" t="s">
        <v>456</v>
      </c>
      <c r="AD101" s="802" t="s">
        <v>370</v>
      </c>
      <c r="AE101" s="801" t="s">
        <v>456</v>
      </c>
      <c r="AF101" s="785" t="s">
        <v>370</v>
      </c>
      <c r="AG101" s="802" t="s">
        <v>370</v>
      </c>
      <c r="AH101" s="802" t="s">
        <v>370</v>
      </c>
      <c r="AI101" s="802" t="s">
        <v>370</v>
      </c>
      <c r="AJ101" s="1605" t="s">
        <v>370</v>
      </c>
    </row>
    <row r="102" spans="1:36" ht="21" customHeight="1" x14ac:dyDescent="0.2">
      <c r="A102" s="1397" t="s">
        <v>120</v>
      </c>
      <c r="B102" s="973"/>
      <c r="C102" s="973"/>
      <c r="D102" s="973"/>
      <c r="E102" s="973"/>
      <c r="F102" s="973"/>
      <c r="G102" s="973"/>
      <c r="H102" s="973"/>
      <c r="I102" s="973"/>
      <c r="J102" s="973"/>
      <c r="K102" s="973"/>
      <c r="L102" s="973"/>
      <c r="M102" s="973"/>
      <c r="N102" s="973"/>
      <c r="O102" s="973"/>
      <c r="P102" s="973"/>
      <c r="Q102" s="973"/>
      <c r="R102" s="973"/>
      <c r="S102" s="973"/>
      <c r="T102" s="973"/>
      <c r="U102" s="1399"/>
      <c r="V102" s="802"/>
      <c r="W102" s="802"/>
      <c r="X102" s="802"/>
      <c r="Y102" s="802"/>
      <c r="Z102" s="802"/>
      <c r="AA102" s="802"/>
      <c r="AB102" s="802"/>
      <c r="AC102" s="802"/>
      <c r="AD102" s="802"/>
      <c r="AE102" s="802"/>
      <c r="AF102" s="802"/>
      <c r="AG102" s="802"/>
      <c r="AH102" s="802"/>
      <c r="AI102" s="1282"/>
      <c r="AJ102" s="1608" t="s">
        <v>370</v>
      </c>
    </row>
    <row r="103" spans="1:36" s="800" customFormat="1" x14ac:dyDescent="0.2">
      <c r="A103" s="1406" t="s">
        <v>873</v>
      </c>
      <c r="B103" s="973" t="s">
        <v>4</v>
      </c>
      <c r="C103" s="973" t="s">
        <v>4</v>
      </c>
      <c r="D103" s="973" t="s">
        <v>4</v>
      </c>
      <c r="E103" s="973" t="s">
        <v>4</v>
      </c>
      <c r="F103" s="973" t="s">
        <v>4</v>
      </c>
      <c r="G103" s="973" t="s">
        <v>4</v>
      </c>
      <c r="H103" s="973" t="s">
        <v>4</v>
      </c>
      <c r="I103" s="973" t="s">
        <v>4</v>
      </c>
      <c r="J103" s="973" t="s">
        <v>4</v>
      </c>
      <c r="K103" s="973" t="s">
        <v>4</v>
      </c>
      <c r="L103" s="973" t="s">
        <v>4</v>
      </c>
      <c r="M103" s="973" t="s">
        <v>4</v>
      </c>
      <c r="N103" s="973" t="s">
        <v>4</v>
      </c>
      <c r="O103" s="973" t="s">
        <v>4</v>
      </c>
      <c r="P103" s="973" t="s">
        <v>4</v>
      </c>
      <c r="Q103" s="973" t="s">
        <v>4</v>
      </c>
      <c r="R103" s="973" t="s">
        <v>4</v>
      </c>
      <c r="S103" s="973" t="s">
        <v>4</v>
      </c>
      <c r="T103" s="973" t="s">
        <v>4</v>
      </c>
      <c r="U103" s="785" t="s">
        <v>456</v>
      </c>
      <c r="V103" s="785" t="s">
        <v>456</v>
      </c>
      <c r="W103" s="1407" t="s">
        <v>456</v>
      </c>
      <c r="X103" s="785" t="s">
        <v>456</v>
      </c>
      <c r="Y103" s="785" t="s">
        <v>370</v>
      </c>
      <c r="Z103" s="785" t="s">
        <v>456</v>
      </c>
      <c r="AA103" s="785" t="s">
        <v>370</v>
      </c>
      <c r="AB103" s="814" t="s">
        <v>370</v>
      </c>
      <c r="AC103" s="802" t="s">
        <v>456</v>
      </c>
      <c r="AD103" s="802" t="s">
        <v>370</v>
      </c>
      <c r="AE103" s="801" t="s">
        <v>456</v>
      </c>
      <c r="AF103" s="785" t="s">
        <v>370</v>
      </c>
      <c r="AG103" s="814" t="s">
        <v>370</v>
      </c>
      <c r="AH103" s="802" t="s">
        <v>370</v>
      </c>
      <c r="AI103" s="1283">
        <v>1735</v>
      </c>
      <c r="AJ103" s="1604">
        <v>2326</v>
      </c>
    </row>
    <row r="104" spans="1:36" ht="21" customHeight="1" x14ac:dyDescent="0.2">
      <c r="A104" s="1397" t="s">
        <v>890</v>
      </c>
      <c r="B104" s="973" t="s">
        <v>4</v>
      </c>
      <c r="C104" s="973" t="s">
        <v>4</v>
      </c>
      <c r="D104" s="973" t="s">
        <v>4</v>
      </c>
      <c r="E104" s="973" t="s">
        <v>4</v>
      </c>
      <c r="F104" s="973" t="s">
        <v>4</v>
      </c>
      <c r="G104" s="973" t="s">
        <v>4</v>
      </c>
      <c r="H104" s="973" t="s">
        <v>4</v>
      </c>
      <c r="I104" s="973" t="s">
        <v>4</v>
      </c>
      <c r="J104" s="973" t="s">
        <v>4</v>
      </c>
      <c r="K104" s="973" t="s">
        <v>4</v>
      </c>
      <c r="L104" s="973" t="s">
        <v>4</v>
      </c>
      <c r="M104" s="973" t="s">
        <v>4</v>
      </c>
      <c r="N104" s="973" t="s">
        <v>4</v>
      </c>
      <c r="O104" s="973" t="s">
        <v>4</v>
      </c>
      <c r="P104" s="973" t="s">
        <v>4</v>
      </c>
      <c r="Q104" s="973" t="s">
        <v>4</v>
      </c>
      <c r="R104" s="973" t="s">
        <v>4</v>
      </c>
      <c r="S104" s="973" t="s">
        <v>4</v>
      </c>
      <c r="T104" s="973" t="s">
        <v>4</v>
      </c>
      <c r="U104" s="787"/>
      <c r="V104" s="787">
        <v>8</v>
      </c>
      <c r="W104" s="787">
        <v>3</v>
      </c>
      <c r="X104" s="785" t="s">
        <v>456</v>
      </c>
      <c r="Y104" s="785" t="s">
        <v>370</v>
      </c>
      <c r="Z104" s="785" t="s">
        <v>456</v>
      </c>
      <c r="AA104" s="787">
        <v>120</v>
      </c>
      <c r="AB104" s="814" t="s">
        <v>370</v>
      </c>
      <c r="AC104" s="787">
        <v>48</v>
      </c>
      <c r="AD104" s="814" t="s">
        <v>370</v>
      </c>
      <c r="AE104" s="787">
        <v>55</v>
      </c>
      <c r="AF104" s="802">
        <v>185</v>
      </c>
      <c r="AG104" s="814">
        <v>165</v>
      </c>
      <c r="AH104" s="802">
        <v>114</v>
      </c>
      <c r="AI104" s="1283">
        <v>289</v>
      </c>
      <c r="AJ104" s="1604">
        <v>1747</v>
      </c>
    </row>
    <row r="105" spans="1:36" x14ac:dyDescent="0.2">
      <c r="A105" s="1397" t="s">
        <v>123</v>
      </c>
      <c r="B105" s="973" t="s">
        <v>4</v>
      </c>
      <c r="C105" s="973" t="s">
        <v>4</v>
      </c>
      <c r="D105" s="973" t="s">
        <v>4</v>
      </c>
      <c r="E105" s="973" t="s">
        <v>4</v>
      </c>
      <c r="F105" s="973" t="s">
        <v>4</v>
      </c>
      <c r="G105" s="973" t="s">
        <v>4</v>
      </c>
      <c r="H105" s="973" t="s">
        <v>4</v>
      </c>
      <c r="I105" s="973" t="s">
        <v>4</v>
      </c>
      <c r="J105" s="973" t="s">
        <v>4</v>
      </c>
      <c r="K105" s="973" t="s">
        <v>4</v>
      </c>
      <c r="L105" s="973" t="s">
        <v>4</v>
      </c>
      <c r="M105" s="973" t="s">
        <v>4</v>
      </c>
      <c r="N105" s="973" t="s">
        <v>4</v>
      </c>
      <c r="O105" s="973" t="s">
        <v>4</v>
      </c>
      <c r="P105" s="973" t="s">
        <v>4</v>
      </c>
      <c r="Q105" s="973" t="s">
        <v>4</v>
      </c>
      <c r="R105" s="973" t="s">
        <v>4</v>
      </c>
      <c r="S105" s="973" t="s">
        <v>4</v>
      </c>
      <c r="T105" s="973" t="s">
        <v>4</v>
      </c>
      <c r="U105" s="785" t="s">
        <v>456</v>
      </c>
      <c r="V105" s="785" t="s">
        <v>456</v>
      </c>
      <c r="W105" s="785" t="s">
        <v>370</v>
      </c>
      <c r="X105" s="785" t="s">
        <v>370</v>
      </c>
      <c r="Y105" s="787">
        <v>7</v>
      </c>
      <c r="Z105" s="787">
        <v>44</v>
      </c>
      <c r="AA105" s="787">
        <v>74</v>
      </c>
      <c r="AB105" s="787">
        <v>80</v>
      </c>
      <c r="AC105" s="787">
        <v>13</v>
      </c>
      <c r="AD105" s="787">
        <v>5</v>
      </c>
      <c r="AE105" s="787">
        <v>8</v>
      </c>
      <c r="AF105" s="785" t="s">
        <v>370</v>
      </c>
      <c r="AG105" s="814" t="s">
        <v>370</v>
      </c>
      <c r="AH105" s="802" t="s">
        <v>370</v>
      </c>
      <c r="AI105" s="802" t="s">
        <v>370</v>
      </c>
      <c r="AJ105" s="1605" t="s">
        <v>370</v>
      </c>
    </row>
    <row r="106" spans="1:36" ht="24" customHeight="1" x14ac:dyDescent="0.2">
      <c r="A106" s="1397" t="s">
        <v>892</v>
      </c>
      <c r="B106" s="973" t="s">
        <v>4</v>
      </c>
      <c r="C106" s="973" t="s">
        <v>4</v>
      </c>
      <c r="D106" s="973" t="s">
        <v>4</v>
      </c>
      <c r="E106" s="973" t="s">
        <v>4</v>
      </c>
      <c r="F106" s="973" t="s">
        <v>4</v>
      </c>
      <c r="G106" s="973" t="s">
        <v>4</v>
      </c>
      <c r="H106" s="973" t="s">
        <v>4</v>
      </c>
      <c r="I106" s="973" t="s">
        <v>4</v>
      </c>
      <c r="J106" s="973" t="s">
        <v>4</v>
      </c>
      <c r="K106" s="973" t="s">
        <v>4</v>
      </c>
      <c r="L106" s="973" t="s">
        <v>4</v>
      </c>
      <c r="M106" s="973" t="s">
        <v>4</v>
      </c>
      <c r="N106" s="973" t="s">
        <v>4</v>
      </c>
      <c r="O106" s="973" t="s">
        <v>4</v>
      </c>
      <c r="P106" s="973" t="s">
        <v>4</v>
      </c>
      <c r="Q106" s="973" t="s">
        <v>4</v>
      </c>
      <c r="R106" s="973" t="s">
        <v>4</v>
      </c>
      <c r="S106" s="973" t="s">
        <v>4</v>
      </c>
      <c r="T106" s="973" t="s">
        <v>4</v>
      </c>
      <c r="U106" s="787">
        <v>19</v>
      </c>
      <c r="V106" s="787">
        <v>47</v>
      </c>
      <c r="W106" s="787">
        <v>16</v>
      </c>
      <c r="X106" s="787">
        <v>4</v>
      </c>
      <c r="Y106" s="785" t="s">
        <v>370</v>
      </c>
      <c r="Z106" s="785" t="s">
        <v>370</v>
      </c>
      <c r="AA106" s="787">
        <v>63</v>
      </c>
      <c r="AB106" s="787">
        <v>197</v>
      </c>
      <c r="AC106" s="787">
        <v>285</v>
      </c>
      <c r="AD106" s="787">
        <v>209</v>
      </c>
      <c r="AE106" s="787">
        <v>145</v>
      </c>
      <c r="AF106" s="802">
        <v>320</v>
      </c>
      <c r="AG106" s="814">
        <v>329</v>
      </c>
      <c r="AH106" s="809">
        <v>1073</v>
      </c>
      <c r="AI106" s="1283">
        <v>870</v>
      </c>
      <c r="AJ106" s="1604">
        <v>2003</v>
      </c>
    </row>
    <row r="107" spans="1:36" ht="10.5" customHeight="1" x14ac:dyDescent="0.2">
      <c r="A107" s="1400" t="s">
        <v>929</v>
      </c>
      <c r="B107" s="973"/>
      <c r="C107" s="973"/>
      <c r="D107" s="973" t="s">
        <v>4</v>
      </c>
      <c r="E107" s="973" t="s">
        <v>4</v>
      </c>
      <c r="F107" s="973" t="s">
        <v>4</v>
      </c>
      <c r="G107" s="973" t="s">
        <v>4</v>
      </c>
      <c r="H107" s="973" t="s">
        <v>4</v>
      </c>
      <c r="I107" s="973" t="s">
        <v>4</v>
      </c>
      <c r="J107" s="973" t="s">
        <v>4</v>
      </c>
      <c r="K107" s="973" t="s">
        <v>4</v>
      </c>
      <c r="L107" s="973" t="s">
        <v>4</v>
      </c>
      <c r="M107" s="973" t="s">
        <v>4</v>
      </c>
      <c r="N107" s="973" t="s">
        <v>4</v>
      </c>
      <c r="O107" s="973" t="s">
        <v>4</v>
      </c>
      <c r="P107" s="973" t="s">
        <v>4</v>
      </c>
      <c r="Q107" s="973" t="s">
        <v>4</v>
      </c>
      <c r="R107" s="973" t="s">
        <v>4</v>
      </c>
      <c r="S107" s="973" t="s">
        <v>4</v>
      </c>
      <c r="T107" s="973" t="s">
        <v>4</v>
      </c>
      <c r="U107" s="787">
        <v>7703</v>
      </c>
      <c r="V107" s="787">
        <v>10183</v>
      </c>
      <c r="W107" s="787">
        <v>11276</v>
      </c>
      <c r="X107" s="787">
        <v>14188</v>
      </c>
      <c r="Y107" s="787">
        <v>16187</v>
      </c>
      <c r="Z107" s="787">
        <v>11300</v>
      </c>
      <c r="AA107" s="787">
        <v>15607</v>
      </c>
      <c r="AB107" s="787">
        <v>20427</v>
      </c>
      <c r="AC107" s="787">
        <v>22852</v>
      </c>
      <c r="AD107" s="787">
        <v>23510</v>
      </c>
      <c r="AE107" s="787">
        <v>20035</v>
      </c>
      <c r="AF107" s="787">
        <v>22361</v>
      </c>
      <c r="AG107" s="1393">
        <v>31995</v>
      </c>
      <c r="AH107" s="787">
        <v>33970</v>
      </c>
      <c r="AI107" s="787">
        <v>38149</v>
      </c>
      <c r="AJ107" s="1604">
        <v>34962</v>
      </c>
    </row>
    <row r="108" spans="1:36" s="94" customFormat="1" ht="12" customHeight="1" x14ac:dyDescent="0.2">
      <c r="A108" s="1397" t="s">
        <v>901</v>
      </c>
      <c r="B108" s="973" t="s">
        <v>4</v>
      </c>
      <c r="C108" s="973" t="s">
        <v>4</v>
      </c>
      <c r="D108" s="973" t="s">
        <v>4</v>
      </c>
      <c r="E108" s="973" t="s">
        <v>4</v>
      </c>
      <c r="F108" s="973" t="s">
        <v>4</v>
      </c>
      <c r="G108" s="973" t="s">
        <v>4</v>
      </c>
      <c r="H108" s="973" t="s">
        <v>4</v>
      </c>
      <c r="I108" s="973" t="s">
        <v>4</v>
      </c>
      <c r="J108" s="973" t="s">
        <v>4</v>
      </c>
      <c r="K108" s="973" t="s">
        <v>4</v>
      </c>
      <c r="L108" s="973" t="s">
        <v>4</v>
      </c>
      <c r="M108" s="973" t="s">
        <v>4</v>
      </c>
      <c r="N108" s="973" t="s">
        <v>4</v>
      </c>
      <c r="O108" s="973" t="s">
        <v>4</v>
      </c>
      <c r="P108" s="973" t="s">
        <v>4</v>
      </c>
      <c r="Q108" s="973" t="s">
        <v>4</v>
      </c>
      <c r="R108" s="973" t="s">
        <v>4</v>
      </c>
      <c r="S108" s="973" t="s">
        <v>4</v>
      </c>
      <c r="T108" s="973" t="s">
        <v>4</v>
      </c>
      <c r="U108" s="787">
        <v>156</v>
      </c>
      <c r="V108" s="787">
        <v>5</v>
      </c>
      <c r="W108" s="785" t="s">
        <v>370</v>
      </c>
      <c r="X108" s="787">
        <v>54</v>
      </c>
      <c r="Y108" s="785"/>
      <c r="Z108" s="785"/>
      <c r="AA108" s="785"/>
      <c r="AB108" s="785"/>
      <c r="AC108" s="785"/>
      <c r="AD108" s="785"/>
      <c r="AE108" s="785"/>
      <c r="AF108" s="785"/>
      <c r="AG108" s="811"/>
      <c r="AH108" s="785" t="s">
        <v>370</v>
      </c>
      <c r="AI108" s="785" t="s">
        <v>370</v>
      </c>
      <c r="AJ108" s="1606"/>
    </row>
    <row r="109" spans="1:36" ht="22.5" x14ac:dyDescent="0.2">
      <c r="A109" s="1397" t="s">
        <v>894</v>
      </c>
      <c r="B109" s="973" t="s">
        <v>8</v>
      </c>
      <c r="C109" s="973" t="s">
        <v>8</v>
      </c>
      <c r="D109" s="973" t="s">
        <v>8</v>
      </c>
      <c r="E109" s="973" t="s">
        <v>8</v>
      </c>
      <c r="F109" s="973" t="s">
        <v>8</v>
      </c>
      <c r="G109" s="973" t="s">
        <v>8</v>
      </c>
      <c r="H109" s="973" t="s">
        <v>4</v>
      </c>
      <c r="I109" s="973" t="s">
        <v>4</v>
      </c>
      <c r="J109" s="973" t="s">
        <v>8</v>
      </c>
      <c r="K109" s="973" t="s">
        <v>8</v>
      </c>
      <c r="L109" s="973" t="s">
        <v>8</v>
      </c>
      <c r="M109" s="973" t="s">
        <v>8</v>
      </c>
      <c r="N109" s="973" t="s">
        <v>8</v>
      </c>
      <c r="O109" s="973" t="s">
        <v>8</v>
      </c>
      <c r="P109" s="973" t="s">
        <v>4</v>
      </c>
      <c r="Q109" s="973" t="s">
        <v>4</v>
      </c>
      <c r="R109" s="973" t="s">
        <v>8</v>
      </c>
      <c r="S109" s="973" t="s">
        <v>8</v>
      </c>
      <c r="T109" s="973" t="s">
        <v>8</v>
      </c>
      <c r="U109" s="785" t="s">
        <v>370</v>
      </c>
      <c r="V109" s="785" t="s">
        <v>456</v>
      </c>
      <c r="W109" s="785" t="s">
        <v>370</v>
      </c>
      <c r="X109" s="785" t="s">
        <v>456</v>
      </c>
      <c r="Y109" s="785" t="s">
        <v>370</v>
      </c>
      <c r="Z109" s="785" t="s">
        <v>456</v>
      </c>
      <c r="AA109" s="785" t="s">
        <v>370</v>
      </c>
      <c r="AB109" s="1398" t="s">
        <v>370</v>
      </c>
      <c r="AC109" s="802" t="s">
        <v>456</v>
      </c>
      <c r="AD109" s="802" t="s">
        <v>370</v>
      </c>
      <c r="AE109" s="801" t="s">
        <v>456</v>
      </c>
      <c r="AF109" s="801" t="s">
        <v>370</v>
      </c>
      <c r="AG109" s="818" t="s">
        <v>456</v>
      </c>
      <c r="AH109" s="801" t="s">
        <v>456</v>
      </c>
      <c r="AI109" s="801" t="s">
        <v>456</v>
      </c>
      <c r="AJ109" s="882" t="s">
        <v>456</v>
      </c>
    </row>
    <row r="110" spans="1:36" s="138" customFormat="1" ht="10.5" customHeight="1" x14ac:dyDescent="0.2">
      <c r="A110" s="1397" t="s">
        <v>930</v>
      </c>
      <c r="B110" s="973" t="s">
        <v>4</v>
      </c>
      <c r="C110" s="973" t="s">
        <v>4</v>
      </c>
      <c r="D110" s="973" t="s">
        <v>4</v>
      </c>
      <c r="E110" s="973" t="s">
        <v>4</v>
      </c>
      <c r="F110" s="973" t="s">
        <v>4</v>
      </c>
      <c r="G110" s="973" t="s">
        <v>4</v>
      </c>
      <c r="H110" s="973" t="s">
        <v>4</v>
      </c>
      <c r="I110" s="973" t="s">
        <v>8</v>
      </c>
      <c r="J110" s="973" t="s">
        <v>4</v>
      </c>
      <c r="K110" s="973" t="s">
        <v>4</v>
      </c>
      <c r="L110" s="973" t="s">
        <v>4</v>
      </c>
      <c r="M110" s="973" t="s">
        <v>4</v>
      </c>
      <c r="N110" s="973" t="s">
        <v>4</v>
      </c>
      <c r="O110" s="973" t="s">
        <v>4</v>
      </c>
      <c r="P110" s="973" t="s">
        <v>4</v>
      </c>
      <c r="Q110" s="973" t="s">
        <v>8</v>
      </c>
      <c r="R110" s="973" t="s">
        <v>4</v>
      </c>
      <c r="S110" s="973" t="s">
        <v>4</v>
      </c>
      <c r="T110" s="973" t="s">
        <v>4</v>
      </c>
      <c r="U110" s="785" t="s">
        <v>370</v>
      </c>
      <c r="V110" s="785" t="s">
        <v>456</v>
      </c>
      <c r="W110" s="785" t="s">
        <v>370</v>
      </c>
      <c r="X110" s="785" t="s">
        <v>456</v>
      </c>
      <c r="Y110" s="785" t="s">
        <v>370</v>
      </c>
      <c r="Z110" s="785" t="s">
        <v>456</v>
      </c>
      <c r="AA110" s="785" t="s">
        <v>370</v>
      </c>
      <c r="AB110" s="814" t="s">
        <v>370</v>
      </c>
      <c r="AC110" s="802" t="s">
        <v>456</v>
      </c>
      <c r="AD110" s="802" t="s">
        <v>370</v>
      </c>
      <c r="AE110" s="801" t="s">
        <v>456</v>
      </c>
      <c r="AF110" s="802" t="s">
        <v>370</v>
      </c>
      <c r="AG110" s="818" t="s">
        <v>456</v>
      </c>
      <c r="AH110" s="801" t="s">
        <v>456</v>
      </c>
      <c r="AI110" s="801" t="s">
        <v>456</v>
      </c>
      <c r="AJ110" s="882" t="s">
        <v>456</v>
      </c>
    </row>
    <row r="111" spans="1:36" ht="13.5" customHeight="1" x14ac:dyDescent="0.2">
      <c r="A111" s="1397" t="s">
        <v>896</v>
      </c>
      <c r="B111" s="973" t="s">
        <v>4</v>
      </c>
      <c r="C111" s="973" t="s">
        <v>4</v>
      </c>
      <c r="D111" s="973" t="s">
        <v>4</v>
      </c>
      <c r="E111" s="973" t="s">
        <v>4</v>
      </c>
      <c r="F111" s="973" t="s">
        <v>4</v>
      </c>
      <c r="G111" s="973" t="s">
        <v>4</v>
      </c>
      <c r="H111" s="973" t="s">
        <v>4</v>
      </c>
      <c r="I111" s="973" t="s">
        <v>4</v>
      </c>
      <c r="J111" s="973" t="s">
        <v>4</v>
      </c>
      <c r="K111" s="973" t="s">
        <v>4</v>
      </c>
      <c r="L111" s="973" t="s">
        <v>4</v>
      </c>
      <c r="M111" s="973" t="s">
        <v>4</v>
      </c>
      <c r="N111" s="973" t="s">
        <v>4</v>
      </c>
      <c r="O111" s="973" t="s">
        <v>4</v>
      </c>
      <c r="P111" s="973" t="s">
        <v>4</v>
      </c>
      <c r="Q111" s="973" t="s">
        <v>4</v>
      </c>
      <c r="R111" s="973" t="s">
        <v>4</v>
      </c>
      <c r="S111" s="973" t="s">
        <v>4</v>
      </c>
      <c r="T111" s="973" t="s">
        <v>4</v>
      </c>
      <c r="U111" s="785" t="s">
        <v>370</v>
      </c>
      <c r="V111" s="785" t="s">
        <v>456</v>
      </c>
      <c r="W111" s="785" t="s">
        <v>370</v>
      </c>
      <c r="X111" s="785" t="s">
        <v>456</v>
      </c>
      <c r="Y111" s="785" t="s">
        <v>370</v>
      </c>
      <c r="Z111" s="785" t="s">
        <v>456</v>
      </c>
      <c r="AA111" s="785" t="s">
        <v>370</v>
      </c>
      <c r="AB111" s="814" t="s">
        <v>370</v>
      </c>
      <c r="AC111" s="802" t="s">
        <v>456</v>
      </c>
      <c r="AD111" s="802" t="s">
        <v>370</v>
      </c>
      <c r="AE111" s="801" t="s">
        <v>456</v>
      </c>
      <c r="AF111" s="802" t="s">
        <v>370</v>
      </c>
      <c r="AG111" s="818" t="s">
        <v>456</v>
      </c>
      <c r="AH111" s="801" t="s">
        <v>456</v>
      </c>
      <c r="AI111" s="801" t="s">
        <v>456</v>
      </c>
      <c r="AJ111" s="882" t="s">
        <v>456</v>
      </c>
    </row>
    <row r="112" spans="1:36" s="138" customFormat="1" ht="22.5" x14ac:dyDescent="0.2">
      <c r="A112" s="1401" t="s">
        <v>130</v>
      </c>
      <c r="B112" s="987"/>
      <c r="C112" s="987"/>
      <c r="D112" s="987"/>
      <c r="E112" s="987"/>
      <c r="F112" s="987"/>
      <c r="G112" s="987"/>
      <c r="H112" s="987"/>
      <c r="I112" s="987"/>
      <c r="J112" s="987"/>
      <c r="K112" s="987"/>
      <c r="L112" s="987"/>
      <c r="M112" s="987"/>
      <c r="N112" s="987"/>
      <c r="O112" s="987"/>
      <c r="P112" s="987"/>
      <c r="Q112" s="987"/>
      <c r="R112" s="987"/>
      <c r="S112" s="987"/>
      <c r="T112" s="987"/>
      <c r="U112" s="787"/>
      <c r="V112" s="787"/>
      <c r="W112" s="787"/>
      <c r="X112" s="787"/>
      <c r="Y112" s="802"/>
      <c r="Z112" s="802"/>
      <c r="AA112" s="802"/>
      <c r="AB112" s="810"/>
      <c r="AC112" s="802"/>
      <c r="AD112" s="802"/>
      <c r="AE112" s="802"/>
      <c r="AF112" s="802"/>
      <c r="AG112" s="809"/>
      <c r="AH112" s="802"/>
      <c r="AI112" s="802"/>
      <c r="AJ112" s="1606"/>
    </row>
    <row r="113" spans="1:36" s="138" customFormat="1" x14ac:dyDescent="0.2">
      <c r="A113" s="1391" t="s">
        <v>883</v>
      </c>
      <c r="B113" s="973" t="s">
        <v>4</v>
      </c>
      <c r="C113" s="973" t="s">
        <v>4</v>
      </c>
      <c r="D113" s="973" t="s">
        <v>4</v>
      </c>
      <c r="E113" s="973" t="s">
        <v>4</v>
      </c>
      <c r="F113" s="973" t="s">
        <v>4</v>
      </c>
      <c r="G113" s="973" t="s">
        <v>4</v>
      </c>
      <c r="H113" s="973" t="s">
        <v>4</v>
      </c>
      <c r="I113" s="973" t="s">
        <v>4</v>
      </c>
      <c r="J113" s="973" t="s">
        <v>4</v>
      </c>
      <c r="K113" s="973" t="s">
        <v>4</v>
      </c>
      <c r="L113" s="973" t="s">
        <v>4</v>
      </c>
      <c r="M113" s="973" t="s">
        <v>4</v>
      </c>
      <c r="N113" s="973" t="s">
        <v>4</v>
      </c>
      <c r="O113" s="973" t="s">
        <v>4</v>
      </c>
      <c r="P113" s="973" t="s">
        <v>4</v>
      </c>
      <c r="Q113" s="973" t="s">
        <v>4</v>
      </c>
      <c r="R113" s="973" t="s">
        <v>4</v>
      </c>
      <c r="S113" s="973" t="s">
        <v>4</v>
      </c>
      <c r="T113" s="973" t="s">
        <v>4</v>
      </c>
      <c r="U113" s="787">
        <v>701.21299999999997</v>
      </c>
      <c r="V113" s="787">
        <v>807.779</v>
      </c>
      <c r="W113" s="787">
        <v>1101.779</v>
      </c>
      <c r="X113" s="787">
        <v>1278.7560000000001</v>
      </c>
      <c r="Y113" s="787">
        <v>1274.492</v>
      </c>
      <c r="Z113" s="787">
        <v>1341.9760000000001</v>
      </c>
      <c r="AA113" s="787">
        <v>1381.4739999999999</v>
      </c>
      <c r="AB113" s="787">
        <v>1562.3019999999999</v>
      </c>
      <c r="AC113" s="787">
        <v>1658.0930000000001</v>
      </c>
      <c r="AD113" s="787">
        <v>546.57600000000002</v>
      </c>
      <c r="AE113" s="787">
        <v>327.83800000000002</v>
      </c>
      <c r="AF113" s="787">
        <v>2665.8850000000002</v>
      </c>
      <c r="AG113" s="1393">
        <v>2841</v>
      </c>
      <c r="AH113" s="809">
        <v>3356</v>
      </c>
      <c r="AI113" s="809">
        <v>3784</v>
      </c>
      <c r="AJ113" s="1609">
        <v>4247</v>
      </c>
    </row>
    <row r="114" spans="1:36" ht="22.5" x14ac:dyDescent="0.2">
      <c r="A114" s="1391" t="s">
        <v>234</v>
      </c>
      <c r="B114" s="973" t="s">
        <v>4</v>
      </c>
      <c r="C114" s="973" t="s">
        <v>4</v>
      </c>
      <c r="D114" s="973" t="s">
        <v>4</v>
      </c>
      <c r="E114" s="973" t="s">
        <v>4</v>
      </c>
      <c r="F114" s="973" t="s">
        <v>4</v>
      </c>
      <c r="G114" s="973" t="s">
        <v>4</v>
      </c>
      <c r="H114" s="973" t="s">
        <v>4</v>
      </c>
      <c r="I114" s="973" t="s">
        <v>4</v>
      </c>
      <c r="J114" s="973" t="s">
        <v>4</v>
      </c>
      <c r="K114" s="973" t="s">
        <v>4</v>
      </c>
      <c r="L114" s="973" t="s">
        <v>4</v>
      </c>
      <c r="M114" s="973" t="s">
        <v>4</v>
      </c>
      <c r="N114" s="973" t="s">
        <v>4</v>
      </c>
      <c r="O114" s="973" t="s">
        <v>4</v>
      </c>
      <c r="P114" s="973" t="s">
        <v>4</v>
      </c>
      <c r="Q114" s="973" t="s">
        <v>4</v>
      </c>
      <c r="R114" s="973" t="s">
        <v>4</v>
      </c>
      <c r="S114" s="973" t="s">
        <v>4</v>
      </c>
      <c r="T114" s="973" t="s">
        <v>4</v>
      </c>
      <c r="U114" s="1257" t="s">
        <v>4</v>
      </c>
      <c r="V114" s="1257" t="s">
        <v>4</v>
      </c>
      <c r="W114" s="1257" t="s">
        <v>4</v>
      </c>
      <c r="X114" s="1257" t="s">
        <v>4</v>
      </c>
      <c r="Y114" s="1257" t="s">
        <v>4</v>
      </c>
      <c r="Z114" s="1257" t="s">
        <v>4</v>
      </c>
      <c r="AA114" s="1257" t="s">
        <v>4</v>
      </c>
      <c r="AB114" s="1402" t="s">
        <v>4</v>
      </c>
      <c r="AC114" s="1257" t="s">
        <v>4</v>
      </c>
      <c r="AD114" s="1257" t="s">
        <v>4</v>
      </c>
      <c r="AE114" s="1257" t="s">
        <v>4</v>
      </c>
      <c r="AF114" s="1257" t="s">
        <v>4</v>
      </c>
      <c r="AG114" s="801" t="s">
        <v>4</v>
      </c>
      <c r="AH114" s="1279"/>
      <c r="AI114" s="1279"/>
      <c r="AJ114" s="882" t="s">
        <v>4</v>
      </c>
    </row>
    <row r="115" spans="1:36" s="138" customFormat="1" ht="22.5" x14ac:dyDescent="0.2">
      <c r="A115" s="1401" t="s">
        <v>131</v>
      </c>
      <c r="B115" s="982"/>
      <c r="C115" s="973"/>
      <c r="D115" s="982"/>
      <c r="E115" s="982"/>
      <c r="F115" s="982"/>
      <c r="G115" s="982"/>
      <c r="H115" s="982"/>
      <c r="I115" s="982"/>
      <c r="J115" s="982"/>
      <c r="K115" s="973"/>
      <c r="L115" s="982"/>
      <c r="M115" s="982"/>
      <c r="N115" s="982"/>
      <c r="O115" s="982"/>
      <c r="P115" s="982"/>
      <c r="Q115" s="982"/>
      <c r="R115" s="982"/>
      <c r="S115" s="973"/>
      <c r="T115" s="982"/>
      <c r="U115" s="1257"/>
      <c r="V115" s="1257"/>
      <c r="W115" s="802"/>
      <c r="X115" s="802"/>
      <c r="Y115" s="802"/>
      <c r="Z115" s="802"/>
      <c r="AA115" s="802"/>
      <c r="AB115" s="814"/>
      <c r="AC115" s="802"/>
      <c r="AD115" s="802"/>
      <c r="AE115" s="802"/>
      <c r="AF115" s="802"/>
      <c r="AG115" s="809"/>
      <c r="AH115" s="802"/>
      <c r="AI115" s="802"/>
      <c r="AJ115" s="1610"/>
    </row>
    <row r="116" spans="1:36" s="138" customFormat="1" x14ac:dyDescent="0.2">
      <c r="A116" s="1391" t="s">
        <v>883</v>
      </c>
      <c r="B116" s="973" t="s">
        <v>4</v>
      </c>
      <c r="C116" s="973" t="s">
        <v>4</v>
      </c>
      <c r="D116" s="973" t="s">
        <v>4</v>
      </c>
      <c r="E116" s="973" t="s">
        <v>4</v>
      </c>
      <c r="F116" s="973" t="s">
        <v>4</v>
      </c>
      <c r="G116" s="973" t="s">
        <v>4</v>
      </c>
      <c r="H116" s="973" t="s">
        <v>4</v>
      </c>
      <c r="I116" s="973" t="s">
        <v>4</v>
      </c>
      <c r="J116" s="973" t="s">
        <v>4</v>
      </c>
      <c r="K116" s="973" t="s">
        <v>4</v>
      </c>
      <c r="L116" s="973" t="s">
        <v>4</v>
      </c>
      <c r="M116" s="973" t="s">
        <v>4</v>
      </c>
      <c r="N116" s="973" t="s">
        <v>4</v>
      </c>
      <c r="O116" s="973" t="s">
        <v>4</v>
      </c>
      <c r="P116" s="973" t="s">
        <v>4</v>
      </c>
      <c r="Q116" s="973" t="s">
        <v>4</v>
      </c>
      <c r="R116" s="973" t="s">
        <v>4</v>
      </c>
      <c r="S116" s="973" t="s">
        <v>4</v>
      </c>
      <c r="T116" s="973" t="s">
        <v>4</v>
      </c>
      <c r="U116" s="787">
        <v>151.691</v>
      </c>
      <c r="V116" s="787">
        <v>147.19900000000001</v>
      </c>
      <c r="W116" s="787">
        <v>252.947</v>
      </c>
      <c r="X116" s="787">
        <v>289.63499999999999</v>
      </c>
      <c r="Y116" s="787">
        <v>321.31</v>
      </c>
      <c r="Z116" s="787">
        <v>445.87200000000001</v>
      </c>
      <c r="AA116" s="787">
        <v>394.584</v>
      </c>
      <c r="AB116" s="787">
        <v>464.476</v>
      </c>
      <c r="AC116" s="787">
        <v>518.75800000000004</v>
      </c>
      <c r="AD116" s="787">
        <v>634.51</v>
      </c>
      <c r="AE116" s="787">
        <v>689.02300000000002</v>
      </c>
      <c r="AF116" s="787">
        <v>844.46500000000003</v>
      </c>
      <c r="AG116" s="1393">
        <v>1058</v>
      </c>
      <c r="AH116" s="809">
        <v>1196</v>
      </c>
      <c r="AI116" s="809">
        <v>1321</v>
      </c>
      <c r="AJ116" s="1609">
        <v>1507</v>
      </c>
    </row>
    <row r="117" spans="1:36" s="138" customFormat="1" ht="22.5" x14ac:dyDescent="0.2">
      <c r="A117" s="1391" t="s">
        <v>234</v>
      </c>
      <c r="B117" s="973" t="s">
        <v>4</v>
      </c>
      <c r="C117" s="973" t="s">
        <v>4</v>
      </c>
      <c r="D117" s="973" t="s">
        <v>4</v>
      </c>
      <c r="E117" s="973" t="s">
        <v>4</v>
      </c>
      <c r="F117" s="973" t="s">
        <v>4</v>
      </c>
      <c r="G117" s="973" t="s">
        <v>4</v>
      </c>
      <c r="H117" s="973" t="s">
        <v>4</v>
      </c>
      <c r="I117" s="973" t="s">
        <v>4</v>
      </c>
      <c r="J117" s="973" t="s">
        <v>4</v>
      </c>
      <c r="K117" s="973" t="s">
        <v>4</v>
      </c>
      <c r="L117" s="973" t="s">
        <v>4</v>
      </c>
      <c r="M117" s="973" t="s">
        <v>4</v>
      </c>
      <c r="N117" s="973" t="s">
        <v>4</v>
      </c>
      <c r="O117" s="973" t="s">
        <v>4</v>
      </c>
      <c r="P117" s="973" t="s">
        <v>4</v>
      </c>
      <c r="Q117" s="973" t="s">
        <v>4</v>
      </c>
      <c r="R117" s="973" t="s">
        <v>4</v>
      </c>
      <c r="S117" s="973" t="s">
        <v>4</v>
      </c>
      <c r="T117" s="973" t="s">
        <v>4</v>
      </c>
      <c r="U117" s="828" t="s">
        <v>4</v>
      </c>
      <c r="V117" s="828" t="s">
        <v>4</v>
      </c>
      <c r="W117" s="828" t="s">
        <v>4</v>
      </c>
      <c r="X117" s="828" t="s">
        <v>4</v>
      </c>
      <c r="Y117" s="828" t="s">
        <v>4</v>
      </c>
      <c r="Z117" s="828" t="s">
        <v>4</v>
      </c>
      <c r="AA117" s="828" t="s">
        <v>4</v>
      </c>
      <c r="AB117" s="829" t="s">
        <v>4</v>
      </c>
      <c r="AC117" s="828" t="s">
        <v>4</v>
      </c>
      <c r="AD117" s="828" t="s">
        <v>4</v>
      </c>
      <c r="AE117" s="828" t="s">
        <v>4</v>
      </c>
      <c r="AF117" s="828" t="s">
        <v>4</v>
      </c>
      <c r="AG117" s="801" t="s">
        <v>4</v>
      </c>
      <c r="AH117" s="801" t="s">
        <v>4</v>
      </c>
      <c r="AI117" s="801" t="s">
        <v>4</v>
      </c>
      <c r="AJ117" s="882" t="s">
        <v>4</v>
      </c>
    </row>
    <row r="118" spans="1:36" s="138" customFormat="1" ht="22.5" x14ac:dyDescent="0.2">
      <c r="A118" s="854" t="s">
        <v>134</v>
      </c>
      <c r="B118" s="10" t="s">
        <v>370</v>
      </c>
      <c r="C118" s="10" t="s">
        <v>456</v>
      </c>
      <c r="D118" s="10" t="s">
        <v>370</v>
      </c>
      <c r="E118" s="10" t="s">
        <v>456</v>
      </c>
      <c r="F118" s="10" t="s">
        <v>370</v>
      </c>
      <c r="G118" s="10" t="s">
        <v>456</v>
      </c>
      <c r="H118" s="10" t="s">
        <v>370</v>
      </c>
      <c r="I118" s="10" t="s">
        <v>370</v>
      </c>
      <c r="J118" s="10" t="s">
        <v>456</v>
      </c>
      <c r="K118" s="10" t="s">
        <v>370</v>
      </c>
      <c r="L118" s="10" t="s">
        <v>456</v>
      </c>
      <c r="M118" s="10" t="s">
        <v>370</v>
      </c>
      <c r="N118" s="10" t="s">
        <v>456</v>
      </c>
      <c r="O118" s="10" t="s">
        <v>370</v>
      </c>
      <c r="P118" s="10" t="s">
        <v>370</v>
      </c>
      <c r="Q118" s="10" t="s">
        <v>456</v>
      </c>
      <c r="R118" s="10" t="s">
        <v>370</v>
      </c>
      <c r="S118" s="10" t="s">
        <v>456</v>
      </c>
      <c r="T118" s="10" t="s">
        <v>370</v>
      </c>
      <c r="U118" s="10" t="s">
        <v>370</v>
      </c>
      <c r="V118" s="10" t="s">
        <v>456</v>
      </c>
      <c r="W118" s="10" t="s">
        <v>370</v>
      </c>
      <c r="X118" s="10" t="s">
        <v>456</v>
      </c>
      <c r="Y118" s="10" t="s">
        <v>370</v>
      </c>
      <c r="Z118" s="10" t="s">
        <v>456</v>
      </c>
      <c r="AA118" s="10" t="s">
        <v>370</v>
      </c>
      <c r="AB118" s="331" t="s">
        <v>370</v>
      </c>
      <c r="AC118" s="8" t="s">
        <v>456</v>
      </c>
      <c r="AD118" s="8" t="s">
        <v>370</v>
      </c>
      <c r="AE118" s="62" t="s">
        <v>456</v>
      </c>
      <c r="AF118" s="62" t="s">
        <v>370</v>
      </c>
      <c r="AG118" s="74" t="s">
        <v>456</v>
      </c>
      <c r="AH118" s="62" t="s">
        <v>456</v>
      </c>
      <c r="AI118" s="62" t="s">
        <v>456</v>
      </c>
      <c r="AJ118" s="62" t="s">
        <v>456</v>
      </c>
    </row>
    <row r="119" spans="1:36" s="138" customFormat="1" x14ac:dyDescent="0.2">
      <c r="A119" s="854" t="s">
        <v>135</v>
      </c>
      <c r="B119" s="10" t="s">
        <v>370</v>
      </c>
      <c r="C119" s="10" t="s">
        <v>456</v>
      </c>
      <c r="D119" s="10" t="s">
        <v>370</v>
      </c>
      <c r="E119" s="10" t="s">
        <v>456</v>
      </c>
      <c r="F119" s="10" t="s">
        <v>370</v>
      </c>
      <c r="G119" s="10" t="s">
        <v>456</v>
      </c>
      <c r="H119" s="10" t="s">
        <v>370</v>
      </c>
      <c r="I119" s="10" t="s">
        <v>370</v>
      </c>
      <c r="J119" s="10" t="s">
        <v>456</v>
      </c>
      <c r="K119" s="10" t="s">
        <v>370</v>
      </c>
      <c r="L119" s="10" t="s">
        <v>456</v>
      </c>
      <c r="M119" s="10" t="s">
        <v>370</v>
      </c>
      <c r="N119" s="10" t="s">
        <v>456</v>
      </c>
      <c r="O119" s="10" t="s">
        <v>370</v>
      </c>
      <c r="P119" s="10" t="s">
        <v>370</v>
      </c>
      <c r="Q119" s="10" t="s">
        <v>456</v>
      </c>
      <c r="R119" s="10" t="s">
        <v>370</v>
      </c>
      <c r="S119" s="10" t="s">
        <v>456</v>
      </c>
      <c r="T119" s="10" t="s">
        <v>370</v>
      </c>
      <c r="U119" s="10" t="s">
        <v>370</v>
      </c>
      <c r="V119" s="10" t="s">
        <v>456</v>
      </c>
      <c r="W119" s="10" t="s">
        <v>370</v>
      </c>
      <c r="X119" s="10" t="s">
        <v>456</v>
      </c>
      <c r="Y119" s="10" t="s">
        <v>370</v>
      </c>
      <c r="Z119" s="10" t="s">
        <v>456</v>
      </c>
      <c r="AA119" s="10" t="s">
        <v>370</v>
      </c>
      <c r="AB119" s="330" t="s">
        <v>370</v>
      </c>
      <c r="AC119" s="8" t="s">
        <v>456</v>
      </c>
      <c r="AD119" s="8" t="s">
        <v>370</v>
      </c>
      <c r="AE119" s="62" t="s">
        <v>456</v>
      </c>
      <c r="AF119" s="8" t="s">
        <v>370</v>
      </c>
      <c r="AG119" s="74" t="s">
        <v>456</v>
      </c>
      <c r="AH119" s="62" t="s">
        <v>456</v>
      </c>
      <c r="AI119" s="62" t="s">
        <v>456</v>
      </c>
      <c r="AJ119" s="62" t="s">
        <v>456</v>
      </c>
    </row>
    <row r="120" spans="1:36" s="138" customFormat="1" x14ac:dyDescent="0.2">
      <c r="A120" s="854" t="s">
        <v>136</v>
      </c>
      <c r="B120" s="10" t="s">
        <v>370</v>
      </c>
      <c r="C120" s="10" t="s">
        <v>456</v>
      </c>
      <c r="D120" s="10" t="s">
        <v>370</v>
      </c>
      <c r="E120" s="10" t="s">
        <v>456</v>
      </c>
      <c r="F120" s="10" t="s">
        <v>370</v>
      </c>
      <c r="G120" s="10" t="s">
        <v>456</v>
      </c>
      <c r="H120" s="10" t="s">
        <v>370</v>
      </c>
      <c r="I120" s="10" t="s">
        <v>370</v>
      </c>
      <c r="J120" s="10" t="s">
        <v>456</v>
      </c>
      <c r="K120" s="10" t="s">
        <v>370</v>
      </c>
      <c r="L120" s="10" t="s">
        <v>456</v>
      </c>
      <c r="M120" s="10" t="s">
        <v>370</v>
      </c>
      <c r="N120" s="10" t="s">
        <v>456</v>
      </c>
      <c r="O120" s="10" t="s">
        <v>370</v>
      </c>
      <c r="P120" s="10" t="s">
        <v>370</v>
      </c>
      <c r="Q120" s="10" t="s">
        <v>456</v>
      </c>
      <c r="R120" s="10" t="s">
        <v>370</v>
      </c>
      <c r="S120" s="10" t="s">
        <v>456</v>
      </c>
      <c r="T120" s="10" t="s">
        <v>370</v>
      </c>
      <c r="U120" s="10" t="s">
        <v>370</v>
      </c>
      <c r="V120" s="10" t="s">
        <v>456</v>
      </c>
      <c r="W120" s="10" t="s">
        <v>370</v>
      </c>
      <c r="X120" s="10" t="s">
        <v>456</v>
      </c>
      <c r="Y120" s="10" t="s">
        <v>370</v>
      </c>
      <c r="Z120" s="10" t="s">
        <v>456</v>
      </c>
      <c r="AA120" s="10" t="s">
        <v>370</v>
      </c>
      <c r="AB120" s="330" t="s">
        <v>370</v>
      </c>
      <c r="AC120" s="20" t="s">
        <v>456</v>
      </c>
      <c r="AD120" s="20" t="s">
        <v>370</v>
      </c>
      <c r="AE120" s="62" t="s">
        <v>456</v>
      </c>
      <c r="AF120" s="20" t="s">
        <v>370</v>
      </c>
      <c r="AG120" s="74" t="s">
        <v>456</v>
      </c>
      <c r="AH120" s="62" t="s">
        <v>456</v>
      </c>
      <c r="AI120" s="62" t="s">
        <v>456</v>
      </c>
      <c r="AJ120" s="62" t="s">
        <v>456</v>
      </c>
    </row>
    <row r="121" spans="1:36" s="138" customFormat="1" x14ac:dyDescent="0.2">
      <c r="A121" s="854" t="s">
        <v>81</v>
      </c>
      <c r="B121" s="10" t="s">
        <v>370</v>
      </c>
      <c r="C121" s="10" t="s">
        <v>456</v>
      </c>
      <c r="D121" s="10" t="s">
        <v>370</v>
      </c>
      <c r="E121" s="10" t="s">
        <v>456</v>
      </c>
      <c r="F121" s="10" t="s">
        <v>370</v>
      </c>
      <c r="G121" s="10" t="s">
        <v>456</v>
      </c>
      <c r="H121" s="10" t="s">
        <v>370</v>
      </c>
      <c r="I121" s="10" t="s">
        <v>370</v>
      </c>
      <c r="J121" s="10" t="s">
        <v>456</v>
      </c>
      <c r="K121" s="10" t="s">
        <v>370</v>
      </c>
      <c r="L121" s="10" t="s">
        <v>456</v>
      </c>
      <c r="M121" s="10" t="s">
        <v>370</v>
      </c>
      <c r="N121" s="10" t="s">
        <v>456</v>
      </c>
      <c r="O121" s="10" t="s">
        <v>370</v>
      </c>
      <c r="P121" s="10" t="s">
        <v>370</v>
      </c>
      <c r="Q121" s="10" t="s">
        <v>456</v>
      </c>
      <c r="R121" s="10" t="s">
        <v>370</v>
      </c>
      <c r="S121" s="10" t="s">
        <v>456</v>
      </c>
      <c r="T121" s="10" t="s">
        <v>370</v>
      </c>
      <c r="U121" s="10" t="s">
        <v>370</v>
      </c>
      <c r="V121" s="10" t="s">
        <v>456</v>
      </c>
      <c r="W121" s="10" t="s">
        <v>370</v>
      </c>
      <c r="X121" s="10" t="s">
        <v>456</v>
      </c>
      <c r="Y121" s="10" t="s">
        <v>370</v>
      </c>
      <c r="Z121" s="10" t="s">
        <v>456</v>
      </c>
      <c r="AA121" s="10" t="s">
        <v>370</v>
      </c>
      <c r="AB121" s="74" t="s">
        <v>370</v>
      </c>
      <c r="AC121" s="20" t="s">
        <v>456</v>
      </c>
      <c r="AD121" s="20" t="s">
        <v>370</v>
      </c>
      <c r="AE121" s="62" t="s">
        <v>456</v>
      </c>
      <c r="AF121" s="62" t="s">
        <v>370</v>
      </c>
      <c r="AG121" s="74" t="s">
        <v>456</v>
      </c>
      <c r="AH121" s="62" t="s">
        <v>456</v>
      </c>
      <c r="AI121" s="62" t="s">
        <v>456</v>
      </c>
      <c r="AJ121" s="62" t="s">
        <v>456</v>
      </c>
    </row>
    <row r="122" spans="1:36" s="138" customFormat="1" ht="22.5" x14ac:dyDescent="0.2">
      <c r="A122" s="854" t="s">
        <v>137</v>
      </c>
      <c r="B122" s="10" t="s">
        <v>370</v>
      </c>
      <c r="C122" s="10" t="s">
        <v>456</v>
      </c>
      <c r="D122" s="10" t="s">
        <v>370</v>
      </c>
      <c r="E122" s="10" t="s">
        <v>456</v>
      </c>
      <c r="F122" s="10" t="s">
        <v>370</v>
      </c>
      <c r="G122" s="10" t="s">
        <v>456</v>
      </c>
      <c r="H122" s="10" t="s">
        <v>370</v>
      </c>
      <c r="I122" s="10" t="s">
        <v>370</v>
      </c>
      <c r="J122" s="10" t="s">
        <v>456</v>
      </c>
      <c r="K122" s="10" t="s">
        <v>370</v>
      </c>
      <c r="L122" s="10" t="s">
        <v>456</v>
      </c>
      <c r="M122" s="10" t="s">
        <v>370</v>
      </c>
      <c r="N122" s="10" t="s">
        <v>456</v>
      </c>
      <c r="O122" s="10" t="s">
        <v>370</v>
      </c>
      <c r="P122" s="10" t="s">
        <v>370</v>
      </c>
      <c r="Q122" s="10" t="s">
        <v>456</v>
      </c>
      <c r="R122" s="10" t="s">
        <v>370</v>
      </c>
      <c r="S122" s="10" t="s">
        <v>456</v>
      </c>
      <c r="T122" s="10" t="s">
        <v>370</v>
      </c>
      <c r="U122" s="10" t="s">
        <v>370</v>
      </c>
      <c r="V122" s="10" t="s">
        <v>456</v>
      </c>
      <c r="W122" s="10" t="s">
        <v>370</v>
      </c>
      <c r="X122" s="10" t="s">
        <v>456</v>
      </c>
      <c r="Y122" s="10" t="s">
        <v>370</v>
      </c>
      <c r="Z122" s="10" t="s">
        <v>456</v>
      </c>
      <c r="AA122" s="10" t="s">
        <v>370</v>
      </c>
      <c r="AB122" s="330" t="s">
        <v>370</v>
      </c>
      <c r="AC122" s="20" t="s">
        <v>456</v>
      </c>
      <c r="AD122" s="20" t="s">
        <v>370</v>
      </c>
      <c r="AE122" s="62" t="s">
        <v>456</v>
      </c>
      <c r="AF122" s="62" t="s">
        <v>370</v>
      </c>
      <c r="AG122" s="74" t="s">
        <v>456</v>
      </c>
      <c r="AH122" s="62" t="s">
        <v>456</v>
      </c>
      <c r="AI122" s="62" t="s">
        <v>456</v>
      </c>
      <c r="AJ122" s="62" t="s">
        <v>456</v>
      </c>
    </row>
    <row r="123" spans="1:36" s="138" customFormat="1" ht="13.5" customHeight="1" x14ac:dyDescent="0.2">
      <c r="A123" s="854" t="s">
        <v>138</v>
      </c>
      <c r="B123" s="10" t="s">
        <v>370</v>
      </c>
      <c r="C123" s="10" t="s">
        <v>456</v>
      </c>
      <c r="D123" s="10" t="s">
        <v>370</v>
      </c>
      <c r="E123" s="10" t="s">
        <v>456</v>
      </c>
      <c r="F123" s="10" t="s">
        <v>370</v>
      </c>
      <c r="G123" s="10" t="s">
        <v>456</v>
      </c>
      <c r="H123" s="10" t="s">
        <v>370</v>
      </c>
      <c r="I123" s="10" t="s">
        <v>370</v>
      </c>
      <c r="J123" s="10" t="s">
        <v>456</v>
      </c>
      <c r="K123" s="10" t="s">
        <v>370</v>
      </c>
      <c r="L123" s="10" t="s">
        <v>456</v>
      </c>
      <c r="M123" s="10" t="s">
        <v>370</v>
      </c>
      <c r="N123" s="10" t="s">
        <v>456</v>
      </c>
      <c r="O123" s="10" t="s">
        <v>370</v>
      </c>
      <c r="P123" s="10" t="s">
        <v>370</v>
      </c>
      <c r="Q123" s="10" t="s">
        <v>456</v>
      </c>
      <c r="R123" s="10" t="s">
        <v>370</v>
      </c>
      <c r="S123" s="10" t="s">
        <v>456</v>
      </c>
      <c r="T123" s="10" t="s">
        <v>370</v>
      </c>
      <c r="U123" s="10" t="s">
        <v>370</v>
      </c>
      <c r="V123" s="10" t="s">
        <v>456</v>
      </c>
      <c r="W123" s="10" t="s">
        <v>370</v>
      </c>
      <c r="X123" s="10" t="s">
        <v>456</v>
      </c>
      <c r="Y123" s="10" t="s">
        <v>370</v>
      </c>
      <c r="Z123" s="10" t="s">
        <v>456</v>
      </c>
      <c r="AA123" s="10" t="s">
        <v>370</v>
      </c>
      <c r="AB123" s="330" t="s">
        <v>370</v>
      </c>
      <c r="AC123" s="20" t="s">
        <v>456</v>
      </c>
      <c r="AD123" s="20" t="s">
        <v>370</v>
      </c>
      <c r="AE123" s="62" t="s">
        <v>456</v>
      </c>
      <c r="AF123" s="20" t="s">
        <v>370</v>
      </c>
      <c r="AG123" s="74" t="s">
        <v>456</v>
      </c>
      <c r="AH123" s="62" t="s">
        <v>456</v>
      </c>
      <c r="AI123" s="62" t="s">
        <v>456</v>
      </c>
      <c r="AJ123" s="62" t="s">
        <v>456</v>
      </c>
    </row>
    <row r="124" spans="1:36" s="138" customFormat="1" x14ac:dyDescent="0.2">
      <c r="A124" s="854" t="s">
        <v>81</v>
      </c>
      <c r="B124" s="10" t="s">
        <v>370</v>
      </c>
      <c r="C124" s="10" t="s">
        <v>456</v>
      </c>
      <c r="D124" s="10" t="s">
        <v>370</v>
      </c>
      <c r="E124" s="10" t="s">
        <v>456</v>
      </c>
      <c r="F124" s="10" t="s">
        <v>370</v>
      </c>
      <c r="G124" s="10" t="s">
        <v>456</v>
      </c>
      <c r="H124" s="10" t="s">
        <v>370</v>
      </c>
      <c r="I124" s="10" t="s">
        <v>370</v>
      </c>
      <c r="J124" s="10" t="s">
        <v>456</v>
      </c>
      <c r="K124" s="10" t="s">
        <v>370</v>
      </c>
      <c r="L124" s="10" t="s">
        <v>456</v>
      </c>
      <c r="M124" s="10" t="s">
        <v>370</v>
      </c>
      <c r="N124" s="10" t="s">
        <v>456</v>
      </c>
      <c r="O124" s="10" t="s">
        <v>370</v>
      </c>
      <c r="P124" s="10" t="s">
        <v>370</v>
      </c>
      <c r="Q124" s="10" t="s">
        <v>456</v>
      </c>
      <c r="R124" s="10" t="s">
        <v>370</v>
      </c>
      <c r="S124" s="10" t="s">
        <v>456</v>
      </c>
      <c r="T124" s="10" t="s">
        <v>370</v>
      </c>
      <c r="U124" s="10" t="s">
        <v>370</v>
      </c>
      <c r="V124" s="10" t="s">
        <v>456</v>
      </c>
      <c r="W124" s="10" t="s">
        <v>370</v>
      </c>
      <c r="X124" s="10" t="s">
        <v>456</v>
      </c>
      <c r="Y124" s="10" t="s">
        <v>370</v>
      </c>
      <c r="Z124" s="10" t="s">
        <v>456</v>
      </c>
      <c r="AA124" s="10" t="s">
        <v>370</v>
      </c>
      <c r="AB124" s="74" t="s">
        <v>370</v>
      </c>
      <c r="AC124" s="20" t="s">
        <v>456</v>
      </c>
      <c r="AD124" s="20" t="s">
        <v>370</v>
      </c>
      <c r="AE124" s="62" t="s">
        <v>456</v>
      </c>
      <c r="AF124" s="62" t="s">
        <v>370</v>
      </c>
      <c r="AG124" s="74" t="s">
        <v>456</v>
      </c>
      <c r="AH124" s="62" t="s">
        <v>456</v>
      </c>
      <c r="AI124" s="62" t="s">
        <v>456</v>
      </c>
      <c r="AJ124" s="62" t="s">
        <v>456</v>
      </c>
    </row>
    <row r="125" spans="1:36" s="138" customFormat="1" ht="9.75" customHeight="1" x14ac:dyDescent="0.2">
      <c r="A125" s="854" t="s">
        <v>139</v>
      </c>
      <c r="B125" s="10" t="s">
        <v>370</v>
      </c>
      <c r="C125" s="10" t="s">
        <v>456</v>
      </c>
      <c r="D125" s="10" t="s">
        <v>370</v>
      </c>
      <c r="E125" s="10" t="s">
        <v>456</v>
      </c>
      <c r="F125" s="10" t="s">
        <v>370</v>
      </c>
      <c r="G125" s="10" t="s">
        <v>456</v>
      </c>
      <c r="H125" s="10" t="s">
        <v>370</v>
      </c>
      <c r="I125" s="10" t="s">
        <v>370</v>
      </c>
      <c r="J125" s="10" t="s">
        <v>456</v>
      </c>
      <c r="K125" s="10" t="s">
        <v>370</v>
      </c>
      <c r="L125" s="10" t="s">
        <v>456</v>
      </c>
      <c r="M125" s="10" t="s">
        <v>370</v>
      </c>
      <c r="N125" s="10" t="s">
        <v>456</v>
      </c>
      <c r="O125" s="10" t="s">
        <v>370</v>
      </c>
      <c r="P125" s="10" t="s">
        <v>370</v>
      </c>
      <c r="Q125" s="10" t="s">
        <v>456</v>
      </c>
      <c r="R125" s="10" t="s">
        <v>370</v>
      </c>
      <c r="S125" s="10" t="s">
        <v>456</v>
      </c>
      <c r="T125" s="10" t="s">
        <v>370</v>
      </c>
      <c r="U125" s="10" t="s">
        <v>370</v>
      </c>
      <c r="V125" s="10" t="s">
        <v>456</v>
      </c>
      <c r="W125" s="10" t="s">
        <v>370</v>
      </c>
      <c r="X125" s="10" t="s">
        <v>456</v>
      </c>
      <c r="Y125" s="10" t="s">
        <v>370</v>
      </c>
      <c r="Z125" s="10" t="s">
        <v>456</v>
      </c>
      <c r="AA125" s="10" t="s">
        <v>370</v>
      </c>
      <c r="AB125" s="331" t="s">
        <v>370</v>
      </c>
      <c r="AC125" s="20" t="s">
        <v>456</v>
      </c>
      <c r="AD125" s="20" t="s">
        <v>370</v>
      </c>
      <c r="AE125" s="62" t="s">
        <v>456</v>
      </c>
      <c r="AF125" s="62" t="s">
        <v>370</v>
      </c>
      <c r="AG125" s="74" t="s">
        <v>456</v>
      </c>
      <c r="AH125" s="62" t="s">
        <v>456</v>
      </c>
      <c r="AI125" s="62" t="s">
        <v>456</v>
      </c>
      <c r="AJ125" s="62" t="s">
        <v>456</v>
      </c>
    </row>
    <row r="126" spans="1:36" s="138" customFormat="1" ht="10.5" customHeight="1" x14ac:dyDescent="0.2">
      <c r="A126" s="854" t="s">
        <v>140</v>
      </c>
      <c r="B126" s="10" t="s">
        <v>370</v>
      </c>
      <c r="C126" s="10" t="s">
        <v>456</v>
      </c>
      <c r="D126" s="10" t="s">
        <v>370</v>
      </c>
      <c r="E126" s="10" t="s">
        <v>456</v>
      </c>
      <c r="F126" s="10" t="s">
        <v>370</v>
      </c>
      <c r="G126" s="10" t="s">
        <v>456</v>
      </c>
      <c r="H126" s="10" t="s">
        <v>370</v>
      </c>
      <c r="I126" s="10" t="s">
        <v>370</v>
      </c>
      <c r="J126" s="10" t="s">
        <v>456</v>
      </c>
      <c r="K126" s="10" t="s">
        <v>370</v>
      </c>
      <c r="L126" s="10" t="s">
        <v>456</v>
      </c>
      <c r="M126" s="10" t="s">
        <v>370</v>
      </c>
      <c r="N126" s="10" t="s">
        <v>456</v>
      </c>
      <c r="O126" s="10" t="s">
        <v>370</v>
      </c>
      <c r="P126" s="10" t="s">
        <v>370</v>
      </c>
      <c r="Q126" s="10" t="s">
        <v>456</v>
      </c>
      <c r="R126" s="10" t="s">
        <v>370</v>
      </c>
      <c r="S126" s="10" t="s">
        <v>456</v>
      </c>
      <c r="T126" s="10" t="s">
        <v>370</v>
      </c>
      <c r="U126" s="20" t="s">
        <v>370</v>
      </c>
      <c r="V126" s="20" t="s">
        <v>456</v>
      </c>
      <c r="W126" s="20" t="s">
        <v>370</v>
      </c>
      <c r="X126" s="20" t="s">
        <v>456</v>
      </c>
      <c r="Y126" s="762" t="s">
        <v>370</v>
      </c>
      <c r="Z126" s="762" t="s">
        <v>456</v>
      </c>
      <c r="AA126" s="762" t="s">
        <v>370</v>
      </c>
      <c r="AB126" s="151" t="s">
        <v>370</v>
      </c>
      <c r="AC126" s="20" t="s">
        <v>456</v>
      </c>
      <c r="AD126" s="20" t="s">
        <v>370</v>
      </c>
      <c r="AE126" s="62" t="s">
        <v>456</v>
      </c>
      <c r="AF126" s="20" t="s">
        <v>370</v>
      </c>
      <c r="AG126" s="74" t="s">
        <v>456</v>
      </c>
      <c r="AH126" s="62" t="s">
        <v>456</v>
      </c>
      <c r="AI126" s="62" t="s">
        <v>456</v>
      </c>
      <c r="AJ126" s="62" t="s">
        <v>456</v>
      </c>
    </row>
    <row r="127" spans="1:36" s="138" customFormat="1" x14ac:dyDescent="0.2">
      <c r="A127" s="854" t="s">
        <v>240</v>
      </c>
      <c r="B127" s="10" t="s">
        <v>370</v>
      </c>
      <c r="C127" s="10" t="s">
        <v>456</v>
      </c>
      <c r="D127" s="10" t="s">
        <v>370</v>
      </c>
      <c r="E127" s="10" t="s">
        <v>456</v>
      </c>
      <c r="F127" s="10" t="s">
        <v>370</v>
      </c>
      <c r="G127" s="10" t="s">
        <v>456</v>
      </c>
      <c r="H127" s="10" t="s">
        <v>370</v>
      </c>
      <c r="I127" s="10" t="s">
        <v>370</v>
      </c>
      <c r="J127" s="10" t="s">
        <v>456</v>
      </c>
      <c r="K127" s="10" t="s">
        <v>370</v>
      </c>
      <c r="L127" s="10" t="s">
        <v>456</v>
      </c>
      <c r="M127" s="10" t="s">
        <v>370</v>
      </c>
      <c r="N127" s="10" t="s">
        <v>456</v>
      </c>
      <c r="O127" s="10" t="s">
        <v>370</v>
      </c>
      <c r="P127" s="10" t="s">
        <v>370</v>
      </c>
      <c r="Q127" s="10" t="s">
        <v>456</v>
      </c>
      <c r="R127" s="10" t="s">
        <v>370</v>
      </c>
      <c r="S127" s="10" t="s">
        <v>456</v>
      </c>
      <c r="T127" s="10" t="s">
        <v>370</v>
      </c>
      <c r="U127" s="10" t="s">
        <v>370</v>
      </c>
      <c r="V127" s="10" t="s">
        <v>456</v>
      </c>
      <c r="W127" s="10" t="s">
        <v>370</v>
      </c>
      <c r="X127" s="10" t="s">
        <v>456</v>
      </c>
      <c r="Y127" s="10" t="s">
        <v>370</v>
      </c>
      <c r="Z127" s="10" t="s">
        <v>456</v>
      </c>
      <c r="AA127" s="10" t="s">
        <v>370</v>
      </c>
      <c r="AB127" s="74" t="s">
        <v>370</v>
      </c>
      <c r="AC127" s="20" t="s">
        <v>456</v>
      </c>
      <c r="AD127" s="20" t="s">
        <v>370</v>
      </c>
      <c r="AE127" s="62" t="s">
        <v>456</v>
      </c>
      <c r="AF127" s="20" t="s">
        <v>370</v>
      </c>
      <c r="AG127" s="74" t="s">
        <v>456</v>
      </c>
      <c r="AH127" s="62" t="s">
        <v>456</v>
      </c>
      <c r="AI127" s="62" t="s">
        <v>456</v>
      </c>
      <c r="AJ127" s="62" t="s">
        <v>456</v>
      </c>
    </row>
    <row r="128" spans="1:36" s="138" customFormat="1" ht="10.5" customHeight="1" x14ac:dyDescent="0.2">
      <c r="A128" s="854" t="s">
        <v>241</v>
      </c>
      <c r="B128" s="62" t="s">
        <v>370</v>
      </c>
      <c r="C128" s="62" t="s">
        <v>456</v>
      </c>
      <c r="D128" s="62" t="s">
        <v>370</v>
      </c>
      <c r="E128" s="62" t="s">
        <v>456</v>
      </c>
      <c r="F128" s="62" t="s">
        <v>370</v>
      </c>
      <c r="G128" s="62" t="s">
        <v>456</v>
      </c>
      <c r="H128" s="62" t="s">
        <v>370</v>
      </c>
      <c r="I128" s="62" t="s">
        <v>370</v>
      </c>
      <c r="J128" s="62" t="s">
        <v>456</v>
      </c>
      <c r="K128" s="62" t="s">
        <v>370</v>
      </c>
      <c r="L128" s="62" t="s">
        <v>456</v>
      </c>
      <c r="M128" s="62" t="s">
        <v>370</v>
      </c>
      <c r="N128" s="62" t="s">
        <v>456</v>
      </c>
      <c r="O128" s="62" t="s">
        <v>370</v>
      </c>
      <c r="P128" s="62" t="s">
        <v>370</v>
      </c>
      <c r="Q128" s="62" t="s">
        <v>456</v>
      </c>
      <c r="R128" s="62" t="s">
        <v>370</v>
      </c>
      <c r="S128" s="62" t="s">
        <v>456</v>
      </c>
      <c r="T128" s="62" t="s">
        <v>370</v>
      </c>
      <c r="U128" s="10" t="s">
        <v>370</v>
      </c>
      <c r="V128" s="10" t="s">
        <v>456</v>
      </c>
      <c r="W128" s="10" t="s">
        <v>370</v>
      </c>
      <c r="X128" s="10" t="s">
        <v>456</v>
      </c>
      <c r="Y128" s="10" t="s">
        <v>370</v>
      </c>
      <c r="Z128" s="10" t="s">
        <v>456</v>
      </c>
      <c r="AA128" s="10" t="s">
        <v>370</v>
      </c>
      <c r="AB128" s="327" t="s">
        <v>370</v>
      </c>
      <c r="AC128" s="10" t="s">
        <v>456</v>
      </c>
      <c r="AD128" s="20" t="s">
        <v>370</v>
      </c>
      <c r="AE128" s="20" t="s">
        <v>456</v>
      </c>
      <c r="AF128" s="20" t="s">
        <v>370</v>
      </c>
      <c r="AG128" s="74" t="s">
        <v>456</v>
      </c>
      <c r="AH128" s="62" t="s">
        <v>456</v>
      </c>
      <c r="AI128" s="62" t="s">
        <v>456</v>
      </c>
      <c r="AJ128" s="62" t="s">
        <v>456</v>
      </c>
    </row>
    <row r="129" spans="1:36" s="138" customFormat="1" ht="10.5" customHeight="1" x14ac:dyDescent="0.2">
      <c r="A129" s="854" t="s">
        <v>142</v>
      </c>
      <c r="B129" s="10" t="s">
        <v>370</v>
      </c>
      <c r="C129" s="10" t="s">
        <v>456</v>
      </c>
      <c r="D129" s="10" t="s">
        <v>370</v>
      </c>
      <c r="E129" s="10" t="s">
        <v>456</v>
      </c>
      <c r="F129" s="10" t="s">
        <v>370</v>
      </c>
      <c r="G129" s="10" t="s">
        <v>456</v>
      </c>
      <c r="H129" s="10" t="s">
        <v>370</v>
      </c>
      <c r="I129" s="10" t="s">
        <v>370</v>
      </c>
      <c r="J129" s="10" t="s">
        <v>456</v>
      </c>
      <c r="K129" s="10" t="s">
        <v>370</v>
      </c>
      <c r="L129" s="10" t="s">
        <v>456</v>
      </c>
      <c r="M129" s="10" t="s">
        <v>370</v>
      </c>
      <c r="N129" s="10" t="s">
        <v>456</v>
      </c>
      <c r="O129" s="10" t="s">
        <v>370</v>
      </c>
      <c r="P129" s="10" t="s">
        <v>370</v>
      </c>
      <c r="Q129" s="10" t="s">
        <v>456</v>
      </c>
      <c r="R129" s="10" t="s">
        <v>370</v>
      </c>
      <c r="S129" s="10" t="s">
        <v>456</v>
      </c>
      <c r="T129" s="10" t="s">
        <v>370</v>
      </c>
      <c r="U129" s="10" t="s">
        <v>370</v>
      </c>
      <c r="V129" s="10" t="s">
        <v>456</v>
      </c>
      <c r="W129" s="10" t="s">
        <v>370</v>
      </c>
      <c r="X129" s="10" t="s">
        <v>456</v>
      </c>
      <c r="Y129" s="10" t="s">
        <v>370</v>
      </c>
      <c r="Z129" s="10" t="s">
        <v>456</v>
      </c>
      <c r="AA129" s="10" t="s">
        <v>370</v>
      </c>
      <c r="AB129" s="74" t="s">
        <v>370</v>
      </c>
      <c r="AC129" s="20" t="s">
        <v>456</v>
      </c>
      <c r="AD129" s="20" t="s">
        <v>370</v>
      </c>
      <c r="AE129" s="62" t="s">
        <v>456</v>
      </c>
      <c r="AF129" s="20" t="s">
        <v>370</v>
      </c>
      <c r="AG129" s="74" t="s">
        <v>456</v>
      </c>
      <c r="AH129" s="62" t="s">
        <v>456</v>
      </c>
      <c r="AI129" s="62" t="s">
        <v>456</v>
      </c>
      <c r="AJ129" s="62" t="s">
        <v>456</v>
      </c>
    </row>
    <row r="130" spans="1:36" s="138" customFormat="1" x14ac:dyDescent="0.2">
      <c r="A130" s="854" t="s">
        <v>143</v>
      </c>
      <c r="B130" s="10" t="s">
        <v>370</v>
      </c>
      <c r="C130" s="10" t="s">
        <v>456</v>
      </c>
      <c r="D130" s="10" t="s">
        <v>370</v>
      </c>
      <c r="E130" s="10" t="s">
        <v>456</v>
      </c>
      <c r="F130" s="10" t="s">
        <v>370</v>
      </c>
      <c r="G130" s="10" t="s">
        <v>456</v>
      </c>
      <c r="H130" s="10" t="s">
        <v>370</v>
      </c>
      <c r="I130" s="10" t="s">
        <v>370</v>
      </c>
      <c r="J130" s="10" t="s">
        <v>456</v>
      </c>
      <c r="K130" s="10" t="s">
        <v>370</v>
      </c>
      <c r="L130" s="10" t="s">
        <v>456</v>
      </c>
      <c r="M130" s="10" t="s">
        <v>370</v>
      </c>
      <c r="N130" s="10" t="s">
        <v>456</v>
      </c>
      <c r="O130" s="10" t="s">
        <v>370</v>
      </c>
      <c r="P130" s="10" t="s">
        <v>370</v>
      </c>
      <c r="Q130" s="10" t="s">
        <v>456</v>
      </c>
      <c r="R130" s="10" t="s">
        <v>370</v>
      </c>
      <c r="S130" s="10" t="s">
        <v>456</v>
      </c>
      <c r="T130" s="10" t="s">
        <v>370</v>
      </c>
      <c r="U130" s="10" t="s">
        <v>370</v>
      </c>
      <c r="V130" s="10" t="s">
        <v>456</v>
      </c>
      <c r="W130" s="10" t="s">
        <v>370</v>
      </c>
      <c r="X130" s="10" t="s">
        <v>456</v>
      </c>
      <c r="Y130" s="10" t="s">
        <v>370</v>
      </c>
      <c r="Z130" s="10" t="s">
        <v>456</v>
      </c>
      <c r="AA130" s="10" t="s">
        <v>370</v>
      </c>
      <c r="AB130" s="74" t="s">
        <v>370</v>
      </c>
      <c r="AC130" s="20" t="s">
        <v>456</v>
      </c>
      <c r="AD130" s="20" t="s">
        <v>370</v>
      </c>
      <c r="AE130" s="62" t="s">
        <v>456</v>
      </c>
      <c r="AF130" s="20" t="s">
        <v>370</v>
      </c>
      <c r="AG130" s="74" t="s">
        <v>456</v>
      </c>
      <c r="AH130" s="62" t="s">
        <v>456</v>
      </c>
      <c r="AI130" s="62" t="s">
        <v>456</v>
      </c>
      <c r="AJ130" s="62" t="s">
        <v>456</v>
      </c>
    </row>
    <row r="131" spans="1:36" s="138" customFormat="1" ht="12" customHeight="1" x14ac:dyDescent="0.2">
      <c r="A131" s="854" t="s">
        <v>145</v>
      </c>
      <c r="B131" s="10" t="s">
        <v>370</v>
      </c>
      <c r="C131" s="10" t="s">
        <v>456</v>
      </c>
      <c r="D131" s="10" t="s">
        <v>370</v>
      </c>
      <c r="E131" s="10" t="s">
        <v>456</v>
      </c>
      <c r="F131" s="10" t="s">
        <v>370</v>
      </c>
      <c r="G131" s="10" t="s">
        <v>456</v>
      </c>
      <c r="H131" s="10" t="s">
        <v>370</v>
      </c>
      <c r="I131" s="10" t="s">
        <v>370</v>
      </c>
      <c r="J131" s="10" t="s">
        <v>456</v>
      </c>
      <c r="K131" s="10" t="s">
        <v>370</v>
      </c>
      <c r="L131" s="10" t="s">
        <v>456</v>
      </c>
      <c r="M131" s="10" t="s">
        <v>370</v>
      </c>
      <c r="N131" s="10" t="s">
        <v>456</v>
      </c>
      <c r="O131" s="10" t="s">
        <v>370</v>
      </c>
      <c r="P131" s="10" t="s">
        <v>370</v>
      </c>
      <c r="Q131" s="10" t="s">
        <v>456</v>
      </c>
      <c r="R131" s="10" t="s">
        <v>370</v>
      </c>
      <c r="S131" s="10" t="s">
        <v>456</v>
      </c>
      <c r="T131" s="10" t="s">
        <v>370</v>
      </c>
      <c r="U131" s="10" t="s">
        <v>370</v>
      </c>
      <c r="V131" s="10" t="s">
        <v>456</v>
      </c>
      <c r="W131" s="10" t="s">
        <v>370</v>
      </c>
      <c r="X131" s="62" t="s">
        <v>456</v>
      </c>
      <c r="Y131" s="62" t="s">
        <v>370</v>
      </c>
      <c r="Z131" s="62" t="s">
        <v>456</v>
      </c>
      <c r="AA131" s="62" t="s">
        <v>370</v>
      </c>
      <c r="AB131" s="151" t="s">
        <v>370</v>
      </c>
      <c r="AC131" s="20" t="s">
        <v>456</v>
      </c>
      <c r="AD131" s="20" t="s">
        <v>370</v>
      </c>
      <c r="AE131" s="62" t="s">
        <v>456</v>
      </c>
      <c r="AF131" s="20" t="s">
        <v>370</v>
      </c>
      <c r="AG131" s="74" t="s">
        <v>456</v>
      </c>
      <c r="AH131" s="62" t="s">
        <v>456</v>
      </c>
      <c r="AI131" s="62" t="s">
        <v>456</v>
      </c>
      <c r="AJ131" s="62" t="s">
        <v>456</v>
      </c>
    </row>
    <row r="132" spans="1:36" s="138" customFormat="1" x14ac:dyDescent="0.2">
      <c r="A132" s="854" t="s">
        <v>335</v>
      </c>
      <c r="B132" s="36" t="s">
        <v>370</v>
      </c>
      <c r="C132" s="36" t="s">
        <v>456</v>
      </c>
      <c r="D132" s="36" t="s">
        <v>370</v>
      </c>
      <c r="E132" s="36" t="s">
        <v>456</v>
      </c>
      <c r="F132" s="36" t="s">
        <v>370</v>
      </c>
      <c r="G132" s="36" t="s">
        <v>456</v>
      </c>
      <c r="H132" s="36" t="s">
        <v>370</v>
      </c>
      <c r="I132" s="36" t="s">
        <v>370</v>
      </c>
      <c r="J132" s="36" t="s">
        <v>456</v>
      </c>
      <c r="K132" s="36" t="s">
        <v>370</v>
      </c>
      <c r="L132" s="22" t="s">
        <v>456</v>
      </c>
      <c r="M132" s="22" t="s">
        <v>370</v>
      </c>
      <c r="N132" s="36" t="s">
        <v>456</v>
      </c>
      <c r="O132" s="36" t="s">
        <v>370</v>
      </c>
      <c r="P132" s="36" t="s">
        <v>370</v>
      </c>
      <c r="Q132" s="22" t="s">
        <v>456</v>
      </c>
      <c r="R132" s="36" t="s">
        <v>370</v>
      </c>
      <c r="S132" s="36" t="s">
        <v>456</v>
      </c>
      <c r="T132" s="36" t="s">
        <v>370</v>
      </c>
      <c r="U132" s="36" t="s">
        <v>370</v>
      </c>
      <c r="V132" s="36" t="s">
        <v>456</v>
      </c>
      <c r="W132" s="36" t="s">
        <v>370</v>
      </c>
      <c r="X132" s="22" t="s">
        <v>456</v>
      </c>
      <c r="Y132" s="36" t="s">
        <v>370</v>
      </c>
      <c r="Z132" s="36" t="s">
        <v>456</v>
      </c>
      <c r="AA132" s="36" t="s">
        <v>370</v>
      </c>
      <c r="AB132" s="268" t="s">
        <v>370</v>
      </c>
      <c r="AC132" s="20" t="s">
        <v>456</v>
      </c>
      <c r="AD132" s="20" t="s">
        <v>370</v>
      </c>
      <c r="AE132" s="62" t="s">
        <v>456</v>
      </c>
      <c r="AF132" s="20" t="s">
        <v>370</v>
      </c>
      <c r="AG132" s="74" t="s">
        <v>456</v>
      </c>
      <c r="AH132" s="62" t="s">
        <v>456</v>
      </c>
      <c r="AI132" s="62" t="s">
        <v>456</v>
      </c>
      <c r="AJ132" s="62" t="s">
        <v>456</v>
      </c>
    </row>
    <row r="133" spans="1:36" s="138" customFormat="1" x14ac:dyDescent="0.2">
      <c r="A133" s="854" t="s">
        <v>241</v>
      </c>
      <c r="B133" s="22" t="s">
        <v>370</v>
      </c>
      <c r="C133" s="22" t="s">
        <v>456</v>
      </c>
      <c r="D133" s="22" t="s">
        <v>370</v>
      </c>
      <c r="E133" s="22" t="s">
        <v>456</v>
      </c>
      <c r="F133" s="36" t="s">
        <v>370</v>
      </c>
      <c r="G133" s="36" t="s">
        <v>456</v>
      </c>
      <c r="H133" s="36" t="s">
        <v>370</v>
      </c>
      <c r="I133" s="36" t="s">
        <v>370</v>
      </c>
      <c r="J133" s="36" t="s">
        <v>456</v>
      </c>
      <c r="K133" s="36" t="s">
        <v>370</v>
      </c>
      <c r="L133" s="36" t="s">
        <v>456</v>
      </c>
      <c r="M133" s="36" t="s">
        <v>370</v>
      </c>
      <c r="N133" s="36" t="s">
        <v>456</v>
      </c>
      <c r="O133" s="36" t="s">
        <v>370</v>
      </c>
      <c r="P133" s="36" t="s">
        <v>370</v>
      </c>
      <c r="Q133" s="36" t="s">
        <v>456</v>
      </c>
      <c r="R133" s="36" t="s">
        <v>370</v>
      </c>
      <c r="S133" s="36" t="s">
        <v>456</v>
      </c>
      <c r="T133" s="36" t="s">
        <v>370</v>
      </c>
      <c r="U133" s="22" t="s">
        <v>370</v>
      </c>
      <c r="V133" s="36" t="s">
        <v>456</v>
      </c>
      <c r="W133" s="36" t="s">
        <v>370</v>
      </c>
      <c r="X133" s="36" t="s">
        <v>456</v>
      </c>
      <c r="Y133" s="36" t="s">
        <v>370</v>
      </c>
      <c r="Z133" s="36" t="s">
        <v>456</v>
      </c>
      <c r="AA133" s="36" t="s">
        <v>370</v>
      </c>
      <c r="AB133" s="268" t="s">
        <v>370</v>
      </c>
      <c r="AC133" s="36" t="s">
        <v>456</v>
      </c>
      <c r="AD133" s="20" t="s">
        <v>370</v>
      </c>
      <c r="AE133" s="20" t="s">
        <v>456</v>
      </c>
      <c r="AF133" s="20" t="s">
        <v>370</v>
      </c>
      <c r="AG133" s="74" t="s">
        <v>456</v>
      </c>
      <c r="AH133" s="62" t="s">
        <v>456</v>
      </c>
      <c r="AI133" s="62" t="s">
        <v>456</v>
      </c>
      <c r="AJ133" s="62" t="s">
        <v>456</v>
      </c>
    </row>
    <row r="134" spans="1:36" s="138" customFormat="1" x14ac:dyDescent="0.2">
      <c r="A134" s="854" t="s">
        <v>142</v>
      </c>
      <c r="B134" s="36" t="s">
        <v>370</v>
      </c>
      <c r="C134" s="36" t="s">
        <v>456</v>
      </c>
      <c r="D134" s="36" t="s">
        <v>370</v>
      </c>
      <c r="E134" s="36" t="s">
        <v>456</v>
      </c>
      <c r="F134" s="36" t="s">
        <v>370</v>
      </c>
      <c r="G134" s="36" t="s">
        <v>456</v>
      </c>
      <c r="H134" s="36" t="s">
        <v>370</v>
      </c>
      <c r="I134" s="36" t="s">
        <v>370</v>
      </c>
      <c r="J134" s="36" t="s">
        <v>456</v>
      </c>
      <c r="K134" s="22" t="s">
        <v>370</v>
      </c>
      <c r="L134" s="36" t="s">
        <v>456</v>
      </c>
      <c r="M134" s="36" t="s">
        <v>370</v>
      </c>
      <c r="N134" s="36" t="s">
        <v>456</v>
      </c>
      <c r="O134" s="36" t="s">
        <v>370</v>
      </c>
      <c r="P134" s="36" t="s">
        <v>370</v>
      </c>
      <c r="Q134" s="36" t="s">
        <v>456</v>
      </c>
      <c r="R134" s="36" t="s">
        <v>370</v>
      </c>
      <c r="S134" s="36" t="s">
        <v>456</v>
      </c>
      <c r="T134" s="36" t="s">
        <v>370</v>
      </c>
      <c r="U134" s="22" t="s">
        <v>370</v>
      </c>
      <c r="V134" s="36" t="s">
        <v>456</v>
      </c>
      <c r="W134" s="36" t="s">
        <v>370</v>
      </c>
      <c r="X134" s="36" t="s">
        <v>456</v>
      </c>
      <c r="Y134" s="36" t="s">
        <v>370</v>
      </c>
      <c r="Z134" s="36" t="s">
        <v>456</v>
      </c>
      <c r="AA134" s="36" t="s">
        <v>370</v>
      </c>
      <c r="AB134" s="268" t="s">
        <v>370</v>
      </c>
      <c r="AC134" s="20" t="s">
        <v>456</v>
      </c>
      <c r="AD134" s="20" t="s">
        <v>370</v>
      </c>
      <c r="AE134" s="62" t="s">
        <v>456</v>
      </c>
      <c r="AF134" s="20" t="s">
        <v>370</v>
      </c>
      <c r="AG134" s="74" t="s">
        <v>456</v>
      </c>
      <c r="AH134" s="62" t="s">
        <v>456</v>
      </c>
      <c r="AI134" s="62" t="s">
        <v>456</v>
      </c>
      <c r="AJ134" s="62" t="s">
        <v>456</v>
      </c>
    </row>
    <row r="135" spans="1:36" s="138" customFormat="1" x14ac:dyDescent="0.2">
      <c r="A135" s="854" t="s">
        <v>146</v>
      </c>
      <c r="B135" s="36" t="s">
        <v>370</v>
      </c>
      <c r="C135" s="36" t="s">
        <v>456</v>
      </c>
      <c r="D135" s="36" t="s">
        <v>370</v>
      </c>
      <c r="E135" s="36" t="s">
        <v>456</v>
      </c>
      <c r="F135" s="36" t="s">
        <v>370</v>
      </c>
      <c r="G135" s="36" t="s">
        <v>456</v>
      </c>
      <c r="H135" s="36" t="s">
        <v>370</v>
      </c>
      <c r="I135" s="36" t="s">
        <v>370</v>
      </c>
      <c r="J135" s="36" t="s">
        <v>456</v>
      </c>
      <c r="K135" s="22" t="s">
        <v>370</v>
      </c>
      <c r="L135" s="36" t="s">
        <v>456</v>
      </c>
      <c r="M135" s="36" t="s">
        <v>370</v>
      </c>
      <c r="N135" s="36" t="s">
        <v>456</v>
      </c>
      <c r="O135" s="36" t="s">
        <v>370</v>
      </c>
      <c r="P135" s="36" t="s">
        <v>370</v>
      </c>
      <c r="Q135" s="36" t="s">
        <v>456</v>
      </c>
      <c r="R135" s="22" t="s">
        <v>370</v>
      </c>
      <c r="S135" s="36" t="s">
        <v>456</v>
      </c>
      <c r="T135" s="36" t="s">
        <v>370</v>
      </c>
      <c r="U135" s="36" t="s">
        <v>370</v>
      </c>
      <c r="V135" s="36" t="s">
        <v>456</v>
      </c>
      <c r="W135" s="36" t="s">
        <v>370</v>
      </c>
      <c r="X135" s="36" t="s">
        <v>456</v>
      </c>
      <c r="Y135" s="36" t="s">
        <v>370</v>
      </c>
      <c r="Z135" s="36" t="s">
        <v>456</v>
      </c>
      <c r="AA135" s="36" t="s">
        <v>370</v>
      </c>
      <c r="AB135" s="101" t="s">
        <v>370</v>
      </c>
      <c r="AC135" s="20" t="s">
        <v>456</v>
      </c>
      <c r="AD135" s="20" t="s">
        <v>370</v>
      </c>
      <c r="AE135" s="62" t="s">
        <v>456</v>
      </c>
      <c r="AF135" s="20" t="s">
        <v>370</v>
      </c>
      <c r="AG135" s="74" t="s">
        <v>456</v>
      </c>
      <c r="AH135" s="62" t="s">
        <v>456</v>
      </c>
      <c r="AI135" s="62" t="s">
        <v>456</v>
      </c>
      <c r="AJ135" s="62" t="s">
        <v>456</v>
      </c>
    </row>
    <row r="136" spans="1:36" s="138" customFormat="1" ht="12" customHeight="1" x14ac:dyDescent="0.2">
      <c r="A136" s="864" t="s">
        <v>152</v>
      </c>
      <c r="B136" s="10" t="s">
        <v>370</v>
      </c>
      <c r="C136" s="10" t="s">
        <v>456</v>
      </c>
      <c r="D136" s="10" t="s">
        <v>370</v>
      </c>
      <c r="E136" s="10" t="s">
        <v>456</v>
      </c>
      <c r="F136" s="10" t="s">
        <v>370</v>
      </c>
      <c r="G136" s="36" t="s">
        <v>456</v>
      </c>
      <c r="H136" s="10" t="s">
        <v>370</v>
      </c>
      <c r="I136" s="10" t="s">
        <v>370</v>
      </c>
      <c r="J136" s="10" t="s">
        <v>456</v>
      </c>
      <c r="K136" s="10" t="s">
        <v>370</v>
      </c>
      <c r="L136" s="10" t="s">
        <v>456</v>
      </c>
      <c r="M136" s="10" t="s">
        <v>370</v>
      </c>
      <c r="N136" s="10" t="s">
        <v>456</v>
      </c>
      <c r="O136" s="10" t="s">
        <v>370</v>
      </c>
      <c r="P136" s="10" t="s">
        <v>370</v>
      </c>
      <c r="Q136" s="10" t="s">
        <v>456</v>
      </c>
      <c r="R136" s="10" t="s">
        <v>370</v>
      </c>
      <c r="S136" s="10" t="s">
        <v>456</v>
      </c>
      <c r="T136" s="10" t="s">
        <v>370</v>
      </c>
      <c r="U136" s="10" t="s">
        <v>370</v>
      </c>
      <c r="V136" s="10" t="s">
        <v>456</v>
      </c>
      <c r="W136" s="10" t="s">
        <v>370</v>
      </c>
      <c r="X136" s="62" t="s">
        <v>456</v>
      </c>
      <c r="Y136" s="62" t="s">
        <v>370</v>
      </c>
      <c r="Z136" s="62" t="s">
        <v>456</v>
      </c>
      <c r="AA136" s="62" t="s">
        <v>370</v>
      </c>
      <c r="AB136" s="330" t="s">
        <v>370</v>
      </c>
      <c r="AC136" s="20" t="s">
        <v>456</v>
      </c>
      <c r="AD136" s="20" t="s">
        <v>370</v>
      </c>
      <c r="AE136" s="62" t="s">
        <v>456</v>
      </c>
      <c r="AF136" s="20" t="s">
        <v>370</v>
      </c>
      <c r="AG136" s="330" t="s">
        <v>456</v>
      </c>
      <c r="AH136" s="62" t="s">
        <v>456</v>
      </c>
      <c r="AI136" s="62" t="s">
        <v>456</v>
      </c>
      <c r="AJ136" s="62" t="s">
        <v>456</v>
      </c>
    </row>
    <row r="137" spans="1:36" s="138" customFormat="1" ht="12" customHeight="1" x14ac:dyDescent="0.2">
      <c r="A137" s="864" t="s">
        <v>153</v>
      </c>
      <c r="B137" s="62" t="s">
        <v>370</v>
      </c>
      <c r="C137" s="62" t="s">
        <v>456</v>
      </c>
      <c r="D137" s="62" t="s">
        <v>370</v>
      </c>
      <c r="E137" s="62" t="s">
        <v>456</v>
      </c>
      <c r="F137" s="62" t="s">
        <v>370</v>
      </c>
      <c r="G137" s="36" t="s">
        <v>456</v>
      </c>
      <c r="H137" s="10" t="s">
        <v>370</v>
      </c>
      <c r="I137" s="10" t="s">
        <v>370</v>
      </c>
      <c r="J137" s="10" t="s">
        <v>456</v>
      </c>
      <c r="K137" s="10" t="s">
        <v>370</v>
      </c>
      <c r="L137" s="10" t="s">
        <v>456</v>
      </c>
      <c r="M137" s="10" t="s">
        <v>370</v>
      </c>
      <c r="N137" s="10" t="s">
        <v>456</v>
      </c>
      <c r="O137" s="10" t="s">
        <v>370</v>
      </c>
      <c r="P137" s="10" t="s">
        <v>370</v>
      </c>
      <c r="Q137" s="10" t="s">
        <v>456</v>
      </c>
      <c r="R137" s="10" t="s">
        <v>370</v>
      </c>
      <c r="S137" s="10" t="s">
        <v>456</v>
      </c>
      <c r="T137" s="10" t="s">
        <v>370</v>
      </c>
      <c r="U137" s="10" t="s">
        <v>370</v>
      </c>
      <c r="V137" s="10" t="s">
        <v>456</v>
      </c>
      <c r="W137" s="10" t="s">
        <v>370</v>
      </c>
      <c r="X137" s="10" t="s">
        <v>456</v>
      </c>
      <c r="Y137" s="10" t="s">
        <v>370</v>
      </c>
      <c r="Z137" s="10" t="s">
        <v>456</v>
      </c>
      <c r="AA137" s="10" t="s">
        <v>370</v>
      </c>
      <c r="AB137" s="327" t="s">
        <v>370</v>
      </c>
      <c r="AC137" s="10" t="s">
        <v>456</v>
      </c>
      <c r="AD137" s="10" t="s">
        <v>370</v>
      </c>
      <c r="AE137" s="10" t="s">
        <v>456</v>
      </c>
      <c r="AF137" s="10" t="s">
        <v>370</v>
      </c>
      <c r="AG137" s="10" t="s">
        <v>456</v>
      </c>
      <c r="AH137" s="62" t="s">
        <v>456</v>
      </c>
      <c r="AI137" s="62" t="s">
        <v>456</v>
      </c>
      <c r="AJ137" s="62" t="s">
        <v>456</v>
      </c>
    </row>
    <row r="138" spans="1:36" s="138" customFormat="1" ht="12" customHeight="1" x14ac:dyDescent="0.2">
      <c r="A138" s="864" t="s">
        <v>155</v>
      </c>
      <c r="B138" s="10" t="s">
        <v>370</v>
      </c>
      <c r="C138" s="10" t="s">
        <v>456</v>
      </c>
      <c r="D138" s="10" t="s">
        <v>370</v>
      </c>
      <c r="E138" s="10" t="s">
        <v>456</v>
      </c>
      <c r="F138" s="10" t="s">
        <v>370</v>
      </c>
      <c r="G138" s="36" t="s">
        <v>456</v>
      </c>
      <c r="H138" s="10" t="s">
        <v>370</v>
      </c>
      <c r="I138" s="10" t="s">
        <v>370</v>
      </c>
      <c r="J138" s="10" t="s">
        <v>456</v>
      </c>
      <c r="K138" s="10" t="s">
        <v>370</v>
      </c>
      <c r="L138" s="10" t="s">
        <v>456</v>
      </c>
      <c r="M138" s="10" t="s">
        <v>370</v>
      </c>
      <c r="N138" s="10" t="s">
        <v>456</v>
      </c>
      <c r="O138" s="10" t="s">
        <v>370</v>
      </c>
      <c r="P138" s="10" t="s">
        <v>370</v>
      </c>
      <c r="Q138" s="10" t="s">
        <v>456</v>
      </c>
      <c r="R138" s="10" t="s">
        <v>370</v>
      </c>
      <c r="S138" s="10" t="s">
        <v>456</v>
      </c>
      <c r="T138" s="10" t="s">
        <v>370</v>
      </c>
      <c r="U138" s="10" t="s">
        <v>370</v>
      </c>
      <c r="V138" s="10" t="s">
        <v>456</v>
      </c>
      <c r="W138" s="10" t="s">
        <v>370</v>
      </c>
      <c r="X138" s="10" t="s">
        <v>456</v>
      </c>
      <c r="Y138" s="10" t="s">
        <v>370</v>
      </c>
      <c r="Z138" s="10" t="s">
        <v>456</v>
      </c>
      <c r="AA138" s="10" t="s">
        <v>370</v>
      </c>
      <c r="AB138" s="327" t="s">
        <v>370</v>
      </c>
      <c r="AC138" s="10" t="s">
        <v>456</v>
      </c>
      <c r="AD138" s="10" t="s">
        <v>370</v>
      </c>
      <c r="AE138" s="10" t="s">
        <v>456</v>
      </c>
      <c r="AF138" s="10" t="s">
        <v>370</v>
      </c>
      <c r="AG138" s="10" t="s">
        <v>456</v>
      </c>
      <c r="AH138" s="62" t="s">
        <v>456</v>
      </c>
      <c r="AI138" s="62" t="s">
        <v>456</v>
      </c>
      <c r="AJ138" s="62" t="s">
        <v>456</v>
      </c>
    </row>
    <row r="139" spans="1:36" s="138" customFormat="1" ht="12" customHeight="1" x14ac:dyDescent="0.2">
      <c r="A139" s="864" t="s">
        <v>156</v>
      </c>
      <c r="B139" s="10" t="s">
        <v>370</v>
      </c>
      <c r="C139" s="10" t="s">
        <v>456</v>
      </c>
      <c r="D139" s="10" t="s">
        <v>370</v>
      </c>
      <c r="E139" s="10" t="s">
        <v>456</v>
      </c>
      <c r="F139" s="10" t="s">
        <v>370</v>
      </c>
      <c r="G139" s="36" t="s">
        <v>456</v>
      </c>
      <c r="H139" s="10" t="s">
        <v>370</v>
      </c>
      <c r="I139" s="10" t="s">
        <v>370</v>
      </c>
      <c r="J139" s="10" t="s">
        <v>456</v>
      </c>
      <c r="K139" s="10" t="s">
        <v>370</v>
      </c>
      <c r="L139" s="10" t="s">
        <v>456</v>
      </c>
      <c r="M139" s="10" t="s">
        <v>370</v>
      </c>
      <c r="N139" s="10" t="s">
        <v>456</v>
      </c>
      <c r="O139" s="10" t="s">
        <v>370</v>
      </c>
      <c r="P139" s="10" t="s">
        <v>370</v>
      </c>
      <c r="Q139" s="10" t="s">
        <v>456</v>
      </c>
      <c r="R139" s="10" t="s">
        <v>370</v>
      </c>
      <c r="S139" s="10" t="s">
        <v>456</v>
      </c>
      <c r="T139" s="10" t="s">
        <v>370</v>
      </c>
      <c r="U139" s="10" t="s">
        <v>370</v>
      </c>
      <c r="V139" s="10" t="s">
        <v>456</v>
      </c>
      <c r="W139" s="10" t="s">
        <v>370</v>
      </c>
      <c r="X139" s="10" t="s">
        <v>456</v>
      </c>
      <c r="Y139" s="10" t="s">
        <v>370</v>
      </c>
      <c r="Z139" s="10" t="s">
        <v>456</v>
      </c>
      <c r="AA139" s="10" t="s">
        <v>370</v>
      </c>
      <c r="AB139" s="327" t="s">
        <v>370</v>
      </c>
      <c r="AC139" s="10" t="s">
        <v>456</v>
      </c>
      <c r="AD139" s="10" t="s">
        <v>370</v>
      </c>
      <c r="AE139" s="10" t="s">
        <v>456</v>
      </c>
      <c r="AF139" s="10" t="s">
        <v>370</v>
      </c>
      <c r="AG139" s="10" t="s">
        <v>456</v>
      </c>
      <c r="AH139" s="62" t="s">
        <v>456</v>
      </c>
      <c r="AI139" s="62" t="s">
        <v>456</v>
      </c>
      <c r="AJ139" s="62" t="s">
        <v>456</v>
      </c>
    </row>
    <row r="140" spans="1:36" s="138" customFormat="1" ht="12" customHeight="1" x14ac:dyDescent="0.2">
      <c r="A140" s="864" t="s">
        <v>157</v>
      </c>
      <c r="B140" s="10" t="s">
        <v>370</v>
      </c>
      <c r="C140" s="10" t="s">
        <v>456</v>
      </c>
      <c r="D140" s="10" t="s">
        <v>370</v>
      </c>
      <c r="E140" s="10" t="s">
        <v>456</v>
      </c>
      <c r="F140" s="10" t="s">
        <v>370</v>
      </c>
      <c r="G140" s="36" t="s">
        <v>456</v>
      </c>
      <c r="H140" s="10" t="s">
        <v>370</v>
      </c>
      <c r="I140" s="10" t="s">
        <v>370</v>
      </c>
      <c r="J140" s="10" t="s">
        <v>456</v>
      </c>
      <c r="K140" s="10" t="s">
        <v>370</v>
      </c>
      <c r="L140" s="10" t="s">
        <v>456</v>
      </c>
      <c r="M140" s="10" t="s">
        <v>370</v>
      </c>
      <c r="N140" s="10" t="s">
        <v>456</v>
      </c>
      <c r="O140" s="10" t="s">
        <v>370</v>
      </c>
      <c r="P140" s="10" t="s">
        <v>370</v>
      </c>
      <c r="Q140" s="10" t="s">
        <v>456</v>
      </c>
      <c r="R140" s="10" t="s">
        <v>370</v>
      </c>
      <c r="S140" s="10" t="s">
        <v>456</v>
      </c>
      <c r="T140" s="10" t="s">
        <v>370</v>
      </c>
      <c r="U140" s="10" t="s">
        <v>370</v>
      </c>
      <c r="V140" s="10" t="s">
        <v>456</v>
      </c>
      <c r="W140" s="10" t="s">
        <v>370</v>
      </c>
      <c r="X140" s="10" t="s">
        <v>456</v>
      </c>
      <c r="Y140" s="10" t="s">
        <v>370</v>
      </c>
      <c r="Z140" s="10" t="s">
        <v>456</v>
      </c>
      <c r="AA140" s="10" t="s">
        <v>370</v>
      </c>
      <c r="AB140" s="327" t="s">
        <v>370</v>
      </c>
      <c r="AC140" s="10" t="s">
        <v>456</v>
      </c>
      <c r="AD140" s="10" t="s">
        <v>370</v>
      </c>
      <c r="AE140" s="10" t="s">
        <v>456</v>
      </c>
      <c r="AF140" s="10" t="s">
        <v>370</v>
      </c>
      <c r="AG140" s="10" t="s">
        <v>456</v>
      </c>
      <c r="AH140" s="62" t="s">
        <v>456</v>
      </c>
      <c r="AI140" s="62" t="s">
        <v>456</v>
      </c>
      <c r="AJ140" s="62" t="s">
        <v>456</v>
      </c>
    </row>
    <row r="141" spans="1:36" s="138" customFormat="1" ht="12" customHeight="1" x14ac:dyDescent="0.2">
      <c r="A141" s="864" t="s">
        <v>336</v>
      </c>
      <c r="B141" s="45" t="s">
        <v>370</v>
      </c>
      <c r="C141" s="45" t="s">
        <v>456</v>
      </c>
      <c r="D141" s="10" t="s">
        <v>370</v>
      </c>
      <c r="E141" s="10" t="s">
        <v>456</v>
      </c>
      <c r="F141" s="10" t="s">
        <v>370</v>
      </c>
      <c r="G141" s="36" t="s">
        <v>456</v>
      </c>
      <c r="H141" s="10" t="s">
        <v>370</v>
      </c>
      <c r="I141" s="10" t="s">
        <v>370</v>
      </c>
      <c r="J141" s="10" t="s">
        <v>456</v>
      </c>
      <c r="K141" s="10" t="s">
        <v>370</v>
      </c>
      <c r="L141" s="10" t="s">
        <v>456</v>
      </c>
      <c r="M141" s="10" t="s">
        <v>370</v>
      </c>
      <c r="N141" s="10" t="s">
        <v>456</v>
      </c>
      <c r="O141" s="10" t="s">
        <v>370</v>
      </c>
      <c r="P141" s="10" t="s">
        <v>370</v>
      </c>
      <c r="Q141" s="10" t="s">
        <v>456</v>
      </c>
      <c r="R141" s="10" t="s">
        <v>370</v>
      </c>
      <c r="S141" s="10" t="s">
        <v>456</v>
      </c>
      <c r="T141" s="10" t="s">
        <v>370</v>
      </c>
      <c r="U141" s="10" t="s">
        <v>370</v>
      </c>
      <c r="V141" s="10" t="s">
        <v>456</v>
      </c>
      <c r="W141" s="10" t="s">
        <v>370</v>
      </c>
      <c r="X141" s="10" t="s">
        <v>456</v>
      </c>
      <c r="Y141" s="10" t="s">
        <v>370</v>
      </c>
      <c r="Z141" s="10" t="s">
        <v>456</v>
      </c>
      <c r="AA141" s="10" t="s">
        <v>370</v>
      </c>
      <c r="AB141" s="327" t="s">
        <v>370</v>
      </c>
      <c r="AC141" s="10" t="s">
        <v>456</v>
      </c>
      <c r="AD141" s="10" t="s">
        <v>370</v>
      </c>
      <c r="AE141" s="10" t="s">
        <v>456</v>
      </c>
      <c r="AF141" s="10" t="s">
        <v>370</v>
      </c>
      <c r="AG141" s="10" t="s">
        <v>456</v>
      </c>
      <c r="AH141" s="62" t="s">
        <v>456</v>
      </c>
      <c r="AI141" s="62" t="s">
        <v>456</v>
      </c>
      <c r="AJ141" s="62" t="s">
        <v>456</v>
      </c>
    </row>
    <row r="142" spans="1:36" s="5" customFormat="1" ht="12" customHeight="1" x14ac:dyDescent="0.2">
      <c r="A142" s="854" t="s">
        <v>159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303"/>
      <c r="L142" s="303"/>
      <c r="M142" s="303"/>
      <c r="N142" s="303"/>
      <c r="O142" s="303"/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303"/>
      <c r="AA142" s="303"/>
      <c r="AB142" s="20"/>
      <c r="AC142" s="8"/>
      <c r="AD142" s="8"/>
      <c r="AE142" s="8"/>
      <c r="AF142" s="8"/>
      <c r="AG142" s="330"/>
      <c r="AH142" s="20"/>
      <c r="AI142" s="20"/>
      <c r="AJ142" s="786"/>
    </row>
    <row r="143" spans="1:36" s="5" customFormat="1" ht="12" customHeight="1" x14ac:dyDescent="0.2">
      <c r="A143" s="47" t="s">
        <v>931</v>
      </c>
      <c r="B143" s="45" t="s">
        <v>370</v>
      </c>
      <c r="C143" s="45" t="s">
        <v>456</v>
      </c>
      <c r="D143" s="29" t="s">
        <v>370</v>
      </c>
      <c r="E143" s="29" t="s">
        <v>456</v>
      </c>
      <c r="F143" s="29" t="s">
        <v>370</v>
      </c>
      <c r="G143" s="29" t="s">
        <v>456</v>
      </c>
      <c r="H143" s="29" t="s">
        <v>370</v>
      </c>
      <c r="I143" s="29" t="s">
        <v>370</v>
      </c>
      <c r="J143" s="29" t="s">
        <v>456</v>
      </c>
      <c r="K143" s="35" t="s">
        <v>370</v>
      </c>
      <c r="L143" s="35" t="s">
        <v>456</v>
      </c>
      <c r="M143" s="35" t="s">
        <v>370</v>
      </c>
      <c r="N143" s="35" t="s">
        <v>456</v>
      </c>
      <c r="O143" s="35" t="s">
        <v>370</v>
      </c>
      <c r="P143" s="35" t="s">
        <v>370</v>
      </c>
      <c r="Q143" s="35" t="s">
        <v>456</v>
      </c>
      <c r="R143" s="35" t="s">
        <v>370</v>
      </c>
      <c r="S143" s="35" t="s">
        <v>456</v>
      </c>
      <c r="T143" s="35" t="s">
        <v>370</v>
      </c>
      <c r="U143" s="49">
        <v>1122</v>
      </c>
      <c r="V143" s="49">
        <v>913</v>
      </c>
      <c r="W143" s="49">
        <v>2267</v>
      </c>
      <c r="X143" s="49">
        <v>1433</v>
      </c>
      <c r="Y143" s="49">
        <v>3037</v>
      </c>
      <c r="Z143" s="49">
        <v>3218</v>
      </c>
      <c r="AA143" s="11">
        <v>4438</v>
      </c>
      <c r="AB143" s="11">
        <v>4039</v>
      </c>
      <c r="AC143" s="11">
        <v>6572</v>
      </c>
      <c r="AD143" s="11">
        <v>3831</v>
      </c>
      <c r="AE143" s="11">
        <v>5095</v>
      </c>
      <c r="AF143" s="11">
        <v>6338</v>
      </c>
      <c r="AG143" s="11">
        <v>7032</v>
      </c>
      <c r="AH143" s="763">
        <v>9173</v>
      </c>
      <c r="AI143" s="1249">
        <v>9787</v>
      </c>
      <c r="AJ143" s="1503">
        <v>7204.2</v>
      </c>
    </row>
    <row r="144" spans="1:36" s="5" customFormat="1" ht="12" customHeight="1" x14ac:dyDescent="0.2">
      <c r="A144" s="47" t="s">
        <v>160</v>
      </c>
      <c r="B144" s="45" t="s">
        <v>370</v>
      </c>
      <c r="C144" s="45" t="s">
        <v>456</v>
      </c>
      <c r="D144" s="45" t="s">
        <v>370</v>
      </c>
      <c r="E144" s="45" t="s">
        <v>456</v>
      </c>
      <c r="F144" s="45" t="s">
        <v>370</v>
      </c>
      <c r="G144" s="45" t="s">
        <v>456</v>
      </c>
      <c r="H144" s="45" t="s">
        <v>370</v>
      </c>
      <c r="I144" s="45" t="s">
        <v>370</v>
      </c>
      <c r="J144" s="45" t="s">
        <v>456</v>
      </c>
      <c r="K144" s="45" t="s">
        <v>370</v>
      </c>
      <c r="L144" s="45" t="s">
        <v>456</v>
      </c>
      <c r="M144" s="45" t="s">
        <v>370</v>
      </c>
      <c r="N144" s="45" t="s">
        <v>456</v>
      </c>
      <c r="O144" s="45" t="s">
        <v>370</v>
      </c>
      <c r="P144" s="45" t="s">
        <v>370</v>
      </c>
      <c r="Q144" s="45" t="s">
        <v>456</v>
      </c>
      <c r="R144" s="45" t="s">
        <v>370</v>
      </c>
      <c r="S144" s="45" t="s">
        <v>456</v>
      </c>
      <c r="T144" s="45" t="s">
        <v>370</v>
      </c>
      <c r="U144" s="322">
        <v>84.7</v>
      </c>
      <c r="V144" s="322">
        <v>76.7</v>
      </c>
      <c r="W144" s="322">
        <v>236.3</v>
      </c>
      <c r="X144" s="322">
        <v>60.6</v>
      </c>
      <c r="Y144" s="322">
        <v>201.5</v>
      </c>
      <c r="Z144" s="322">
        <v>102.9</v>
      </c>
      <c r="AA144" s="11">
        <v>104.2</v>
      </c>
      <c r="AB144" s="12">
        <v>92.1</v>
      </c>
      <c r="AC144" s="12">
        <v>155.80000000000001</v>
      </c>
      <c r="AD144" s="11">
        <v>68.7</v>
      </c>
      <c r="AE144" s="11">
        <v>134.6</v>
      </c>
      <c r="AF144" s="12">
        <v>120.8</v>
      </c>
      <c r="AG144" s="12">
        <v>108.6</v>
      </c>
      <c r="AH144" s="541">
        <v>125.4</v>
      </c>
      <c r="AI144" s="1284">
        <v>103.1</v>
      </c>
      <c r="AJ144" s="678">
        <v>72.400000000000006</v>
      </c>
    </row>
    <row r="145" spans="1:36" s="5" customFormat="1" ht="12" customHeight="1" x14ac:dyDescent="0.2">
      <c r="A145" s="47" t="s">
        <v>162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11"/>
      <c r="V145" s="11"/>
      <c r="W145" s="11"/>
      <c r="X145" s="11"/>
      <c r="Y145" s="11"/>
      <c r="Z145" s="11"/>
      <c r="AA145" s="19"/>
      <c r="AB145" s="11"/>
      <c r="AC145" s="11"/>
      <c r="AD145" s="11"/>
      <c r="AE145" s="11"/>
      <c r="AF145" s="738"/>
      <c r="AG145" s="12"/>
      <c r="AH145" s="488"/>
      <c r="AI145" s="764"/>
      <c r="AJ145" s="678"/>
    </row>
    <row r="146" spans="1:36" s="5" customFormat="1" x14ac:dyDescent="0.2">
      <c r="A146" s="47" t="s">
        <v>740</v>
      </c>
      <c r="B146" s="35" t="s">
        <v>370</v>
      </c>
      <c r="C146" s="35" t="s">
        <v>456</v>
      </c>
      <c r="D146" s="35" t="s">
        <v>370</v>
      </c>
      <c r="E146" s="35" t="s">
        <v>456</v>
      </c>
      <c r="F146" s="35" t="s">
        <v>370</v>
      </c>
      <c r="G146" s="35" t="s">
        <v>456</v>
      </c>
      <c r="H146" s="22" t="s">
        <v>370</v>
      </c>
      <c r="I146" s="22" t="s">
        <v>370</v>
      </c>
      <c r="J146" s="80" t="s">
        <v>456</v>
      </c>
      <c r="K146" s="45" t="s">
        <v>370</v>
      </c>
      <c r="L146" s="45" t="s">
        <v>456</v>
      </c>
      <c r="M146" s="45" t="s">
        <v>370</v>
      </c>
      <c r="N146" s="45" t="s">
        <v>456</v>
      </c>
      <c r="O146" s="45" t="s">
        <v>370</v>
      </c>
      <c r="P146" s="45" t="s">
        <v>370</v>
      </c>
      <c r="Q146" s="45" t="s">
        <v>456</v>
      </c>
      <c r="R146" s="45" t="s">
        <v>370</v>
      </c>
      <c r="S146" s="45" t="s">
        <v>456</v>
      </c>
      <c r="T146" s="45" t="s">
        <v>370</v>
      </c>
      <c r="U146" s="322">
        <v>8.3000000000000007</v>
      </c>
      <c r="V146" s="322">
        <v>12</v>
      </c>
      <c r="W146" s="322">
        <v>10.1</v>
      </c>
      <c r="X146" s="738">
        <v>9.3000000000000007</v>
      </c>
      <c r="Y146" s="738">
        <v>7.9</v>
      </c>
      <c r="Z146" s="738">
        <v>14.8</v>
      </c>
      <c r="AA146" s="738">
        <v>9.1999999999999993</v>
      </c>
      <c r="AB146" s="11">
        <v>8.6999999999999993</v>
      </c>
      <c r="AC146" s="11">
        <v>22.9</v>
      </c>
      <c r="AD146" s="11">
        <v>24.9</v>
      </c>
      <c r="AE146" s="11">
        <v>59</v>
      </c>
      <c r="AF146" s="12">
        <v>29.2</v>
      </c>
      <c r="AG146" s="738">
        <v>21.8</v>
      </c>
      <c r="AH146" s="903">
        <v>17.600000000000001</v>
      </c>
      <c r="AI146" s="16">
        <v>23.3</v>
      </c>
      <c r="AJ146" s="678">
        <v>34.9</v>
      </c>
    </row>
    <row r="147" spans="1:36" s="5" customFormat="1" ht="22.5" x14ac:dyDescent="0.2">
      <c r="A147" s="47" t="s">
        <v>164</v>
      </c>
      <c r="B147" s="45" t="s">
        <v>370</v>
      </c>
      <c r="C147" s="45" t="s">
        <v>456</v>
      </c>
      <c r="D147" s="45" t="s">
        <v>370</v>
      </c>
      <c r="E147" s="45" t="s">
        <v>456</v>
      </c>
      <c r="F147" s="45" t="s">
        <v>370</v>
      </c>
      <c r="G147" s="45" t="s">
        <v>456</v>
      </c>
      <c r="H147" s="36" t="s">
        <v>370</v>
      </c>
      <c r="I147" s="22" t="s">
        <v>370</v>
      </c>
      <c r="J147" s="80" t="s">
        <v>456</v>
      </c>
      <c r="K147" s="45" t="s">
        <v>370</v>
      </c>
      <c r="L147" s="45" t="s">
        <v>456</v>
      </c>
      <c r="M147" s="45" t="s">
        <v>370</v>
      </c>
      <c r="N147" s="45" t="s">
        <v>456</v>
      </c>
      <c r="O147" s="45" t="s">
        <v>370</v>
      </c>
      <c r="P147" s="45" t="s">
        <v>370</v>
      </c>
      <c r="Q147" s="45" t="s">
        <v>456</v>
      </c>
      <c r="R147" s="45" t="s">
        <v>370</v>
      </c>
      <c r="S147" s="45" t="s">
        <v>456</v>
      </c>
      <c r="T147" s="45" t="s">
        <v>370</v>
      </c>
      <c r="U147" s="322">
        <v>107.1</v>
      </c>
      <c r="V147" s="322">
        <v>144.69999999999999</v>
      </c>
      <c r="W147" s="322">
        <v>83.9</v>
      </c>
      <c r="X147" s="738">
        <v>92.1</v>
      </c>
      <c r="Y147" s="738">
        <v>84.9</v>
      </c>
      <c r="Z147" s="738">
        <v>187.3</v>
      </c>
      <c r="AA147" s="738">
        <v>62.2</v>
      </c>
      <c r="AB147" s="11">
        <v>94.5</v>
      </c>
      <c r="AC147" s="11">
        <v>263.3</v>
      </c>
      <c r="AD147" s="11">
        <v>108.7</v>
      </c>
      <c r="AE147" s="11">
        <v>236.7</v>
      </c>
      <c r="AF147" s="12">
        <v>49.4</v>
      </c>
      <c r="AG147" s="738">
        <v>74.7</v>
      </c>
      <c r="AH147" s="488">
        <v>80.7</v>
      </c>
      <c r="AI147" s="16">
        <v>132.4</v>
      </c>
      <c r="AJ147" s="678">
        <v>149.80000000000001</v>
      </c>
    </row>
    <row r="148" spans="1:36" s="5" customFormat="1" ht="24" customHeight="1" x14ac:dyDescent="0.2">
      <c r="A148" s="47" t="s">
        <v>165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19"/>
      <c r="V148" s="19"/>
      <c r="W148" s="19"/>
      <c r="X148" s="19"/>
      <c r="Y148" s="19"/>
      <c r="Z148" s="19"/>
      <c r="AA148" s="19"/>
      <c r="AB148" s="11"/>
      <c r="AC148" s="11"/>
      <c r="AD148" s="738"/>
      <c r="AE148" s="738"/>
      <c r="AF148" s="738"/>
      <c r="AG148" s="738"/>
      <c r="AH148" s="488"/>
      <c r="AI148" s="764"/>
      <c r="AJ148" s="678"/>
    </row>
    <row r="149" spans="1:36" s="5" customFormat="1" ht="22.5" x14ac:dyDescent="0.2">
      <c r="A149" s="47" t="s">
        <v>166</v>
      </c>
      <c r="B149" s="35" t="s">
        <v>370</v>
      </c>
      <c r="C149" s="35" t="s">
        <v>456</v>
      </c>
      <c r="D149" s="35" t="s">
        <v>370</v>
      </c>
      <c r="E149" s="35" t="s">
        <v>456</v>
      </c>
      <c r="F149" s="72" t="s">
        <v>370</v>
      </c>
      <c r="G149" s="72" t="s">
        <v>456</v>
      </c>
      <c r="H149" s="72" t="s">
        <v>370</v>
      </c>
      <c r="I149" s="72" t="s">
        <v>370</v>
      </c>
      <c r="J149" s="72" t="s">
        <v>456</v>
      </c>
      <c r="K149" s="72" t="s">
        <v>370</v>
      </c>
      <c r="L149" s="72" t="s">
        <v>456</v>
      </c>
      <c r="M149" s="72" t="s">
        <v>370</v>
      </c>
      <c r="N149" s="72" t="s">
        <v>456</v>
      </c>
      <c r="O149" s="72" t="s">
        <v>370</v>
      </c>
      <c r="P149" s="72" t="s">
        <v>370</v>
      </c>
      <c r="Q149" s="72" t="s">
        <v>456</v>
      </c>
      <c r="R149" s="72" t="s">
        <v>370</v>
      </c>
      <c r="S149" s="72" t="s">
        <v>456</v>
      </c>
      <c r="T149" s="72" t="s">
        <v>370</v>
      </c>
      <c r="U149" s="58" t="s">
        <v>8</v>
      </c>
      <c r="V149" s="58" t="s">
        <v>8</v>
      </c>
      <c r="W149" s="1403">
        <v>200</v>
      </c>
      <c r="X149" s="58" t="s">
        <v>8</v>
      </c>
      <c r="Y149" s="54">
        <v>1200</v>
      </c>
      <c r="Z149" s="58" t="s">
        <v>8</v>
      </c>
      <c r="AA149" s="58">
        <v>200</v>
      </c>
      <c r="AB149" s="58" t="s">
        <v>8</v>
      </c>
      <c r="AC149" s="58" t="s">
        <v>8</v>
      </c>
      <c r="AD149" s="58" t="s">
        <v>8</v>
      </c>
      <c r="AE149" s="1403">
        <v>300</v>
      </c>
      <c r="AF149" s="58" t="s">
        <v>8</v>
      </c>
      <c r="AG149" s="58" t="s">
        <v>8</v>
      </c>
      <c r="AH149" s="1404">
        <v>680</v>
      </c>
      <c r="AI149" s="19">
        <v>250</v>
      </c>
      <c r="AJ149" s="1611" t="s">
        <v>8</v>
      </c>
    </row>
    <row r="150" spans="1:36" s="5" customFormat="1" ht="14.25" customHeight="1" x14ac:dyDescent="0.2">
      <c r="A150" s="47" t="s">
        <v>741</v>
      </c>
      <c r="B150" s="35" t="s">
        <v>370</v>
      </c>
      <c r="C150" s="35" t="s">
        <v>456</v>
      </c>
      <c r="D150" s="35" t="s">
        <v>370</v>
      </c>
      <c r="E150" s="72" t="s">
        <v>456</v>
      </c>
      <c r="F150" s="72" t="s">
        <v>370</v>
      </c>
      <c r="G150" s="72" t="s">
        <v>456</v>
      </c>
      <c r="H150" s="72" t="s">
        <v>370</v>
      </c>
      <c r="I150" s="72" t="s">
        <v>370</v>
      </c>
      <c r="J150" s="72" t="s">
        <v>456</v>
      </c>
      <c r="K150" s="72" t="s">
        <v>370</v>
      </c>
      <c r="L150" s="72" t="s">
        <v>456</v>
      </c>
      <c r="M150" s="72" t="s">
        <v>370</v>
      </c>
      <c r="N150" s="72" t="s">
        <v>456</v>
      </c>
      <c r="O150" s="72" t="s">
        <v>370</v>
      </c>
      <c r="P150" s="72" t="s">
        <v>370</v>
      </c>
      <c r="Q150" s="72" t="s">
        <v>456</v>
      </c>
      <c r="R150" s="72" t="s">
        <v>370</v>
      </c>
      <c r="S150" s="72" t="s">
        <v>456</v>
      </c>
      <c r="T150" s="72" t="s">
        <v>370</v>
      </c>
      <c r="U150" s="58" t="s">
        <v>8</v>
      </c>
      <c r="V150" s="58">
        <v>280</v>
      </c>
      <c r="W150" s="58" t="s">
        <v>8</v>
      </c>
      <c r="X150" s="58" t="s">
        <v>8</v>
      </c>
      <c r="Y150" s="58"/>
      <c r="Z150" s="58" t="s">
        <v>8</v>
      </c>
      <c r="AA150" s="58" t="s">
        <v>8</v>
      </c>
      <c r="AB150" s="58" t="s">
        <v>8</v>
      </c>
      <c r="AC150" s="58" t="s">
        <v>8</v>
      </c>
      <c r="AD150" s="58" t="s">
        <v>8</v>
      </c>
      <c r="AE150" s="58" t="s">
        <v>8</v>
      </c>
      <c r="AF150" s="1403">
        <v>150</v>
      </c>
      <c r="AG150" s="1403">
        <v>130</v>
      </c>
      <c r="AH150" s="542" t="s">
        <v>8</v>
      </c>
      <c r="AI150" s="542" t="s">
        <v>8</v>
      </c>
      <c r="AJ150" s="1611" t="s">
        <v>8</v>
      </c>
    </row>
    <row r="151" spans="1:36" s="5" customFormat="1" x14ac:dyDescent="0.2">
      <c r="A151" s="47" t="s">
        <v>246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488"/>
      <c r="AI151" s="488"/>
      <c r="AJ151" s="1611"/>
    </row>
    <row r="152" spans="1:36" s="5" customFormat="1" ht="22.5" x14ac:dyDescent="0.2">
      <c r="A152" s="47" t="s">
        <v>742</v>
      </c>
      <c r="B152" s="72" t="s">
        <v>370</v>
      </c>
      <c r="C152" s="35" t="s">
        <v>456</v>
      </c>
      <c r="D152" s="72" t="s">
        <v>370</v>
      </c>
      <c r="E152" s="35" t="s">
        <v>456</v>
      </c>
      <c r="F152" s="72" t="s">
        <v>370</v>
      </c>
      <c r="G152" s="72" t="s">
        <v>456</v>
      </c>
      <c r="H152" s="72" t="s">
        <v>370</v>
      </c>
      <c r="I152" s="72" t="s">
        <v>370</v>
      </c>
      <c r="J152" s="72" t="s">
        <v>456</v>
      </c>
      <c r="K152" s="72" t="s">
        <v>370</v>
      </c>
      <c r="L152" s="72" t="s">
        <v>456</v>
      </c>
      <c r="M152" s="72" t="s">
        <v>370</v>
      </c>
      <c r="N152" s="72" t="s">
        <v>456</v>
      </c>
      <c r="O152" s="72" t="s">
        <v>370</v>
      </c>
      <c r="P152" s="72" t="s">
        <v>370</v>
      </c>
      <c r="Q152" s="72" t="s">
        <v>456</v>
      </c>
      <c r="R152" s="72" t="s">
        <v>370</v>
      </c>
      <c r="S152" s="72" t="s">
        <v>456</v>
      </c>
      <c r="T152" s="72" t="s">
        <v>370</v>
      </c>
      <c r="U152" s="58" t="s">
        <v>8</v>
      </c>
      <c r="V152" s="58" t="s">
        <v>8</v>
      </c>
      <c r="W152" s="58" t="s">
        <v>8</v>
      </c>
      <c r="X152" s="58" t="s">
        <v>8</v>
      </c>
      <c r="Y152" s="58"/>
      <c r="Z152" s="58" t="s">
        <v>8</v>
      </c>
      <c r="AA152" s="58" t="s">
        <v>8</v>
      </c>
      <c r="AB152" s="58" t="s">
        <v>8</v>
      </c>
      <c r="AC152" s="58" t="s">
        <v>8</v>
      </c>
      <c r="AD152" s="58" t="s">
        <v>8</v>
      </c>
      <c r="AE152" s="58" t="s">
        <v>8</v>
      </c>
      <c r="AF152" s="58" t="s">
        <v>8</v>
      </c>
      <c r="AG152" s="58" t="s">
        <v>8</v>
      </c>
      <c r="AH152" s="542" t="s">
        <v>8</v>
      </c>
      <c r="AI152" s="542" t="s">
        <v>8</v>
      </c>
      <c r="AJ152" s="1611" t="s">
        <v>8</v>
      </c>
    </row>
    <row r="153" spans="1:36" s="5" customFormat="1" ht="33" customHeight="1" x14ac:dyDescent="0.2">
      <c r="A153" s="47" t="s">
        <v>743</v>
      </c>
      <c r="B153" s="35" t="s">
        <v>370</v>
      </c>
      <c r="C153" s="20" t="s">
        <v>456</v>
      </c>
      <c r="D153" s="20" t="s">
        <v>370</v>
      </c>
      <c r="E153" s="20" t="s">
        <v>456</v>
      </c>
      <c r="F153" s="20" t="s">
        <v>370</v>
      </c>
      <c r="G153" s="20" t="s">
        <v>456</v>
      </c>
      <c r="H153" s="20" t="s">
        <v>370</v>
      </c>
      <c r="I153" s="20" t="s">
        <v>370</v>
      </c>
      <c r="J153" s="20" t="s">
        <v>456</v>
      </c>
      <c r="K153" s="20" t="s">
        <v>370</v>
      </c>
      <c r="L153" s="20" t="s">
        <v>456</v>
      </c>
      <c r="M153" s="20" t="s">
        <v>370</v>
      </c>
      <c r="N153" s="20" t="s">
        <v>456</v>
      </c>
      <c r="O153" s="20" t="s">
        <v>370</v>
      </c>
      <c r="P153" s="20" t="s">
        <v>370</v>
      </c>
      <c r="Q153" s="20" t="s">
        <v>456</v>
      </c>
      <c r="R153" s="20" t="s">
        <v>370</v>
      </c>
      <c r="S153" s="20" t="s">
        <v>456</v>
      </c>
      <c r="T153" s="20" t="s">
        <v>370</v>
      </c>
      <c r="U153" s="58" t="s">
        <v>8</v>
      </c>
      <c r="V153" s="58" t="s">
        <v>8</v>
      </c>
      <c r="W153" s="58" t="s">
        <v>8</v>
      </c>
      <c r="X153" s="58" t="s">
        <v>8</v>
      </c>
      <c r="Y153" s="58"/>
      <c r="Z153" s="58" t="s">
        <v>8</v>
      </c>
      <c r="AA153" s="58" t="s">
        <v>8</v>
      </c>
      <c r="AB153" s="58" t="s">
        <v>8</v>
      </c>
      <c r="AC153" s="58" t="s">
        <v>8</v>
      </c>
      <c r="AD153" s="1403">
        <v>500</v>
      </c>
      <c r="AE153" s="58" t="s">
        <v>8</v>
      </c>
      <c r="AF153" s="58" t="s">
        <v>8</v>
      </c>
      <c r="AG153" s="58" t="s">
        <v>8</v>
      </c>
      <c r="AH153" s="542" t="s">
        <v>8</v>
      </c>
      <c r="AI153" s="542" t="s">
        <v>8</v>
      </c>
      <c r="AJ153" s="1611" t="s">
        <v>8</v>
      </c>
    </row>
    <row r="154" spans="1:36" s="5" customFormat="1" ht="22.5" x14ac:dyDescent="0.2">
      <c r="A154" s="47" t="s">
        <v>176</v>
      </c>
      <c r="B154" s="12" t="s">
        <v>8</v>
      </c>
      <c r="C154" s="12" t="s">
        <v>8</v>
      </c>
      <c r="D154" s="12" t="s">
        <v>8</v>
      </c>
      <c r="E154" s="12" t="s">
        <v>8</v>
      </c>
      <c r="F154" s="12" t="s">
        <v>8</v>
      </c>
      <c r="G154" s="12" t="s">
        <v>8</v>
      </c>
      <c r="H154" s="12" t="s">
        <v>8</v>
      </c>
      <c r="I154" s="12" t="s">
        <v>8</v>
      </c>
      <c r="J154" s="12" t="s">
        <v>8</v>
      </c>
      <c r="K154" s="12" t="s">
        <v>8</v>
      </c>
      <c r="L154" s="12" t="s">
        <v>8</v>
      </c>
      <c r="M154" s="12" t="s">
        <v>8</v>
      </c>
      <c r="N154" s="12" t="s">
        <v>8</v>
      </c>
      <c r="O154" s="12" t="s">
        <v>8</v>
      </c>
      <c r="P154" s="12" t="s">
        <v>8</v>
      </c>
      <c r="Q154" s="12" t="s">
        <v>8</v>
      </c>
      <c r="R154" s="12" t="s">
        <v>8</v>
      </c>
      <c r="S154" s="12" t="s">
        <v>8</v>
      </c>
      <c r="T154" s="12" t="s">
        <v>8</v>
      </c>
      <c r="U154" s="1278">
        <v>3171</v>
      </c>
      <c r="V154" s="1278">
        <v>2794</v>
      </c>
      <c r="W154" s="1278">
        <v>2419</v>
      </c>
      <c r="X154" s="1278">
        <v>2910</v>
      </c>
      <c r="Y154" s="1278">
        <v>3290</v>
      </c>
      <c r="Z154" s="1278">
        <v>3108</v>
      </c>
      <c r="AA154" s="1278">
        <v>2996</v>
      </c>
      <c r="AB154" s="1278">
        <v>2675</v>
      </c>
      <c r="AC154" s="1405">
        <v>2907</v>
      </c>
      <c r="AD154" s="1405">
        <v>3682</v>
      </c>
      <c r="AE154" s="1405">
        <v>4165</v>
      </c>
      <c r="AF154" s="1405">
        <v>4260</v>
      </c>
      <c r="AG154" s="1405">
        <v>5410</v>
      </c>
      <c r="AH154" s="1280">
        <v>5998</v>
      </c>
      <c r="AI154" s="1280">
        <v>6169</v>
      </c>
      <c r="AJ154" s="1015">
        <v>6228</v>
      </c>
    </row>
    <row r="155" spans="1:36" s="5" customFormat="1" ht="27.75" customHeight="1" x14ac:dyDescent="0.2">
      <c r="A155" s="47" t="s">
        <v>606</v>
      </c>
      <c r="B155" s="12" t="s">
        <v>8</v>
      </c>
      <c r="C155" s="12" t="s">
        <v>8</v>
      </c>
      <c r="D155" s="12" t="s">
        <v>8</v>
      </c>
      <c r="E155" s="12" t="s">
        <v>8</v>
      </c>
      <c r="F155" s="12" t="s">
        <v>8</v>
      </c>
      <c r="G155" s="12" t="s">
        <v>8</v>
      </c>
      <c r="H155" s="12" t="s">
        <v>8</v>
      </c>
      <c r="I155" s="12" t="s">
        <v>8</v>
      </c>
      <c r="J155" s="12" t="s">
        <v>8</v>
      </c>
      <c r="K155" s="12" t="s">
        <v>8</v>
      </c>
      <c r="L155" s="12" t="s">
        <v>8</v>
      </c>
      <c r="M155" s="12" t="s">
        <v>8</v>
      </c>
      <c r="N155" s="12" t="s">
        <v>8</v>
      </c>
      <c r="O155" s="12" t="s">
        <v>8</v>
      </c>
      <c r="P155" s="12" t="s">
        <v>8</v>
      </c>
      <c r="Q155" s="12" t="s">
        <v>8</v>
      </c>
      <c r="R155" s="12" t="s">
        <v>8</v>
      </c>
      <c r="S155" s="12" t="s">
        <v>8</v>
      </c>
      <c r="T155" s="12" t="s">
        <v>8</v>
      </c>
      <c r="U155" s="1278">
        <v>2953</v>
      </c>
      <c r="V155" s="1278">
        <v>2527</v>
      </c>
      <c r="W155" s="1278">
        <v>2190</v>
      </c>
      <c r="X155" s="1278">
        <v>2712</v>
      </c>
      <c r="Y155" s="1278">
        <v>3086</v>
      </c>
      <c r="Z155" s="1278">
        <v>2896</v>
      </c>
      <c r="AA155" s="1278">
        <v>2546</v>
      </c>
      <c r="AB155" s="1278">
        <v>2404</v>
      </c>
      <c r="AC155" s="1405">
        <v>2765</v>
      </c>
      <c r="AD155" s="1405">
        <v>3554</v>
      </c>
      <c r="AE155" s="1405">
        <v>4064</v>
      </c>
      <c r="AF155" s="1405">
        <v>4166</v>
      </c>
      <c r="AG155" s="1405">
        <v>5296</v>
      </c>
      <c r="AH155" s="1280">
        <v>5842</v>
      </c>
      <c r="AI155" s="1280">
        <v>6011</v>
      </c>
      <c r="AJ155" s="1015">
        <v>6091</v>
      </c>
    </row>
    <row r="156" spans="1:36" s="138" customFormat="1" ht="27.75" customHeight="1" x14ac:dyDescent="0.2">
      <c r="A156" s="856" t="s">
        <v>178</v>
      </c>
      <c r="B156" s="22" t="s">
        <v>8</v>
      </c>
      <c r="C156" s="22" t="s">
        <v>8</v>
      </c>
      <c r="D156" s="22" t="s">
        <v>8</v>
      </c>
      <c r="E156" s="22" t="s">
        <v>8</v>
      </c>
      <c r="F156" s="22" t="s">
        <v>8</v>
      </c>
      <c r="G156" s="22" t="s">
        <v>8</v>
      </c>
      <c r="H156" s="22" t="s">
        <v>8</v>
      </c>
      <c r="I156" s="22" t="s">
        <v>8</v>
      </c>
      <c r="J156" s="22" t="s">
        <v>8</v>
      </c>
      <c r="K156" s="22" t="s">
        <v>8</v>
      </c>
      <c r="L156" s="22" t="s">
        <v>8</v>
      </c>
      <c r="M156" s="22" t="s">
        <v>8</v>
      </c>
      <c r="N156" s="22" t="s">
        <v>8</v>
      </c>
      <c r="O156" s="22" t="s">
        <v>8</v>
      </c>
      <c r="P156" s="22" t="s">
        <v>8</v>
      </c>
      <c r="Q156" s="22" t="s">
        <v>8</v>
      </c>
      <c r="R156" s="22" t="s">
        <v>8</v>
      </c>
      <c r="S156" s="22" t="s">
        <v>8</v>
      </c>
      <c r="T156" s="22" t="s">
        <v>8</v>
      </c>
      <c r="U156" s="22" t="s">
        <v>8</v>
      </c>
      <c r="V156" s="22" t="s">
        <v>8</v>
      </c>
      <c r="W156" s="22" t="s">
        <v>8</v>
      </c>
      <c r="X156" s="22" t="s">
        <v>8</v>
      </c>
      <c r="Y156" s="22" t="s">
        <v>8</v>
      </c>
      <c r="Z156" s="22" t="s">
        <v>8</v>
      </c>
      <c r="AA156" s="22" t="s">
        <v>8</v>
      </c>
      <c r="AB156" s="22" t="s">
        <v>8</v>
      </c>
      <c r="AC156" s="809">
        <v>13221</v>
      </c>
      <c r="AD156" s="1067">
        <v>14209</v>
      </c>
      <c r="AE156" s="809">
        <v>14224</v>
      </c>
      <c r="AF156" s="809">
        <v>7231</v>
      </c>
      <c r="AG156" s="1612">
        <v>8609</v>
      </c>
      <c r="AH156" s="1613">
        <v>9230</v>
      </c>
      <c r="AI156" s="1613">
        <v>9813</v>
      </c>
      <c r="AJ156" s="1613"/>
    </row>
    <row r="157" spans="1:36" s="138" customFormat="1" ht="27.75" customHeight="1" x14ac:dyDescent="0.2">
      <c r="A157" s="856" t="s">
        <v>179</v>
      </c>
      <c r="B157" s="22" t="s">
        <v>8</v>
      </c>
      <c r="C157" s="22" t="s">
        <v>8</v>
      </c>
      <c r="D157" s="22" t="s">
        <v>8</v>
      </c>
      <c r="E157" s="22" t="s">
        <v>8</v>
      </c>
      <c r="F157" s="22" t="s">
        <v>8</v>
      </c>
      <c r="G157" s="22" t="s">
        <v>8</v>
      </c>
      <c r="H157" s="22" t="s">
        <v>8</v>
      </c>
      <c r="I157" s="22" t="s">
        <v>8</v>
      </c>
      <c r="J157" s="22" t="s">
        <v>8</v>
      </c>
      <c r="K157" s="22" t="s">
        <v>8</v>
      </c>
      <c r="L157" s="22" t="s">
        <v>8</v>
      </c>
      <c r="M157" s="22" t="s">
        <v>8</v>
      </c>
      <c r="N157" s="22" t="s">
        <v>8</v>
      </c>
      <c r="O157" s="22" t="s">
        <v>8</v>
      </c>
      <c r="P157" s="22" t="s">
        <v>8</v>
      </c>
      <c r="Q157" s="22" t="s">
        <v>8</v>
      </c>
      <c r="R157" s="22" t="s">
        <v>8</v>
      </c>
      <c r="S157" s="22" t="s">
        <v>8</v>
      </c>
      <c r="T157" s="22" t="s">
        <v>8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809">
        <v>33795</v>
      </c>
      <c r="AD157" s="1067">
        <v>59138</v>
      </c>
      <c r="AE157" s="809">
        <v>56648</v>
      </c>
      <c r="AF157" s="809">
        <v>21032</v>
      </c>
      <c r="AG157" s="1614">
        <v>21808</v>
      </c>
      <c r="AH157" s="1613">
        <v>47967</v>
      </c>
      <c r="AI157" s="1613">
        <v>59912</v>
      </c>
      <c r="AJ157" s="1613"/>
    </row>
    <row r="158" spans="1:36" s="5" customFormat="1" ht="22.5" x14ac:dyDescent="0.2">
      <c r="A158" s="856" t="str">
        <f>[4]г.Аксу!$A$156</f>
        <v>Основные средства в экономике  по первоначальной стоимости (на конец года), млн. тенге</v>
      </c>
      <c r="B158" s="12" t="s">
        <v>8</v>
      </c>
      <c r="C158" s="12" t="s">
        <v>8</v>
      </c>
      <c r="D158" s="12" t="s">
        <v>8</v>
      </c>
      <c r="E158" s="12" t="s">
        <v>8</v>
      </c>
      <c r="F158" s="12" t="s">
        <v>8</v>
      </c>
      <c r="G158" s="12" t="s">
        <v>8</v>
      </c>
      <c r="H158" s="12" t="s">
        <v>8</v>
      </c>
      <c r="I158" s="12" t="s">
        <v>8</v>
      </c>
      <c r="J158" s="12" t="s">
        <v>8</v>
      </c>
      <c r="K158" s="12" t="s">
        <v>8</v>
      </c>
      <c r="L158" s="12" t="s">
        <v>8</v>
      </c>
      <c r="M158" s="12" t="s">
        <v>8</v>
      </c>
      <c r="N158" s="12" t="s">
        <v>8</v>
      </c>
      <c r="O158" s="12" t="s">
        <v>8</v>
      </c>
      <c r="P158" s="12" t="s">
        <v>8</v>
      </c>
      <c r="Q158" s="12" t="s">
        <v>8</v>
      </c>
      <c r="R158" s="12" t="s">
        <v>8</v>
      </c>
      <c r="S158" s="12" t="s">
        <v>8</v>
      </c>
      <c r="T158" s="12" t="s">
        <v>8</v>
      </c>
      <c r="U158" s="51">
        <v>11886.512000000001</v>
      </c>
      <c r="V158" s="49">
        <v>14343.704</v>
      </c>
      <c r="W158" s="49">
        <v>27843.404999999999</v>
      </c>
      <c r="X158" s="49">
        <v>29346.861000000001</v>
      </c>
      <c r="Y158" s="49">
        <v>32669.195</v>
      </c>
      <c r="Z158" s="49">
        <v>32917.199999999997</v>
      </c>
      <c r="AA158" s="11">
        <v>33040.5</v>
      </c>
      <c r="AB158" s="11">
        <v>36263.4</v>
      </c>
      <c r="AC158" s="51">
        <v>38432.9</v>
      </c>
      <c r="AD158" s="51">
        <v>49926.1</v>
      </c>
      <c r="AE158" s="84">
        <v>51316.4</v>
      </c>
      <c r="AF158" s="84">
        <v>55716.7</v>
      </c>
      <c r="AG158" s="84">
        <v>105313.1</v>
      </c>
      <c r="AH158" s="11">
        <v>108431.4</v>
      </c>
      <c r="AI158" s="1285">
        <v>123356.19</v>
      </c>
      <c r="AJ158" s="1615"/>
    </row>
    <row r="159" spans="1:36" s="138" customFormat="1" x14ac:dyDescent="0.2">
      <c r="A159" s="1289" t="s">
        <v>181</v>
      </c>
      <c r="B159" s="1206"/>
      <c r="C159" s="1206"/>
      <c r="D159" s="1206"/>
      <c r="E159" s="1206"/>
      <c r="F159" s="1206"/>
      <c r="G159" s="1206"/>
      <c r="H159" s="1206"/>
      <c r="I159" s="1206"/>
      <c r="J159" s="1206"/>
      <c r="K159" s="1206"/>
      <c r="L159" s="1206"/>
      <c r="M159" s="1206"/>
      <c r="N159" s="1206"/>
      <c r="O159" s="1206"/>
      <c r="P159" s="1206"/>
      <c r="Q159" s="1206"/>
      <c r="R159" s="1206"/>
      <c r="S159" s="1206"/>
      <c r="T159" s="1206"/>
      <c r="U159" s="1206"/>
      <c r="V159" s="1206"/>
      <c r="W159" s="1028"/>
      <c r="X159" s="1028"/>
      <c r="Y159" s="1028"/>
      <c r="Z159" s="1028"/>
      <c r="AA159" s="1028"/>
      <c r="AB159" s="1028"/>
      <c r="AC159" s="1028"/>
      <c r="AD159" s="1028"/>
      <c r="AE159" s="1028"/>
      <c r="AF159" s="1028"/>
      <c r="AG159" s="1287"/>
      <c r="AH159" s="1210"/>
      <c r="AI159" s="1210"/>
      <c r="AJ159" s="1227"/>
    </row>
    <row r="160" spans="1:36" s="138" customFormat="1" ht="24" customHeight="1" x14ac:dyDescent="0.2">
      <c r="A160" s="864" t="s">
        <v>477</v>
      </c>
      <c r="B160" s="35" t="s">
        <v>4</v>
      </c>
      <c r="C160" s="35" t="s">
        <v>4</v>
      </c>
      <c r="D160" s="35" t="s">
        <v>4</v>
      </c>
      <c r="E160" s="35" t="s">
        <v>4</v>
      </c>
      <c r="F160" s="35" t="s">
        <v>4</v>
      </c>
      <c r="G160" s="35" t="s">
        <v>4</v>
      </c>
      <c r="H160" s="35" t="s">
        <v>4</v>
      </c>
      <c r="I160" s="35" t="s">
        <v>4</v>
      </c>
      <c r="J160" s="35" t="s">
        <v>4</v>
      </c>
      <c r="K160" s="35" t="s">
        <v>4</v>
      </c>
      <c r="L160" s="35" t="s">
        <v>4</v>
      </c>
      <c r="M160" s="35" t="s">
        <v>4</v>
      </c>
      <c r="N160" s="35" t="s">
        <v>4</v>
      </c>
      <c r="O160" s="35" t="s">
        <v>4</v>
      </c>
      <c r="P160" s="35" t="s">
        <v>4</v>
      </c>
      <c r="Q160" s="35" t="s">
        <v>4</v>
      </c>
      <c r="R160" s="35" t="s">
        <v>4</v>
      </c>
      <c r="S160" s="35" t="s">
        <v>4</v>
      </c>
      <c r="T160" s="35" t="s">
        <v>4</v>
      </c>
      <c r="U160" s="80" t="s">
        <v>4</v>
      </c>
      <c r="V160" s="80" t="s">
        <v>4</v>
      </c>
      <c r="W160" s="80" t="s">
        <v>4</v>
      </c>
      <c r="X160" s="48">
        <v>4115.8999999999996</v>
      </c>
      <c r="Y160" s="48">
        <v>3216.7</v>
      </c>
      <c r="Z160" s="48">
        <v>3708.9</v>
      </c>
      <c r="AA160" s="48">
        <v>3935.6</v>
      </c>
      <c r="AB160" s="48">
        <v>6636</v>
      </c>
      <c r="AC160" s="48">
        <v>7411.8</v>
      </c>
      <c r="AD160" s="48">
        <v>8244.5</v>
      </c>
      <c r="AE160" s="45">
        <v>8957.7999999999993</v>
      </c>
      <c r="AF160" s="45">
        <v>10923.5</v>
      </c>
      <c r="AG160" s="48">
        <v>12652.102000000001</v>
      </c>
      <c r="AH160" s="45">
        <v>14707.373</v>
      </c>
      <c r="AI160" s="45">
        <v>16818.451000000001</v>
      </c>
      <c r="AJ160" s="1616">
        <v>22993.022000000001</v>
      </c>
    </row>
    <row r="161" spans="1:36" s="152" customFormat="1" ht="12.75" customHeight="1" x14ac:dyDescent="0.2">
      <c r="A161" s="855" t="s">
        <v>175</v>
      </c>
      <c r="B161" s="35" t="s">
        <v>4</v>
      </c>
      <c r="C161" s="35" t="s">
        <v>4</v>
      </c>
      <c r="D161" s="35" t="s">
        <v>4</v>
      </c>
      <c r="E161" s="35" t="s">
        <v>4</v>
      </c>
      <c r="F161" s="35" t="s">
        <v>4</v>
      </c>
      <c r="G161" s="35" t="s">
        <v>4</v>
      </c>
      <c r="H161" s="35" t="s">
        <v>4</v>
      </c>
      <c r="I161" s="35" t="s">
        <v>4</v>
      </c>
      <c r="J161" s="35" t="s">
        <v>4</v>
      </c>
      <c r="K161" s="35" t="s">
        <v>4</v>
      </c>
      <c r="L161" s="35" t="s">
        <v>4</v>
      </c>
      <c r="M161" s="35" t="s">
        <v>4</v>
      </c>
      <c r="N161" s="35" t="s">
        <v>4</v>
      </c>
      <c r="O161" s="35" t="s">
        <v>4</v>
      </c>
      <c r="P161" s="35" t="s">
        <v>4</v>
      </c>
      <c r="Q161" s="35" t="s">
        <v>4</v>
      </c>
      <c r="R161" s="35" t="s">
        <v>4</v>
      </c>
      <c r="S161" s="35" t="s">
        <v>4</v>
      </c>
      <c r="T161" s="35" t="s">
        <v>4</v>
      </c>
      <c r="U161" s="80" t="s">
        <v>4</v>
      </c>
      <c r="V161" s="80" t="s">
        <v>4</v>
      </c>
      <c r="W161" s="80" t="s">
        <v>4</v>
      </c>
      <c r="X161" s="337" t="s">
        <v>8</v>
      </c>
      <c r="Y161" s="80">
        <v>76.8</v>
      </c>
      <c r="Z161" s="112">
        <v>115.2</v>
      </c>
      <c r="AA161" s="36">
        <v>105.7</v>
      </c>
      <c r="AB161" s="48">
        <v>167.8</v>
      </c>
      <c r="AC161" s="48">
        <v>105.5</v>
      </c>
      <c r="AD161" s="48">
        <v>105.4</v>
      </c>
      <c r="AE161" s="45">
        <v>102</v>
      </c>
      <c r="AF161" s="45">
        <v>112.5</v>
      </c>
      <c r="AG161" s="15">
        <v>100</v>
      </c>
      <c r="AH161" s="45">
        <v>102.3279069515234</v>
      </c>
      <c r="AI161" s="45">
        <v>107.1</v>
      </c>
      <c r="AJ161" s="1617">
        <v>123.6</v>
      </c>
    </row>
    <row r="162" spans="1:36" s="152" customFormat="1" ht="12.75" customHeight="1" x14ac:dyDescent="0.2">
      <c r="A162" s="1657" t="s">
        <v>304</v>
      </c>
      <c r="B162" s="1657"/>
      <c r="C162" s="1657"/>
      <c r="D162" s="1657"/>
      <c r="E162" s="1657"/>
      <c r="F162" s="1657"/>
      <c r="G162" s="1657"/>
      <c r="H162" s="1657"/>
      <c r="I162" s="1657"/>
      <c r="J162" s="1657"/>
      <c r="K162" s="1657"/>
      <c r="L162" s="1657"/>
      <c r="M162" s="1657"/>
      <c r="N162" s="1657"/>
      <c r="O162" s="1657"/>
      <c r="P162" s="1657"/>
      <c r="Q162" s="1657"/>
      <c r="R162" s="1657"/>
      <c r="S162" s="1657"/>
      <c r="T162" s="1657"/>
      <c r="U162" s="1657"/>
      <c r="V162" s="1657"/>
      <c r="W162" s="1657"/>
      <c r="X162" s="1657"/>
      <c r="Y162" s="1657"/>
      <c r="Z162" s="1657"/>
      <c r="AA162" s="1657"/>
      <c r="AB162" s="1657"/>
    </row>
    <row r="163" spans="1:36" s="152" customFormat="1" ht="12.75" customHeight="1" x14ac:dyDescent="0.2">
      <c r="A163" s="1657" t="s">
        <v>834</v>
      </c>
      <c r="B163" s="1657"/>
      <c r="C163" s="1657"/>
      <c r="D163" s="1657"/>
      <c r="E163" s="1657"/>
      <c r="F163" s="1657"/>
      <c r="G163" s="1657"/>
      <c r="H163" s="1657"/>
      <c r="I163" s="1657"/>
      <c r="J163" s="1657"/>
      <c r="K163" s="1657"/>
      <c r="L163" s="1657"/>
      <c r="M163" s="1657"/>
      <c r="N163" s="1657"/>
      <c r="O163" s="1657"/>
      <c r="P163" s="1657"/>
      <c r="Q163" s="1657"/>
      <c r="R163" s="1657"/>
      <c r="S163" s="1657"/>
      <c r="T163" s="1657"/>
      <c r="U163" s="1657"/>
      <c r="V163" s="1657"/>
      <c r="W163" s="1657"/>
      <c r="X163" s="1657"/>
      <c r="Y163" s="1657"/>
      <c r="Z163" s="1657"/>
      <c r="AA163" s="1657"/>
      <c r="AB163" s="1657"/>
    </row>
    <row r="164" spans="1:36" s="338" customFormat="1" ht="12.75" customHeight="1" x14ac:dyDescent="0.2">
      <c r="A164" s="1657" t="s">
        <v>835</v>
      </c>
      <c r="B164" s="1657"/>
      <c r="C164" s="1657"/>
      <c r="D164" s="1657"/>
      <c r="E164" s="1657"/>
      <c r="F164" s="1657"/>
      <c r="G164" s="1657"/>
      <c r="H164" s="1657"/>
      <c r="I164" s="1657"/>
      <c r="J164" s="1657"/>
      <c r="K164" s="1657"/>
      <c r="L164" s="1657"/>
      <c r="M164" s="1657"/>
      <c r="N164" s="1657"/>
      <c r="O164" s="1657"/>
      <c r="P164" s="1657"/>
      <c r="Q164" s="1657"/>
      <c r="R164" s="1657"/>
      <c r="S164" s="1657"/>
      <c r="T164" s="1657"/>
      <c r="U164" s="1657"/>
      <c r="V164" s="1657"/>
      <c r="W164" s="1657"/>
      <c r="X164" s="1657"/>
      <c r="Y164" s="1657"/>
      <c r="Z164" s="1657"/>
      <c r="AA164" s="1657"/>
      <c r="AB164" s="1657"/>
      <c r="AC164" s="152"/>
      <c r="AD164" s="152"/>
      <c r="AE164" s="152"/>
      <c r="AF164" s="152"/>
      <c r="AG164" s="152"/>
      <c r="AH164" s="152"/>
      <c r="AI164" s="152"/>
    </row>
    <row r="165" spans="1:36" s="138" customFormat="1" ht="22.5" customHeight="1" x14ac:dyDescent="0.2">
      <c r="A165" s="1658" t="s">
        <v>307</v>
      </c>
      <c r="B165" s="1659"/>
      <c r="C165" s="1659"/>
      <c r="D165" s="1659"/>
      <c r="E165" s="1659"/>
      <c r="F165" s="1659"/>
      <c r="G165" s="1659"/>
      <c r="H165" s="1659"/>
      <c r="I165" s="1659"/>
      <c r="J165" s="1659"/>
      <c r="K165" s="1659"/>
      <c r="L165" s="1659"/>
      <c r="M165" s="1659"/>
      <c r="N165" s="1543"/>
      <c r="O165" s="1543"/>
      <c r="P165" s="1543"/>
      <c r="Q165" s="1543"/>
      <c r="R165" s="1543"/>
      <c r="S165" s="1543"/>
      <c r="T165" s="1543"/>
      <c r="U165" s="1543"/>
      <c r="V165" s="1543"/>
      <c r="W165" s="1543"/>
      <c r="X165" s="1543"/>
      <c r="Y165" s="1543"/>
      <c r="Z165" s="1543"/>
      <c r="AA165" s="1543"/>
      <c r="AB165" s="1543"/>
      <c r="AC165" s="338"/>
      <c r="AD165" s="338"/>
      <c r="AE165" s="338"/>
      <c r="AF165" s="338"/>
      <c r="AG165" s="338"/>
      <c r="AH165" s="338"/>
      <c r="AI165" s="338"/>
    </row>
    <row r="166" spans="1:36" ht="11.25" customHeight="1" x14ac:dyDescent="0.2">
      <c r="A166" s="1653" t="s">
        <v>257</v>
      </c>
      <c r="B166" s="1653"/>
      <c r="C166" s="1653"/>
      <c r="D166" s="1653"/>
      <c r="E166" s="1653"/>
      <c r="F166" s="1653"/>
      <c r="G166" s="1653"/>
      <c r="H166" s="1653"/>
      <c r="I166" s="1653"/>
      <c r="J166" s="1653"/>
      <c r="K166" s="1653"/>
      <c r="L166" s="1653"/>
      <c r="M166" s="1653"/>
      <c r="N166" s="1653"/>
      <c r="O166" s="1653"/>
      <c r="P166" s="1653"/>
      <c r="Q166" s="1653"/>
      <c r="R166" s="1653"/>
      <c r="S166" s="1653"/>
      <c r="T166" s="1653"/>
      <c r="U166" s="1653"/>
      <c r="V166" s="1653"/>
      <c r="W166" s="1653"/>
      <c r="X166" s="1653"/>
      <c r="Y166" s="1653"/>
      <c r="Z166" s="1653"/>
      <c r="AA166" s="1653"/>
      <c r="AB166" s="1653"/>
      <c r="AC166" s="5"/>
      <c r="AD166" s="5"/>
      <c r="AE166" s="5"/>
      <c r="AF166" s="5"/>
      <c r="AG166" s="5"/>
      <c r="AH166" s="5"/>
      <c r="AI166" s="5"/>
    </row>
    <row r="167" spans="1:36" ht="12.75" x14ac:dyDescent="0.2">
      <c r="A167" s="1618" t="s">
        <v>932</v>
      </c>
    </row>
    <row r="168" spans="1:36" ht="12.75" x14ac:dyDescent="0.2">
      <c r="A168" s="1619" t="s">
        <v>933</v>
      </c>
    </row>
    <row r="169" spans="1:36" ht="12.75" x14ac:dyDescent="0.2">
      <c r="A169" s="1619" t="s">
        <v>934</v>
      </c>
    </row>
    <row r="170" spans="1:36" ht="12.75" x14ac:dyDescent="0.2">
      <c r="A170" s="1657" t="s">
        <v>935</v>
      </c>
      <c r="B170" s="1657"/>
      <c r="C170" s="1657"/>
      <c r="D170" s="1657"/>
      <c r="E170" s="1657"/>
      <c r="F170" s="1657"/>
      <c r="G170" s="1657"/>
      <c r="H170" s="1657"/>
      <c r="I170" s="1657"/>
      <c r="J170" s="1657"/>
      <c r="K170" s="1657"/>
      <c r="L170" s="1657"/>
      <c r="M170" s="1657"/>
      <c r="N170" s="1657"/>
      <c r="O170" s="1657"/>
      <c r="P170" s="1657"/>
      <c r="Q170" s="1657"/>
      <c r="R170" s="1657"/>
      <c r="S170" s="1657"/>
      <c r="T170" s="1657"/>
      <c r="U170" s="1657"/>
      <c r="V170" s="1657"/>
      <c r="W170" s="1657"/>
      <c r="X170" s="1657"/>
      <c r="Y170" s="1657"/>
      <c r="Z170" s="1657"/>
      <c r="AA170" s="1657"/>
      <c r="AB170" s="1657"/>
    </row>
    <row r="176" spans="1:36" x14ac:dyDescent="0.2">
      <c r="A176" s="1544" t="s">
        <v>309</v>
      </c>
      <c r="B176" s="1544"/>
      <c r="C176" s="1544"/>
      <c r="D176" s="1544"/>
      <c r="E176" s="1544"/>
      <c r="F176" s="1544"/>
      <c r="G176" s="1544"/>
      <c r="H176" s="1544"/>
      <c r="I176" s="1544"/>
      <c r="J176" s="1544"/>
      <c r="K176" s="1544"/>
      <c r="L176" s="1544"/>
      <c r="M176" s="1544"/>
      <c r="N176" s="1544"/>
      <c r="O176" s="1544"/>
      <c r="P176" s="1544"/>
      <c r="Q176" s="1544"/>
      <c r="R176" s="1544"/>
      <c r="S176" s="1544"/>
      <c r="T176" s="1544"/>
      <c r="U176" s="1544"/>
      <c r="V176" s="1544"/>
      <c r="W176" s="1544"/>
      <c r="X176" s="1544"/>
      <c r="Y176" s="1544"/>
      <c r="Z176" s="1544"/>
      <c r="AA176" s="1544"/>
      <c r="AB176" s="1544"/>
    </row>
    <row r="177" spans="1:28" x14ac:dyDescent="0.2">
      <c r="A177" s="1694" t="s">
        <v>310</v>
      </c>
      <c r="B177" s="1694"/>
      <c r="C177" s="1694"/>
      <c r="D177" s="1694"/>
      <c r="E177" s="1694"/>
      <c r="F177" s="1694"/>
      <c r="G177" s="1694"/>
      <c r="H177" s="1694"/>
      <c r="I177" s="1694"/>
      <c r="J177" s="1694"/>
      <c r="K177" s="1694"/>
      <c r="L177" s="1694"/>
      <c r="M177" s="1694"/>
      <c r="N177" s="1694"/>
      <c r="O177" s="1694"/>
      <c r="P177" s="1694"/>
      <c r="Q177" s="1694"/>
      <c r="R177" s="1694"/>
      <c r="S177" s="1694"/>
      <c r="T177" s="1694"/>
      <c r="U177" s="1694"/>
      <c r="V177" s="1694"/>
      <c r="W177" s="1694"/>
      <c r="X177" s="1694"/>
      <c r="Y177" s="1694"/>
      <c r="Z177" s="1694"/>
      <c r="AA177" s="1694"/>
      <c r="AB177" s="1694"/>
    </row>
  </sheetData>
  <mergeCells count="8">
    <mergeCell ref="A170:AB170"/>
    <mergeCell ref="A177:AB177"/>
    <mergeCell ref="A166:AB166"/>
    <mergeCell ref="A1:Y1"/>
    <mergeCell ref="A162:AB162"/>
    <mergeCell ref="A163:AB163"/>
    <mergeCell ref="A164:AB164"/>
    <mergeCell ref="A165:M16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6"/>
  <sheetViews>
    <sheetView workbookViewId="0">
      <pane xSplit="1" ySplit="2" topLeftCell="C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1.140625" style="1553" customWidth="1"/>
    <col min="2" max="11" width="12.140625" style="1553" customWidth="1"/>
    <col min="12" max="12" width="10.28515625" style="1553" customWidth="1"/>
    <col min="13" max="13" width="11.28515625" style="1553" customWidth="1"/>
    <col min="14" max="14" width="12.7109375" style="1553" customWidth="1"/>
    <col min="15" max="15" width="14.7109375" style="1553" customWidth="1"/>
    <col min="16" max="16" width="12" style="151" customWidth="1"/>
    <col min="17" max="17" width="11" style="1553" customWidth="1"/>
    <col min="18" max="257" width="9.140625" style="1553"/>
    <col min="258" max="258" width="41.140625" style="1553" customWidth="1"/>
    <col min="259" max="268" width="12.140625" style="1553" customWidth="1"/>
    <col min="269" max="269" width="10.28515625" style="1553" customWidth="1"/>
    <col min="270" max="270" width="11.28515625" style="1553" customWidth="1"/>
    <col min="271" max="271" width="12.7109375" style="1553" customWidth="1"/>
    <col min="272" max="272" width="14.7109375" style="1553" customWidth="1"/>
    <col min="273" max="513" width="9.140625" style="1553"/>
    <col min="514" max="514" width="41.140625" style="1553" customWidth="1"/>
    <col min="515" max="524" width="12.140625" style="1553" customWidth="1"/>
    <col min="525" max="525" width="10.28515625" style="1553" customWidth="1"/>
    <col min="526" max="526" width="11.28515625" style="1553" customWidth="1"/>
    <col min="527" max="527" width="12.7109375" style="1553" customWidth="1"/>
    <col min="528" max="528" width="14.7109375" style="1553" customWidth="1"/>
    <col min="529" max="769" width="9.140625" style="1553"/>
    <col min="770" max="770" width="41.140625" style="1553" customWidth="1"/>
    <col min="771" max="780" width="12.140625" style="1553" customWidth="1"/>
    <col min="781" max="781" width="10.28515625" style="1553" customWidth="1"/>
    <col min="782" max="782" width="11.28515625" style="1553" customWidth="1"/>
    <col min="783" max="783" width="12.7109375" style="1553" customWidth="1"/>
    <col min="784" max="784" width="14.7109375" style="1553" customWidth="1"/>
    <col min="785" max="1025" width="9.140625" style="1553"/>
    <col min="1026" max="1026" width="41.140625" style="1553" customWidth="1"/>
    <col min="1027" max="1036" width="12.140625" style="1553" customWidth="1"/>
    <col min="1037" max="1037" width="10.28515625" style="1553" customWidth="1"/>
    <col min="1038" max="1038" width="11.28515625" style="1553" customWidth="1"/>
    <col min="1039" max="1039" width="12.7109375" style="1553" customWidth="1"/>
    <col min="1040" max="1040" width="14.7109375" style="1553" customWidth="1"/>
    <col min="1041" max="1281" width="9.140625" style="1553"/>
    <col min="1282" max="1282" width="41.140625" style="1553" customWidth="1"/>
    <col min="1283" max="1292" width="12.140625" style="1553" customWidth="1"/>
    <col min="1293" max="1293" width="10.28515625" style="1553" customWidth="1"/>
    <col min="1294" max="1294" width="11.28515625" style="1553" customWidth="1"/>
    <col min="1295" max="1295" width="12.7109375" style="1553" customWidth="1"/>
    <col min="1296" max="1296" width="14.7109375" style="1553" customWidth="1"/>
    <col min="1297" max="1537" width="9.140625" style="1553"/>
    <col min="1538" max="1538" width="41.140625" style="1553" customWidth="1"/>
    <col min="1539" max="1548" width="12.140625" style="1553" customWidth="1"/>
    <col min="1549" max="1549" width="10.28515625" style="1553" customWidth="1"/>
    <col min="1550" max="1550" width="11.28515625" style="1553" customWidth="1"/>
    <col min="1551" max="1551" width="12.7109375" style="1553" customWidth="1"/>
    <col min="1552" max="1552" width="14.7109375" style="1553" customWidth="1"/>
    <col min="1553" max="1793" width="9.140625" style="1553"/>
    <col min="1794" max="1794" width="41.140625" style="1553" customWidth="1"/>
    <col min="1795" max="1804" width="12.140625" style="1553" customWidth="1"/>
    <col min="1805" max="1805" width="10.28515625" style="1553" customWidth="1"/>
    <col min="1806" max="1806" width="11.28515625" style="1553" customWidth="1"/>
    <col min="1807" max="1807" width="12.7109375" style="1553" customWidth="1"/>
    <col min="1808" max="1808" width="14.7109375" style="1553" customWidth="1"/>
    <col min="1809" max="2049" width="9.140625" style="1553"/>
    <col min="2050" max="2050" width="41.140625" style="1553" customWidth="1"/>
    <col min="2051" max="2060" width="12.140625" style="1553" customWidth="1"/>
    <col min="2061" max="2061" width="10.28515625" style="1553" customWidth="1"/>
    <col min="2062" max="2062" width="11.28515625" style="1553" customWidth="1"/>
    <col min="2063" max="2063" width="12.7109375" style="1553" customWidth="1"/>
    <col min="2064" max="2064" width="14.7109375" style="1553" customWidth="1"/>
    <col min="2065" max="2305" width="9.140625" style="1553"/>
    <col min="2306" max="2306" width="41.140625" style="1553" customWidth="1"/>
    <col min="2307" max="2316" width="12.140625" style="1553" customWidth="1"/>
    <col min="2317" max="2317" width="10.28515625" style="1553" customWidth="1"/>
    <col min="2318" max="2318" width="11.28515625" style="1553" customWidth="1"/>
    <col min="2319" max="2319" width="12.7109375" style="1553" customWidth="1"/>
    <col min="2320" max="2320" width="14.7109375" style="1553" customWidth="1"/>
    <col min="2321" max="2561" width="9.140625" style="1553"/>
    <col min="2562" max="2562" width="41.140625" style="1553" customWidth="1"/>
    <col min="2563" max="2572" width="12.140625" style="1553" customWidth="1"/>
    <col min="2573" max="2573" width="10.28515625" style="1553" customWidth="1"/>
    <col min="2574" max="2574" width="11.28515625" style="1553" customWidth="1"/>
    <col min="2575" max="2575" width="12.7109375" style="1553" customWidth="1"/>
    <col min="2576" max="2576" width="14.7109375" style="1553" customWidth="1"/>
    <col min="2577" max="2817" width="9.140625" style="1553"/>
    <col min="2818" max="2818" width="41.140625" style="1553" customWidth="1"/>
    <col min="2819" max="2828" width="12.140625" style="1553" customWidth="1"/>
    <col min="2829" max="2829" width="10.28515625" style="1553" customWidth="1"/>
    <col min="2830" max="2830" width="11.28515625" style="1553" customWidth="1"/>
    <col min="2831" max="2831" width="12.7109375" style="1553" customWidth="1"/>
    <col min="2832" max="2832" width="14.7109375" style="1553" customWidth="1"/>
    <col min="2833" max="3073" width="9.140625" style="1553"/>
    <col min="3074" max="3074" width="41.140625" style="1553" customWidth="1"/>
    <col min="3075" max="3084" width="12.140625" style="1553" customWidth="1"/>
    <col min="3085" max="3085" width="10.28515625" style="1553" customWidth="1"/>
    <col min="3086" max="3086" width="11.28515625" style="1553" customWidth="1"/>
    <col min="3087" max="3087" width="12.7109375" style="1553" customWidth="1"/>
    <col min="3088" max="3088" width="14.7109375" style="1553" customWidth="1"/>
    <col min="3089" max="3329" width="9.140625" style="1553"/>
    <col min="3330" max="3330" width="41.140625" style="1553" customWidth="1"/>
    <col min="3331" max="3340" width="12.140625" style="1553" customWidth="1"/>
    <col min="3341" max="3341" width="10.28515625" style="1553" customWidth="1"/>
    <col min="3342" max="3342" width="11.28515625" style="1553" customWidth="1"/>
    <col min="3343" max="3343" width="12.7109375" style="1553" customWidth="1"/>
    <col min="3344" max="3344" width="14.7109375" style="1553" customWidth="1"/>
    <col min="3345" max="3585" width="9.140625" style="1553"/>
    <col min="3586" max="3586" width="41.140625" style="1553" customWidth="1"/>
    <col min="3587" max="3596" width="12.140625" style="1553" customWidth="1"/>
    <col min="3597" max="3597" width="10.28515625" style="1553" customWidth="1"/>
    <col min="3598" max="3598" width="11.28515625" style="1553" customWidth="1"/>
    <col min="3599" max="3599" width="12.7109375" style="1553" customWidth="1"/>
    <col min="3600" max="3600" width="14.7109375" style="1553" customWidth="1"/>
    <col min="3601" max="3841" width="9.140625" style="1553"/>
    <col min="3842" max="3842" width="41.140625" style="1553" customWidth="1"/>
    <col min="3843" max="3852" width="12.140625" style="1553" customWidth="1"/>
    <col min="3853" max="3853" width="10.28515625" style="1553" customWidth="1"/>
    <col min="3854" max="3854" width="11.28515625" style="1553" customWidth="1"/>
    <col min="3855" max="3855" width="12.7109375" style="1553" customWidth="1"/>
    <col min="3856" max="3856" width="14.7109375" style="1553" customWidth="1"/>
    <col min="3857" max="4097" width="9.140625" style="1553"/>
    <col min="4098" max="4098" width="41.140625" style="1553" customWidth="1"/>
    <col min="4099" max="4108" width="12.140625" style="1553" customWidth="1"/>
    <col min="4109" max="4109" width="10.28515625" style="1553" customWidth="1"/>
    <col min="4110" max="4110" width="11.28515625" style="1553" customWidth="1"/>
    <col min="4111" max="4111" width="12.7109375" style="1553" customWidth="1"/>
    <col min="4112" max="4112" width="14.7109375" style="1553" customWidth="1"/>
    <col min="4113" max="4353" width="9.140625" style="1553"/>
    <col min="4354" max="4354" width="41.140625" style="1553" customWidth="1"/>
    <col min="4355" max="4364" width="12.140625" style="1553" customWidth="1"/>
    <col min="4365" max="4365" width="10.28515625" style="1553" customWidth="1"/>
    <col min="4366" max="4366" width="11.28515625" style="1553" customWidth="1"/>
    <col min="4367" max="4367" width="12.7109375" style="1553" customWidth="1"/>
    <col min="4368" max="4368" width="14.7109375" style="1553" customWidth="1"/>
    <col min="4369" max="4609" width="9.140625" style="1553"/>
    <col min="4610" max="4610" width="41.140625" style="1553" customWidth="1"/>
    <col min="4611" max="4620" width="12.140625" style="1553" customWidth="1"/>
    <col min="4621" max="4621" width="10.28515625" style="1553" customWidth="1"/>
    <col min="4622" max="4622" width="11.28515625" style="1553" customWidth="1"/>
    <col min="4623" max="4623" width="12.7109375" style="1553" customWidth="1"/>
    <col min="4624" max="4624" width="14.7109375" style="1553" customWidth="1"/>
    <col min="4625" max="4865" width="9.140625" style="1553"/>
    <col min="4866" max="4866" width="41.140625" style="1553" customWidth="1"/>
    <col min="4867" max="4876" width="12.140625" style="1553" customWidth="1"/>
    <col min="4877" max="4877" width="10.28515625" style="1553" customWidth="1"/>
    <col min="4878" max="4878" width="11.28515625" style="1553" customWidth="1"/>
    <col min="4879" max="4879" width="12.7109375" style="1553" customWidth="1"/>
    <col min="4880" max="4880" width="14.7109375" style="1553" customWidth="1"/>
    <col min="4881" max="5121" width="9.140625" style="1553"/>
    <col min="5122" max="5122" width="41.140625" style="1553" customWidth="1"/>
    <col min="5123" max="5132" width="12.140625" style="1553" customWidth="1"/>
    <col min="5133" max="5133" width="10.28515625" style="1553" customWidth="1"/>
    <col min="5134" max="5134" width="11.28515625" style="1553" customWidth="1"/>
    <col min="5135" max="5135" width="12.7109375" style="1553" customWidth="1"/>
    <col min="5136" max="5136" width="14.7109375" style="1553" customWidth="1"/>
    <col min="5137" max="5377" width="9.140625" style="1553"/>
    <col min="5378" max="5378" width="41.140625" style="1553" customWidth="1"/>
    <col min="5379" max="5388" width="12.140625" style="1553" customWidth="1"/>
    <col min="5389" max="5389" width="10.28515625" style="1553" customWidth="1"/>
    <col min="5390" max="5390" width="11.28515625" style="1553" customWidth="1"/>
    <col min="5391" max="5391" width="12.7109375" style="1553" customWidth="1"/>
    <col min="5392" max="5392" width="14.7109375" style="1553" customWidth="1"/>
    <col min="5393" max="5633" width="9.140625" style="1553"/>
    <col min="5634" max="5634" width="41.140625" style="1553" customWidth="1"/>
    <col min="5635" max="5644" width="12.140625" style="1553" customWidth="1"/>
    <col min="5645" max="5645" width="10.28515625" style="1553" customWidth="1"/>
    <col min="5646" max="5646" width="11.28515625" style="1553" customWidth="1"/>
    <col min="5647" max="5647" width="12.7109375" style="1553" customWidth="1"/>
    <col min="5648" max="5648" width="14.7109375" style="1553" customWidth="1"/>
    <col min="5649" max="5889" width="9.140625" style="1553"/>
    <col min="5890" max="5890" width="41.140625" style="1553" customWidth="1"/>
    <col min="5891" max="5900" width="12.140625" style="1553" customWidth="1"/>
    <col min="5901" max="5901" width="10.28515625" style="1553" customWidth="1"/>
    <col min="5902" max="5902" width="11.28515625" style="1553" customWidth="1"/>
    <col min="5903" max="5903" width="12.7109375" style="1553" customWidth="1"/>
    <col min="5904" max="5904" width="14.7109375" style="1553" customWidth="1"/>
    <col min="5905" max="6145" width="9.140625" style="1553"/>
    <col min="6146" max="6146" width="41.140625" style="1553" customWidth="1"/>
    <col min="6147" max="6156" width="12.140625" style="1553" customWidth="1"/>
    <col min="6157" max="6157" width="10.28515625" style="1553" customWidth="1"/>
    <col min="6158" max="6158" width="11.28515625" style="1553" customWidth="1"/>
    <col min="6159" max="6159" width="12.7109375" style="1553" customWidth="1"/>
    <col min="6160" max="6160" width="14.7109375" style="1553" customWidth="1"/>
    <col min="6161" max="6401" width="9.140625" style="1553"/>
    <col min="6402" max="6402" width="41.140625" style="1553" customWidth="1"/>
    <col min="6403" max="6412" width="12.140625" style="1553" customWidth="1"/>
    <col min="6413" max="6413" width="10.28515625" style="1553" customWidth="1"/>
    <col min="6414" max="6414" width="11.28515625" style="1553" customWidth="1"/>
    <col min="6415" max="6415" width="12.7109375" style="1553" customWidth="1"/>
    <col min="6416" max="6416" width="14.7109375" style="1553" customWidth="1"/>
    <col min="6417" max="6657" width="9.140625" style="1553"/>
    <col min="6658" max="6658" width="41.140625" style="1553" customWidth="1"/>
    <col min="6659" max="6668" width="12.140625" style="1553" customWidth="1"/>
    <col min="6669" max="6669" width="10.28515625" style="1553" customWidth="1"/>
    <col min="6670" max="6670" width="11.28515625" style="1553" customWidth="1"/>
    <col min="6671" max="6671" width="12.7109375" style="1553" customWidth="1"/>
    <col min="6672" max="6672" width="14.7109375" style="1553" customWidth="1"/>
    <col min="6673" max="6913" width="9.140625" style="1553"/>
    <col min="6914" max="6914" width="41.140625" style="1553" customWidth="1"/>
    <col min="6915" max="6924" width="12.140625" style="1553" customWidth="1"/>
    <col min="6925" max="6925" width="10.28515625" style="1553" customWidth="1"/>
    <col min="6926" max="6926" width="11.28515625" style="1553" customWidth="1"/>
    <col min="6927" max="6927" width="12.7109375" style="1553" customWidth="1"/>
    <col min="6928" max="6928" width="14.7109375" style="1553" customWidth="1"/>
    <col min="6929" max="7169" width="9.140625" style="1553"/>
    <col min="7170" max="7170" width="41.140625" style="1553" customWidth="1"/>
    <col min="7171" max="7180" width="12.140625" style="1553" customWidth="1"/>
    <col min="7181" max="7181" width="10.28515625" style="1553" customWidth="1"/>
    <col min="7182" max="7182" width="11.28515625" style="1553" customWidth="1"/>
    <col min="7183" max="7183" width="12.7109375" style="1553" customWidth="1"/>
    <col min="7184" max="7184" width="14.7109375" style="1553" customWidth="1"/>
    <col min="7185" max="7425" width="9.140625" style="1553"/>
    <col min="7426" max="7426" width="41.140625" style="1553" customWidth="1"/>
    <col min="7427" max="7436" width="12.140625" style="1553" customWidth="1"/>
    <col min="7437" max="7437" width="10.28515625" style="1553" customWidth="1"/>
    <col min="7438" max="7438" width="11.28515625" style="1553" customWidth="1"/>
    <col min="7439" max="7439" width="12.7109375" style="1553" customWidth="1"/>
    <col min="7440" max="7440" width="14.7109375" style="1553" customWidth="1"/>
    <col min="7441" max="7681" width="9.140625" style="1553"/>
    <col min="7682" max="7682" width="41.140625" style="1553" customWidth="1"/>
    <col min="7683" max="7692" width="12.140625" style="1553" customWidth="1"/>
    <col min="7693" max="7693" width="10.28515625" style="1553" customWidth="1"/>
    <col min="7694" max="7694" width="11.28515625" style="1553" customWidth="1"/>
    <col min="7695" max="7695" width="12.7109375" style="1553" customWidth="1"/>
    <col min="7696" max="7696" width="14.7109375" style="1553" customWidth="1"/>
    <col min="7697" max="7937" width="9.140625" style="1553"/>
    <col min="7938" max="7938" width="41.140625" style="1553" customWidth="1"/>
    <col min="7939" max="7948" width="12.140625" style="1553" customWidth="1"/>
    <col min="7949" max="7949" width="10.28515625" style="1553" customWidth="1"/>
    <col min="7950" max="7950" width="11.28515625" style="1553" customWidth="1"/>
    <col min="7951" max="7951" width="12.7109375" style="1553" customWidth="1"/>
    <col min="7952" max="7952" width="14.7109375" style="1553" customWidth="1"/>
    <col min="7953" max="8193" width="9.140625" style="1553"/>
    <col min="8194" max="8194" width="41.140625" style="1553" customWidth="1"/>
    <col min="8195" max="8204" width="12.140625" style="1553" customWidth="1"/>
    <col min="8205" max="8205" width="10.28515625" style="1553" customWidth="1"/>
    <col min="8206" max="8206" width="11.28515625" style="1553" customWidth="1"/>
    <col min="8207" max="8207" width="12.7109375" style="1553" customWidth="1"/>
    <col min="8208" max="8208" width="14.7109375" style="1553" customWidth="1"/>
    <col min="8209" max="8449" width="9.140625" style="1553"/>
    <col min="8450" max="8450" width="41.140625" style="1553" customWidth="1"/>
    <col min="8451" max="8460" width="12.140625" style="1553" customWidth="1"/>
    <col min="8461" max="8461" width="10.28515625" style="1553" customWidth="1"/>
    <col min="8462" max="8462" width="11.28515625" style="1553" customWidth="1"/>
    <col min="8463" max="8463" width="12.7109375" style="1553" customWidth="1"/>
    <col min="8464" max="8464" width="14.7109375" style="1553" customWidth="1"/>
    <col min="8465" max="8705" width="9.140625" style="1553"/>
    <col min="8706" max="8706" width="41.140625" style="1553" customWidth="1"/>
    <col min="8707" max="8716" width="12.140625" style="1553" customWidth="1"/>
    <col min="8717" max="8717" width="10.28515625" style="1553" customWidth="1"/>
    <col min="8718" max="8718" width="11.28515625" style="1553" customWidth="1"/>
    <col min="8719" max="8719" width="12.7109375" style="1553" customWidth="1"/>
    <col min="8720" max="8720" width="14.7109375" style="1553" customWidth="1"/>
    <col min="8721" max="8961" width="9.140625" style="1553"/>
    <col min="8962" max="8962" width="41.140625" style="1553" customWidth="1"/>
    <col min="8963" max="8972" width="12.140625" style="1553" customWidth="1"/>
    <col min="8973" max="8973" width="10.28515625" style="1553" customWidth="1"/>
    <col min="8974" max="8974" width="11.28515625" style="1553" customWidth="1"/>
    <col min="8975" max="8975" width="12.7109375" style="1553" customWidth="1"/>
    <col min="8976" max="8976" width="14.7109375" style="1553" customWidth="1"/>
    <col min="8977" max="9217" width="9.140625" style="1553"/>
    <col min="9218" max="9218" width="41.140625" style="1553" customWidth="1"/>
    <col min="9219" max="9228" width="12.140625" style="1553" customWidth="1"/>
    <col min="9229" max="9229" width="10.28515625" style="1553" customWidth="1"/>
    <col min="9230" max="9230" width="11.28515625" style="1553" customWidth="1"/>
    <col min="9231" max="9231" width="12.7109375" style="1553" customWidth="1"/>
    <col min="9232" max="9232" width="14.7109375" style="1553" customWidth="1"/>
    <col min="9233" max="9473" width="9.140625" style="1553"/>
    <col min="9474" max="9474" width="41.140625" style="1553" customWidth="1"/>
    <col min="9475" max="9484" width="12.140625" style="1553" customWidth="1"/>
    <col min="9485" max="9485" width="10.28515625" style="1553" customWidth="1"/>
    <col min="9486" max="9486" width="11.28515625" style="1553" customWidth="1"/>
    <col min="9487" max="9487" width="12.7109375" style="1553" customWidth="1"/>
    <col min="9488" max="9488" width="14.7109375" style="1553" customWidth="1"/>
    <col min="9489" max="9729" width="9.140625" style="1553"/>
    <col min="9730" max="9730" width="41.140625" style="1553" customWidth="1"/>
    <col min="9731" max="9740" width="12.140625" style="1553" customWidth="1"/>
    <col min="9741" max="9741" width="10.28515625" style="1553" customWidth="1"/>
    <col min="9742" max="9742" width="11.28515625" style="1553" customWidth="1"/>
    <col min="9743" max="9743" width="12.7109375" style="1553" customWidth="1"/>
    <col min="9744" max="9744" width="14.7109375" style="1553" customWidth="1"/>
    <col min="9745" max="9985" width="9.140625" style="1553"/>
    <col min="9986" max="9986" width="41.140625" style="1553" customWidth="1"/>
    <col min="9987" max="9996" width="12.140625" style="1553" customWidth="1"/>
    <col min="9997" max="9997" width="10.28515625" style="1553" customWidth="1"/>
    <col min="9998" max="9998" width="11.28515625" style="1553" customWidth="1"/>
    <col min="9999" max="9999" width="12.7109375" style="1553" customWidth="1"/>
    <col min="10000" max="10000" width="14.7109375" style="1553" customWidth="1"/>
    <col min="10001" max="10241" width="9.140625" style="1553"/>
    <col min="10242" max="10242" width="41.140625" style="1553" customWidth="1"/>
    <col min="10243" max="10252" width="12.140625" style="1553" customWidth="1"/>
    <col min="10253" max="10253" width="10.28515625" style="1553" customWidth="1"/>
    <col min="10254" max="10254" width="11.28515625" style="1553" customWidth="1"/>
    <col min="10255" max="10255" width="12.7109375" style="1553" customWidth="1"/>
    <col min="10256" max="10256" width="14.7109375" style="1553" customWidth="1"/>
    <col min="10257" max="10497" width="9.140625" style="1553"/>
    <col min="10498" max="10498" width="41.140625" style="1553" customWidth="1"/>
    <col min="10499" max="10508" width="12.140625" style="1553" customWidth="1"/>
    <col min="10509" max="10509" width="10.28515625" style="1553" customWidth="1"/>
    <col min="10510" max="10510" width="11.28515625" style="1553" customWidth="1"/>
    <col min="10511" max="10511" width="12.7109375" style="1553" customWidth="1"/>
    <col min="10512" max="10512" width="14.7109375" style="1553" customWidth="1"/>
    <col min="10513" max="10753" width="9.140625" style="1553"/>
    <col min="10754" max="10754" width="41.140625" style="1553" customWidth="1"/>
    <col min="10755" max="10764" width="12.140625" style="1553" customWidth="1"/>
    <col min="10765" max="10765" width="10.28515625" style="1553" customWidth="1"/>
    <col min="10766" max="10766" width="11.28515625" style="1553" customWidth="1"/>
    <col min="10767" max="10767" width="12.7109375" style="1553" customWidth="1"/>
    <col min="10768" max="10768" width="14.7109375" style="1553" customWidth="1"/>
    <col min="10769" max="11009" width="9.140625" style="1553"/>
    <col min="11010" max="11010" width="41.140625" style="1553" customWidth="1"/>
    <col min="11011" max="11020" width="12.140625" style="1553" customWidth="1"/>
    <col min="11021" max="11021" width="10.28515625" style="1553" customWidth="1"/>
    <col min="11022" max="11022" width="11.28515625" style="1553" customWidth="1"/>
    <col min="11023" max="11023" width="12.7109375" style="1553" customWidth="1"/>
    <col min="11024" max="11024" width="14.7109375" style="1553" customWidth="1"/>
    <col min="11025" max="11265" width="9.140625" style="1553"/>
    <col min="11266" max="11266" width="41.140625" style="1553" customWidth="1"/>
    <col min="11267" max="11276" width="12.140625" style="1553" customWidth="1"/>
    <col min="11277" max="11277" width="10.28515625" style="1553" customWidth="1"/>
    <col min="11278" max="11278" width="11.28515625" style="1553" customWidth="1"/>
    <col min="11279" max="11279" width="12.7109375" style="1553" customWidth="1"/>
    <col min="11280" max="11280" width="14.7109375" style="1553" customWidth="1"/>
    <col min="11281" max="11521" width="9.140625" style="1553"/>
    <col min="11522" max="11522" width="41.140625" style="1553" customWidth="1"/>
    <col min="11523" max="11532" width="12.140625" style="1553" customWidth="1"/>
    <col min="11533" max="11533" width="10.28515625" style="1553" customWidth="1"/>
    <col min="11534" max="11534" width="11.28515625" style="1553" customWidth="1"/>
    <col min="11535" max="11535" width="12.7109375" style="1553" customWidth="1"/>
    <col min="11536" max="11536" width="14.7109375" style="1553" customWidth="1"/>
    <col min="11537" max="11777" width="9.140625" style="1553"/>
    <col min="11778" max="11778" width="41.140625" style="1553" customWidth="1"/>
    <col min="11779" max="11788" width="12.140625" style="1553" customWidth="1"/>
    <col min="11789" max="11789" width="10.28515625" style="1553" customWidth="1"/>
    <col min="11790" max="11790" width="11.28515625" style="1553" customWidth="1"/>
    <col min="11791" max="11791" width="12.7109375" style="1553" customWidth="1"/>
    <col min="11792" max="11792" width="14.7109375" style="1553" customWidth="1"/>
    <col min="11793" max="12033" width="9.140625" style="1553"/>
    <col min="12034" max="12034" width="41.140625" style="1553" customWidth="1"/>
    <col min="12035" max="12044" width="12.140625" style="1553" customWidth="1"/>
    <col min="12045" max="12045" width="10.28515625" style="1553" customWidth="1"/>
    <col min="12046" max="12046" width="11.28515625" style="1553" customWidth="1"/>
    <col min="12047" max="12047" width="12.7109375" style="1553" customWidth="1"/>
    <col min="12048" max="12048" width="14.7109375" style="1553" customWidth="1"/>
    <col min="12049" max="12289" width="9.140625" style="1553"/>
    <col min="12290" max="12290" width="41.140625" style="1553" customWidth="1"/>
    <col min="12291" max="12300" width="12.140625" style="1553" customWidth="1"/>
    <col min="12301" max="12301" width="10.28515625" style="1553" customWidth="1"/>
    <col min="12302" max="12302" width="11.28515625" style="1553" customWidth="1"/>
    <col min="12303" max="12303" width="12.7109375" style="1553" customWidth="1"/>
    <col min="12304" max="12304" width="14.7109375" style="1553" customWidth="1"/>
    <col min="12305" max="12545" width="9.140625" style="1553"/>
    <col min="12546" max="12546" width="41.140625" style="1553" customWidth="1"/>
    <col min="12547" max="12556" width="12.140625" style="1553" customWidth="1"/>
    <col min="12557" max="12557" width="10.28515625" style="1553" customWidth="1"/>
    <col min="12558" max="12558" width="11.28515625" style="1553" customWidth="1"/>
    <col min="12559" max="12559" width="12.7109375" style="1553" customWidth="1"/>
    <col min="12560" max="12560" width="14.7109375" style="1553" customWidth="1"/>
    <col min="12561" max="12801" width="9.140625" style="1553"/>
    <col min="12802" max="12802" width="41.140625" style="1553" customWidth="1"/>
    <col min="12803" max="12812" width="12.140625" style="1553" customWidth="1"/>
    <col min="12813" max="12813" width="10.28515625" style="1553" customWidth="1"/>
    <col min="12814" max="12814" width="11.28515625" style="1553" customWidth="1"/>
    <col min="12815" max="12815" width="12.7109375" style="1553" customWidth="1"/>
    <col min="12816" max="12816" width="14.7109375" style="1553" customWidth="1"/>
    <col min="12817" max="13057" width="9.140625" style="1553"/>
    <col min="13058" max="13058" width="41.140625" style="1553" customWidth="1"/>
    <col min="13059" max="13068" width="12.140625" style="1553" customWidth="1"/>
    <col min="13069" max="13069" width="10.28515625" style="1553" customWidth="1"/>
    <col min="13070" max="13070" width="11.28515625" style="1553" customWidth="1"/>
    <col min="13071" max="13071" width="12.7109375" style="1553" customWidth="1"/>
    <col min="13072" max="13072" width="14.7109375" style="1553" customWidth="1"/>
    <col min="13073" max="13313" width="9.140625" style="1553"/>
    <col min="13314" max="13314" width="41.140625" style="1553" customWidth="1"/>
    <col min="13315" max="13324" width="12.140625" style="1553" customWidth="1"/>
    <col min="13325" max="13325" width="10.28515625" style="1553" customWidth="1"/>
    <col min="13326" max="13326" width="11.28515625" style="1553" customWidth="1"/>
    <col min="13327" max="13327" width="12.7109375" style="1553" customWidth="1"/>
    <col min="13328" max="13328" width="14.7109375" style="1553" customWidth="1"/>
    <col min="13329" max="13569" width="9.140625" style="1553"/>
    <col min="13570" max="13570" width="41.140625" style="1553" customWidth="1"/>
    <col min="13571" max="13580" width="12.140625" style="1553" customWidth="1"/>
    <col min="13581" max="13581" width="10.28515625" style="1553" customWidth="1"/>
    <col min="13582" max="13582" width="11.28515625" style="1553" customWidth="1"/>
    <col min="13583" max="13583" width="12.7109375" style="1553" customWidth="1"/>
    <col min="13584" max="13584" width="14.7109375" style="1553" customWidth="1"/>
    <col min="13585" max="13825" width="9.140625" style="1553"/>
    <col min="13826" max="13826" width="41.140625" style="1553" customWidth="1"/>
    <col min="13827" max="13836" width="12.140625" style="1553" customWidth="1"/>
    <col min="13837" max="13837" width="10.28515625" style="1553" customWidth="1"/>
    <col min="13838" max="13838" width="11.28515625" style="1553" customWidth="1"/>
    <col min="13839" max="13839" width="12.7109375" style="1553" customWidth="1"/>
    <col min="13840" max="13840" width="14.7109375" style="1553" customWidth="1"/>
    <col min="13841" max="14081" width="9.140625" style="1553"/>
    <col min="14082" max="14082" width="41.140625" style="1553" customWidth="1"/>
    <col min="14083" max="14092" width="12.140625" style="1553" customWidth="1"/>
    <col min="14093" max="14093" width="10.28515625" style="1553" customWidth="1"/>
    <col min="14094" max="14094" width="11.28515625" style="1553" customWidth="1"/>
    <col min="14095" max="14095" width="12.7109375" style="1553" customWidth="1"/>
    <col min="14096" max="14096" width="14.7109375" style="1553" customWidth="1"/>
    <col min="14097" max="14337" width="9.140625" style="1553"/>
    <col min="14338" max="14338" width="41.140625" style="1553" customWidth="1"/>
    <col min="14339" max="14348" width="12.140625" style="1553" customWidth="1"/>
    <col min="14349" max="14349" width="10.28515625" style="1553" customWidth="1"/>
    <col min="14350" max="14350" width="11.28515625" style="1553" customWidth="1"/>
    <col min="14351" max="14351" width="12.7109375" style="1553" customWidth="1"/>
    <col min="14352" max="14352" width="14.7109375" style="1553" customWidth="1"/>
    <col min="14353" max="14593" width="9.140625" style="1553"/>
    <col min="14594" max="14594" width="41.140625" style="1553" customWidth="1"/>
    <col min="14595" max="14604" width="12.140625" style="1553" customWidth="1"/>
    <col min="14605" max="14605" width="10.28515625" style="1553" customWidth="1"/>
    <col min="14606" max="14606" width="11.28515625" style="1553" customWidth="1"/>
    <col min="14607" max="14607" width="12.7109375" style="1553" customWidth="1"/>
    <col min="14608" max="14608" width="14.7109375" style="1553" customWidth="1"/>
    <col min="14609" max="14849" width="9.140625" style="1553"/>
    <col min="14850" max="14850" width="41.140625" style="1553" customWidth="1"/>
    <col min="14851" max="14860" width="12.140625" style="1553" customWidth="1"/>
    <col min="14861" max="14861" width="10.28515625" style="1553" customWidth="1"/>
    <col min="14862" max="14862" width="11.28515625" style="1553" customWidth="1"/>
    <col min="14863" max="14863" width="12.7109375" style="1553" customWidth="1"/>
    <col min="14864" max="14864" width="14.7109375" style="1553" customWidth="1"/>
    <col min="14865" max="15105" width="9.140625" style="1553"/>
    <col min="15106" max="15106" width="41.140625" style="1553" customWidth="1"/>
    <col min="15107" max="15116" width="12.140625" style="1553" customWidth="1"/>
    <col min="15117" max="15117" width="10.28515625" style="1553" customWidth="1"/>
    <col min="15118" max="15118" width="11.28515625" style="1553" customWidth="1"/>
    <col min="15119" max="15119" width="12.7109375" style="1553" customWidth="1"/>
    <col min="15120" max="15120" width="14.7109375" style="1553" customWidth="1"/>
    <col min="15121" max="15361" width="9.140625" style="1553"/>
    <col min="15362" max="15362" width="41.140625" style="1553" customWidth="1"/>
    <col min="15363" max="15372" width="12.140625" style="1553" customWidth="1"/>
    <col min="15373" max="15373" width="10.28515625" style="1553" customWidth="1"/>
    <col min="15374" max="15374" width="11.28515625" style="1553" customWidth="1"/>
    <col min="15375" max="15375" width="12.7109375" style="1553" customWidth="1"/>
    <col min="15376" max="15376" width="14.7109375" style="1553" customWidth="1"/>
    <col min="15377" max="15617" width="9.140625" style="1553"/>
    <col min="15618" max="15618" width="41.140625" style="1553" customWidth="1"/>
    <col min="15619" max="15628" width="12.140625" style="1553" customWidth="1"/>
    <col min="15629" max="15629" width="10.28515625" style="1553" customWidth="1"/>
    <col min="15630" max="15630" width="11.28515625" style="1553" customWidth="1"/>
    <col min="15631" max="15631" width="12.7109375" style="1553" customWidth="1"/>
    <col min="15632" max="15632" width="14.7109375" style="1553" customWidth="1"/>
    <col min="15633" max="15873" width="9.140625" style="1553"/>
    <col min="15874" max="15874" width="41.140625" style="1553" customWidth="1"/>
    <col min="15875" max="15884" width="12.140625" style="1553" customWidth="1"/>
    <col min="15885" max="15885" width="10.28515625" style="1553" customWidth="1"/>
    <col min="15886" max="15886" width="11.28515625" style="1553" customWidth="1"/>
    <col min="15887" max="15887" width="12.7109375" style="1553" customWidth="1"/>
    <col min="15888" max="15888" width="14.7109375" style="1553" customWidth="1"/>
    <col min="15889" max="16129" width="9.140625" style="1553"/>
    <col min="16130" max="16130" width="41.140625" style="1553" customWidth="1"/>
    <col min="16131" max="16140" width="12.140625" style="1553" customWidth="1"/>
    <col min="16141" max="16141" width="10.28515625" style="1553" customWidth="1"/>
    <col min="16142" max="16142" width="11.28515625" style="1553" customWidth="1"/>
    <col min="16143" max="16143" width="12.7109375" style="1553" customWidth="1"/>
    <col min="16144" max="16144" width="14.7109375" style="1553" customWidth="1"/>
    <col min="16145" max="16384" width="9.140625" style="1553"/>
  </cols>
  <sheetData>
    <row r="1" spans="1:17" ht="15.75" x14ac:dyDescent="0.2">
      <c r="A1" s="1697" t="s">
        <v>484</v>
      </c>
      <c r="B1" s="1697"/>
      <c r="C1" s="1697"/>
      <c r="D1" s="1697"/>
      <c r="E1" s="1697"/>
      <c r="F1" s="1697"/>
      <c r="G1" s="1697"/>
      <c r="H1" s="1697"/>
      <c r="I1" s="1697"/>
      <c r="J1" s="1697"/>
      <c r="K1" s="1554"/>
    </row>
    <row r="2" spans="1:17" x14ac:dyDescent="0.2">
      <c r="A2" s="1555"/>
      <c r="B2" s="1042">
        <v>2010</v>
      </c>
      <c r="C2" s="1042">
        <v>2011</v>
      </c>
      <c r="D2" s="1042">
        <v>2012</v>
      </c>
      <c r="E2" s="1042">
        <v>2013</v>
      </c>
      <c r="F2" s="1042">
        <v>2014</v>
      </c>
      <c r="G2" s="1042">
        <v>2015</v>
      </c>
      <c r="H2" s="1042">
        <v>2016</v>
      </c>
      <c r="I2" s="1042">
        <v>2017</v>
      </c>
      <c r="J2" s="1030">
        <v>2018</v>
      </c>
      <c r="K2" s="1030">
        <v>2019</v>
      </c>
      <c r="L2" s="1030">
        <v>2020</v>
      </c>
      <c r="M2" s="1030">
        <v>2021</v>
      </c>
      <c r="N2" s="1030">
        <v>2022</v>
      </c>
      <c r="O2" s="1042">
        <v>2023</v>
      </c>
      <c r="P2" s="1042">
        <v>2024</v>
      </c>
      <c r="Q2" s="1022">
        <v>2025</v>
      </c>
    </row>
    <row r="3" spans="1:17" x14ac:dyDescent="0.2">
      <c r="A3" s="1202" t="s">
        <v>1</v>
      </c>
      <c r="B3" s="1698"/>
      <c r="C3" s="1698"/>
      <c r="D3" s="1698"/>
      <c r="E3" s="1698"/>
      <c r="F3" s="1698"/>
      <c r="G3" s="1698"/>
      <c r="H3" s="1698"/>
      <c r="I3" s="1698"/>
      <c r="J3" s="1698"/>
      <c r="K3" s="1698"/>
      <c r="L3" s="1323"/>
      <c r="M3" s="1323"/>
      <c r="N3" s="1323"/>
      <c r="O3" s="1557"/>
      <c r="P3" s="1052"/>
      <c r="Q3" s="1052"/>
    </row>
    <row r="4" spans="1:17" x14ac:dyDescent="0.2">
      <c r="A4" s="870" t="s">
        <v>204</v>
      </c>
      <c r="B4" s="866"/>
      <c r="C4" s="866"/>
      <c r="D4" s="866"/>
      <c r="E4" s="866"/>
      <c r="F4" s="866"/>
      <c r="G4" s="866"/>
      <c r="H4" s="866"/>
      <c r="I4" s="866"/>
      <c r="J4" s="866"/>
      <c r="K4" s="871"/>
      <c r="L4" s="871"/>
      <c r="M4" s="871"/>
      <c r="N4" s="872"/>
      <c r="O4" s="873"/>
      <c r="P4" s="22"/>
      <c r="Q4" s="882"/>
    </row>
    <row r="5" spans="1:17" x14ac:dyDescent="0.2">
      <c r="A5" s="870" t="s">
        <v>46</v>
      </c>
      <c r="B5" s="866">
        <v>19.3</v>
      </c>
      <c r="C5" s="866">
        <v>19.2</v>
      </c>
      <c r="D5" s="866">
        <v>19.2</v>
      </c>
      <c r="E5" s="866">
        <v>19.2</v>
      </c>
      <c r="F5" s="866">
        <v>19.100000000000001</v>
      </c>
      <c r="G5" s="866">
        <v>18.899999999999999</v>
      </c>
      <c r="H5" s="866">
        <v>18.5</v>
      </c>
      <c r="I5" s="866">
        <v>18.399999999999999</v>
      </c>
      <c r="J5" s="866">
        <v>18.399999999999999</v>
      </c>
      <c r="K5" s="871">
        <v>18.600000000000001</v>
      </c>
      <c r="L5" s="871">
        <v>18.7</v>
      </c>
      <c r="M5" s="871">
        <v>18.7</v>
      </c>
      <c r="N5" s="871">
        <v>17.399999999999999</v>
      </c>
      <c r="O5" s="873">
        <v>17.3</v>
      </c>
      <c r="P5" s="873">
        <v>17.3</v>
      </c>
      <c r="Q5" s="873">
        <v>17.3</v>
      </c>
    </row>
    <row r="6" spans="1:17" x14ac:dyDescent="0.2">
      <c r="A6" s="870" t="s">
        <v>5</v>
      </c>
      <c r="B6" s="867">
        <v>99.5</v>
      </c>
      <c r="C6" s="867">
        <v>99.9</v>
      </c>
      <c r="D6" s="867">
        <v>99.6</v>
      </c>
      <c r="E6" s="867">
        <v>100</v>
      </c>
      <c r="F6" s="867">
        <v>99.7</v>
      </c>
      <c r="G6" s="867">
        <v>98.9</v>
      </c>
      <c r="H6" s="867">
        <v>97.9</v>
      </c>
      <c r="I6" s="867">
        <v>99.1</v>
      </c>
      <c r="J6" s="867">
        <v>100.4</v>
      </c>
      <c r="K6" s="871">
        <v>100.9</v>
      </c>
      <c r="L6" s="871">
        <v>100.5</v>
      </c>
      <c r="M6" s="871">
        <v>100.2</v>
      </c>
      <c r="N6" s="871">
        <v>93</v>
      </c>
      <c r="O6" s="873">
        <v>99.4</v>
      </c>
      <c r="P6" s="873">
        <v>100</v>
      </c>
      <c r="Q6" s="873">
        <v>100</v>
      </c>
    </row>
    <row r="7" spans="1:17" x14ac:dyDescent="0.2">
      <c r="A7" s="856" t="s">
        <v>6</v>
      </c>
      <c r="B7" s="867"/>
      <c r="C7" s="867"/>
      <c r="D7" s="867"/>
      <c r="E7" s="867"/>
      <c r="F7" s="867"/>
      <c r="G7" s="867"/>
      <c r="H7" s="867"/>
      <c r="I7" s="867"/>
      <c r="J7" s="867"/>
      <c r="K7" s="871"/>
      <c r="L7" s="871"/>
      <c r="M7" s="871"/>
      <c r="N7" s="871"/>
      <c r="O7" s="873"/>
      <c r="P7" s="873"/>
      <c r="Q7" s="873"/>
    </row>
    <row r="8" spans="1:17" s="908" customFormat="1" x14ac:dyDescent="0.2">
      <c r="A8" s="906" t="s">
        <v>262</v>
      </c>
      <c r="B8" s="899">
        <v>389</v>
      </c>
      <c r="C8" s="899">
        <v>450</v>
      </c>
      <c r="D8" s="899">
        <v>381</v>
      </c>
      <c r="E8" s="899">
        <v>386</v>
      </c>
      <c r="F8" s="899">
        <v>386</v>
      </c>
      <c r="G8" s="899">
        <v>371</v>
      </c>
      <c r="H8" s="899">
        <v>368</v>
      </c>
      <c r="I8" s="899">
        <v>334</v>
      </c>
      <c r="J8" s="899">
        <v>365</v>
      </c>
      <c r="K8" s="907">
        <v>383</v>
      </c>
      <c r="L8" s="907">
        <v>428</v>
      </c>
      <c r="M8" s="907">
        <v>401</v>
      </c>
      <c r="N8" s="907">
        <v>370</v>
      </c>
      <c r="O8" s="912">
        <v>352</v>
      </c>
      <c r="P8" s="1294">
        <v>348</v>
      </c>
      <c r="Q8" s="912">
        <v>321</v>
      </c>
    </row>
    <row r="9" spans="1:17" s="911" customFormat="1" ht="18" customHeight="1" x14ac:dyDescent="0.2">
      <c r="A9" s="909" t="s">
        <v>9</v>
      </c>
      <c r="B9" s="910">
        <v>20.16</v>
      </c>
      <c r="C9" s="910">
        <v>23.38</v>
      </c>
      <c r="D9" s="910">
        <v>19.84</v>
      </c>
      <c r="E9" s="910">
        <v>20.14</v>
      </c>
      <c r="F9" s="910">
        <v>20.170000000000002</v>
      </c>
      <c r="G9" s="910">
        <v>19.52</v>
      </c>
      <c r="H9" s="910">
        <v>19.670000000000002</v>
      </c>
      <c r="I9" s="910">
        <v>18.12</v>
      </c>
      <c r="J9" s="910">
        <v>19.84</v>
      </c>
      <c r="K9" s="910">
        <v>20.69</v>
      </c>
      <c r="L9" s="910">
        <v>22.98</v>
      </c>
      <c r="M9" s="910">
        <v>21.47</v>
      </c>
      <c r="N9" s="910">
        <v>21.23</v>
      </c>
      <c r="O9" s="919">
        <v>20.27</v>
      </c>
      <c r="P9" s="1294">
        <v>20.079999999999998</v>
      </c>
      <c r="Q9" s="919">
        <v>18.649999999999999</v>
      </c>
    </row>
    <row r="10" spans="1:17" ht="12.75" customHeight="1" x14ac:dyDescent="0.2">
      <c r="A10" s="856" t="s">
        <v>10</v>
      </c>
      <c r="B10" s="866"/>
      <c r="C10" s="866"/>
      <c r="D10" s="866"/>
      <c r="E10" s="866"/>
      <c r="F10" s="866"/>
      <c r="G10" s="866"/>
      <c r="H10" s="866"/>
      <c r="I10" s="866"/>
      <c r="J10" s="866"/>
      <c r="K10" s="874"/>
      <c r="L10" s="874"/>
      <c r="M10" s="874"/>
      <c r="N10" s="874"/>
      <c r="O10" s="873"/>
      <c r="P10" s="873"/>
      <c r="Q10" s="873"/>
    </row>
    <row r="11" spans="1:17" s="908" customFormat="1" x14ac:dyDescent="0.2">
      <c r="A11" s="906" t="s">
        <v>263</v>
      </c>
      <c r="B11" s="899">
        <v>205</v>
      </c>
      <c r="C11" s="899">
        <v>189</v>
      </c>
      <c r="D11" s="899">
        <v>176</v>
      </c>
      <c r="E11" s="899">
        <v>134</v>
      </c>
      <c r="F11" s="899">
        <v>147</v>
      </c>
      <c r="G11" s="899">
        <v>148</v>
      </c>
      <c r="H11" s="899">
        <v>153</v>
      </c>
      <c r="I11" s="899">
        <v>128</v>
      </c>
      <c r="J11" s="899">
        <v>126</v>
      </c>
      <c r="K11" s="907">
        <v>109</v>
      </c>
      <c r="L11" s="907">
        <v>169</v>
      </c>
      <c r="M11" s="907">
        <v>164</v>
      </c>
      <c r="N11" s="907">
        <v>133</v>
      </c>
      <c r="O11" s="912">
        <v>138</v>
      </c>
      <c r="P11" s="1294">
        <v>119</v>
      </c>
      <c r="Q11" s="912">
        <v>118</v>
      </c>
    </row>
    <row r="12" spans="1:17" s="911" customFormat="1" x14ac:dyDescent="0.2">
      <c r="A12" s="909" t="s">
        <v>12</v>
      </c>
      <c r="B12" s="910">
        <v>10.62</v>
      </c>
      <c r="C12" s="910">
        <v>9.82</v>
      </c>
      <c r="D12" s="910">
        <v>9.16</v>
      </c>
      <c r="E12" s="910">
        <v>6.99</v>
      </c>
      <c r="F12" s="910">
        <v>7.68</v>
      </c>
      <c r="G12" s="910">
        <v>7.79</v>
      </c>
      <c r="H12" s="910">
        <v>8.18</v>
      </c>
      <c r="I12" s="910">
        <v>6.94</v>
      </c>
      <c r="J12" s="910">
        <v>6.85</v>
      </c>
      <c r="K12" s="910">
        <v>5.89</v>
      </c>
      <c r="L12" s="910">
        <v>9.08</v>
      </c>
      <c r="M12" s="910">
        <v>8.7799999999999994</v>
      </c>
      <c r="N12" s="910">
        <v>7.63</v>
      </c>
      <c r="O12" s="919">
        <v>7.95</v>
      </c>
      <c r="P12" s="1294">
        <v>6.87</v>
      </c>
      <c r="Q12" s="919">
        <v>6.85</v>
      </c>
    </row>
    <row r="13" spans="1:17" s="911" customFormat="1" ht="22.5" x14ac:dyDescent="0.2">
      <c r="A13" s="909" t="s">
        <v>13</v>
      </c>
      <c r="B13" s="910">
        <v>25.63</v>
      </c>
      <c r="C13" s="910">
        <v>8.89</v>
      </c>
      <c r="D13" s="910">
        <v>18.37</v>
      </c>
      <c r="E13" s="910">
        <v>7.77</v>
      </c>
      <c r="F13" s="910">
        <v>12.95</v>
      </c>
      <c r="G13" s="910">
        <v>5.39</v>
      </c>
      <c r="H13" s="910">
        <v>13.59</v>
      </c>
      <c r="I13" s="910">
        <v>8.98</v>
      </c>
      <c r="J13" s="910">
        <v>5.48</v>
      </c>
      <c r="K13" s="910">
        <v>5.22</v>
      </c>
      <c r="L13" s="910">
        <v>14.66</v>
      </c>
      <c r="M13" s="910">
        <v>7.48</v>
      </c>
      <c r="N13" s="910">
        <v>13.51</v>
      </c>
      <c r="O13" s="919">
        <v>5.68</v>
      </c>
      <c r="P13" s="1294">
        <v>8.59</v>
      </c>
      <c r="Q13" s="919">
        <v>3.12</v>
      </c>
    </row>
    <row r="14" spans="1:17" x14ac:dyDescent="0.2">
      <c r="A14" s="870" t="s">
        <v>206</v>
      </c>
      <c r="B14" s="874"/>
      <c r="C14" s="874"/>
      <c r="D14" s="874"/>
      <c r="E14" s="874"/>
      <c r="F14" s="874"/>
      <c r="G14" s="874"/>
      <c r="H14" s="874"/>
      <c r="I14" s="874"/>
      <c r="J14" s="874"/>
      <c r="K14" s="874"/>
      <c r="L14" s="874"/>
      <c r="M14" s="874"/>
      <c r="N14" s="874"/>
      <c r="O14" s="873"/>
      <c r="P14" s="873"/>
      <c r="Q14" s="873"/>
    </row>
    <row r="15" spans="1:17" s="908" customFormat="1" x14ac:dyDescent="0.2">
      <c r="A15" s="906" t="s">
        <v>16</v>
      </c>
      <c r="B15" s="899">
        <v>184</v>
      </c>
      <c r="C15" s="899">
        <v>261</v>
      </c>
      <c r="D15" s="899">
        <v>205</v>
      </c>
      <c r="E15" s="899">
        <v>252</v>
      </c>
      <c r="F15" s="899">
        <v>239</v>
      </c>
      <c r="G15" s="899">
        <v>223</v>
      </c>
      <c r="H15" s="899">
        <v>215</v>
      </c>
      <c r="I15" s="899">
        <v>206</v>
      </c>
      <c r="J15" s="899">
        <v>239</v>
      </c>
      <c r="K15" s="902">
        <v>274</v>
      </c>
      <c r="L15" s="902">
        <v>259</v>
      </c>
      <c r="M15" s="902">
        <v>237</v>
      </c>
      <c r="N15" s="902">
        <v>237</v>
      </c>
      <c r="O15" s="912">
        <v>214</v>
      </c>
      <c r="P15" s="1294">
        <v>229</v>
      </c>
      <c r="Q15" s="912">
        <v>203</v>
      </c>
    </row>
    <row r="16" spans="1:17" s="911" customFormat="1" x14ac:dyDescent="0.2">
      <c r="A16" s="909" t="s">
        <v>17</v>
      </c>
      <c r="B16" s="901">
        <v>9.5399999999999991</v>
      </c>
      <c r="C16" s="901">
        <v>13.56</v>
      </c>
      <c r="D16" s="901">
        <v>10.67</v>
      </c>
      <c r="E16" s="901">
        <v>13.15</v>
      </c>
      <c r="F16" s="901">
        <v>12.49</v>
      </c>
      <c r="G16" s="901">
        <v>11.73</v>
      </c>
      <c r="H16" s="901">
        <v>11.49</v>
      </c>
      <c r="I16" s="901">
        <v>11.18</v>
      </c>
      <c r="J16" s="901">
        <v>12.99</v>
      </c>
      <c r="K16" s="901">
        <v>14.8</v>
      </c>
      <c r="L16" s="901">
        <v>13.91</v>
      </c>
      <c r="M16" s="901">
        <v>12.69</v>
      </c>
      <c r="N16" s="901">
        <v>13.6</v>
      </c>
      <c r="O16" s="919">
        <v>12.32</v>
      </c>
      <c r="P16" s="1294">
        <v>13.22</v>
      </c>
      <c r="Q16" s="919">
        <v>11.8</v>
      </c>
    </row>
    <row r="17" spans="1:17" s="911" customFormat="1" x14ac:dyDescent="0.2">
      <c r="A17" s="909" t="s">
        <v>207</v>
      </c>
      <c r="B17" s="901">
        <v>9.07</v>
      </c>
      <c r="C17" s="901">
        <v>12.26</v>
      </c>
      <c r="D17" s="901">
        <v>10.050000000000001</v>
      </c>
      <c r="E17" s="901">
        <v>9.6999999999999993</v>
      </c>
      <c r="F17" s="901">
        <v>8.6199999999999992</v>
      </c>
      <c r="G17" s="901">
        <v>7</v>
      </c>
      <c r="H17" s="901">
        <v>7.22</v>
      </c>
      <c r="I17" s="901">
        <v>6.4</v>
      </c>
      <c r="J17" s="901">
        <v>7.99</v>
      </c>
      <c r="K17" s="901">
        <v>6</v>
      </c>
      <c r="L17" s="901">
        <v>7.52</v>
      </c>
      <c r="M17" s="901">
        <v>6.26</v>
      </c>
      <c r="N17" s="901">
        <v>8.2100000000000009</v>
      </c>
      <c r="O17" s="790">
        <v>6.74</v>
      </c>
      <c r="P17" s="1294">
        <v>5.71</v>
      </c>
      <c r="Q17" s="919">
        <v>5.69</v>
      </c>
    </row>
    <row r="18" spans="1:17" s="908" customFormat="1" x14ac:dyDescent="0.2">
      <c r="A18" s="906" t="s">
        <v>264</v>
      </c>
      <c r="B18" s="899">
        <v>175</v>
      </c>
      <c r="C18" s="899">
        <v>236</v>
      </c>
      <c r="D18" s="899">
        <v>193</v>
      </c>
      <c r="E18" s="899">
        <v>186</v>
      </c>
      <c r="F18" s="899">
        <v>165</v>
      </c>
      <c r="G18" s="899">
        <v>133</v>
      </c>
      <c r="H18" s="899">
        <v>135</v>
      </c>
      <c r="I18" s="899">
        <v>118</v>
      </c>
      <c r="J18" s="899">
        <v>147</v>
      </c>
      <c r="K18" s="902">
        <v>111</v>
      </c>
      <c r="L18" s="902">
        <v>140</v>
      </c>
      <c r="M18" s="902">
        <v>117</v>
      </c>
      <c r="N18" s="902">
        <v>143</v>
      </c>
      <c r="O18" s="912">
        <v>117</v>
      </c>
      <c r="P18" s="1294">
        <v>99</v>
      </c>
      <c r="Q18" s="912">
        <v>98</v>
      </c>
    </row>
    <row r="19" spans="1:17" s="911" customFormat="1" x14ac:dyDescent="0.2">
      <c r="A19" s="909" t="s">
        <v>208</v>
      </c>
      <c r="B19" s="901">
        <v>1.97</v>
      </c>
      <c r="C19" s="901">
        <v>3.33</v>
      </c>
      <c r="D19" s="901">
        <v>2.71</v>
      </c>
      <c r="E19" s="901">
        <v>3.18</v>
      </c>
      <c r="F19" s="901">
        <v>3.08</v>
      </c>
      <c r="G19" s="901">
        <v>2.42</v>
      </c>
      <c r="H19" s="901">
        <v>1.87</v>
      </c>
      <c r="I19" s="901">
        <v>2.5</v>
      </c>
      <c r="J19" s="901">
        <v>3.15</v>
      </c>
      <c r="K19" s="901">
        <v>2.65</v>
      </c>
      <c r="L19" s="901">
        <v>2.9</v>
      </c>
      <c r="M19" s="901">
        <v>3.21</v>
      </c>
      <c r="N19" s="901">
        <v>2.64</v>
      </c>
      <c r="O19" s="919">
        <v>2.5299999999999998</v>
      </c>
      <c r="P19" s="919">
        <v>2.14</v>
      </c>
      <c r="Q19" s="919">
        <v>2.9</v>
      </c>
    </row>
    <row r="20" spans="1:17" x14ac:dyDescent="0.2">
      <c r="A20" s="870" t="s">
        <v>265</v>
      </c>
      <c r="B20" s="866">
        <v>38</v>
      </c>
      <c r="C20" s="866">
        <v>64</v>
      </c>
      <c r="D20" s="866">
        <v>52</v>
      </c>
      <c r="E20" s="866">
        <v>61</v>
      </c>
      <c r="F20" s="866">
        <v>59</v>
      </c>
      <c r="G20" s="866">
        <v>46</v>
      </c>
      <c r="H20" s="866">
        <v>35</v>
      </c>
      <c r="I20" s="866">
        <v>46</v>
      </c>
      <c r="J20" s="866">
        <v>58</v>
      </c>
      <c r="K20" s="875">
        <v>49</v>
      </c>
      <c r="L20" s="875">
        <v>54</v>
      </c>
      <c r="M20" s="875">
        <v>60</v>
      </c>
      <c r="N20" s="875">
        <v>46</v>
      </c>
      <c r="O20" s="790">
        <v>44</v>
      </c>
      <c r="P20" s="790">
        <v>37</v>
      </c>
      <c r="Q20" s="912">
        <v>50</v>
      </c>
    </row>
    <row r="21" spans="1:17" x14ac:dyDescent="0.2">
      <c r="A21" s="870" t="s">
        <v>22</v>
      </c>
      <c r="B21" s="875"/>
      <c r="C21" s="875"/>
      <c r="D21" s="875"/>
      <c r="E21" s="875"/>
      <c r="F21" s="875"/>
      <c r="G21" s="875"/>
      <c r="H21" s="875"/>
      <c r="I21" s="875"/>
      <c r="J21" s="875"/>
      <c r="K21" s="875"/>
      <c r="L21" s="875"/>
      <c r="M21" s="875"/>
      <c r="N21" s="875"/>
      <c r="O21" s="899" t="s">
        <v>8</v>
      </c>
      <c r="P21" s="899" t="s">
        <v>8</v>
      </c>
      <c r="Q21" s="873"/>
    </row>
    <row r="22" spans="1:17" s="908" customFormat="1" x14ac:dyDescent="0.2">
      <c r="A22" s="906" t="s">
        <v>23</v>
      </c>
      <c r="B22" s="899">
        <v>309</v>
      </c>
      <c r="C22" s="899">
        <v>177</v>
      </c>
      <c r="D22" s="899">
        <v>204</v>
      </c>
      <c r="E22" s="899">
        <v>206</v>
      </c>
      <c r="F22" s="899">
        <v>299</v>
      </c>
      <c r="G22" s="899">
        <v>173</v>
      </c>
      <c r="H22" s="899">
        <v>257</v>
      </c>
      <c r="I22" s="899">
        <v>440</v>
      </c>
      <c r="J22" s="899">
        <v>500</v>
      </c>
      <c r="K22" s="902">
        <v>733</v>
      </c>
      <c r="L22" s="902">
        <v>533</v>
      </c>
      <c r="M22" s="902">
        <v>387</v>
      </c>
      <c r="N22" s="902">
        <v>416</v>
      </c>
      <c r="O22" s="912">
        <v>527</v>
      </c>
      <c r="P22" s="1294">
        <v>850</v>
      </c>
      <c r="Q22" s="912">
        <v>780</v>
      </c>
    </row>
    <row r="23" spans="1:17" s="908" customFormat="1" x14ac:dyDescent="0.2">
      <c r="A23" s="906" t="s">
        <v>25</v>
      </c>
      <c r="B23" s="899">
        <v>581</v>
      </c>
      <c r="C23" s="899">
        <v>449</v>
      </c>
      <c r="D23" s="899">
        <v>482</v>
      </c>
      <c r="E23" s="899">
        <v>459</v>
      </c>
      <c r="F23" s="899">
        <v>596</v>
      </c>
      <c r="G23" s="899">
        <v>603</v>
      </c>
      <c r="H23" s="899">
        <v>860</v>
      </c>
      <c r="I23" s="899">
        <v>804</v>
      </c>
      <c r="J23" s="899">
        <v>659</v>
      </c>
      <c r="K23" s="902">
        <v>849</v>
      </c>
      <c r="L23" s="902">
        <v>721</v>
      </c>
      <c r="M23" s="902">
        <v>582</v>
      </c>
      <c r="N23" s="902">
        <v>671</v>
      </c>
      <c r="O23" s="912">
        <v>846</v>
      </c>
      <c r="P23" s="1294">
        <v>1050</v>
      </c>
      <c r="Q23" s="912">
        <v>1239</v>
      </c>
    </row>
    <row r="24" spans="1:17" s="908" customFormat="1" x14ac:dyDescent="0.2">
      <c r="A24" s="906" t="s">
        <v>266</v>
      </c>
      <c r="B24" s="899">
        <v>-272</v>
      </c>
      <c r="C24" s="899">
        <v>-272</v>
      </c>
      <c r="D24" s="899">
        <v>-278</v>
      </c>
      <c r="E24" s="899">
        <v>-253</v>
      </c>
      <c r="F24" s="899">
        <v>-297</v>
      </c>
      <c r="G24" s="899">
        <v>-430</v>
      </c>
      <c r="H24" s="899">
        <v>-603</v>
      </c>
      <c r="I24" s="899">
        <v>-364</v>
      </c>
      <c r="J24" s="899">
        <v>-159</v>
      </c>
      <c r="K24" s="902">
        <v>-116</v>
      </c>
      <c r="L24" s="902">
        <v>-188</v>
      </c>
      <c r="M24" s="902">
        <v>-195</v>
      </c>
      <c r="N24" s="902">
        <v>-255</v>
      </c>
      <c r="O24" s="912">
        <v>-319</v>
      </c>
      <c r="P24" s="1294">
        <v>-200</v>
      </c>
      <c r="Q24" s="912">
        <v>-459</v>
      </c>
    </row>
    <row r="25" spans="1:17" s="908" customFormat="1" x14ac:dyDescent="0.2">
      <c r="A25" s="906" t="s">
        <v>267</v>
      </c>
      <c r="B25" s="902" t="s">
        <v>4</v>
      </c>
      <c r="C25" s="902">
        <v>4</v>
      </c>
      <c r="D25" s="902">
        <v>4</v>
      </c>
      <c r="E25" s="902">
        <v>2</v>
      </c>
      <c r="F25" s="902">
        <v>1</v>
      </c>
      <c r="G25" s="902">
        <v>2</v>
      </c>
      <c r="H25" s="902">
        <v>1</v>
      </c>
      <c r="I25" s="902">
        <v>1</v>
      </c>
      <c r="J25" s="902">
        <v>1</v>
      </c>
      <c r="K25" s="902">
        <v>2</v>
      </c>
      <c r="L25" s="902">
        <v>2</v>
      </c>
      <c r="M25" s="902">
        <v>2</v>
      </c>
      <c r="N25" s="902">
        <v>2</v>
      </c>
      <c r="O25" s="899">
        <v>2</v>
      </c>
      <c r="P25" s="790">
        <v>2</v>
      </c>
      <c r="Q25" s="912"/>
    </row>
    <row r="26" spans="1:17" s="1624" customFormat="1" x14ac:dyDescent="0.2">
      <c r="A26" s="1623" t="s">
        <v>349</v>
      </c>
      <c r="B26" s="980" t="s">
        <v>4</v>
      </c>
      <c r="C26" s="980">
        <v>109</v>
      </c>
      <c r="D26" s="980">
        <v>109</v>
      </c>
      <c r="E26" s="980">
        <v>76</v>
      </c>
      <c r="F26" s="980">
        <v>76</v>
      </c>
      <c r="G26" s="980">
        <v>61</v>
      </c>
      <c r="H26" s="980">
        <v>56</v>
      </c>
      <c r="I26" s="980">
        <v>50</v>
      </c>
      <c r="J26" s="980">
        <v>50</v>
      </c>
      <c r="K26" s="980">
        <v>50</v>
      </c>
      <c r="L26" s="980">
        <v>105</v>
      </c>
      <c r="M26" s="980">
        <v>105</v>
      </c>
      <c r="N26" s="980">
        <v>50</v>
      </c>
      <c r="O26" s="973">
        <v>50</v>
      </c>
      <c r="P26" s="790">
        <v>46</v>
      </c>
      <c r="Q26" s="789"/>
    </row>
    <row r="27" spans="1:17" s="1624" customFormat="1" ht="24" x14ac:dyDescent="0.2">
      <c r="A27" s="1623" t="s">
        <v>350</v>
      </c>
      <c r="B27" s="973">
        <v>9</v>
      </c>
      <c r="C27" s="973">
        <v>10</v>
      </c>
      <c r="D27" s="973">
        <v>10</v>
      </c>
      <c r="E27" s="973">
        <v>10</v>
      </c>
      <c r="F27" s="973">
        <v>10</v>
      </c>
      <c r="G27" s="973">
        <v>10</v>
      </c>
      <c r="H27" s="973">
        <v>10</v>
      </c>
      <c r="I27" s="973">
        <v>10</v>
      </c>
      <c r="J27" s="973">
        <v>10</v>
      </c>
      <c r="K27" s="980">
        <v>9</v>
      </c>
      <c r="L27" s="980">
        <v>9</v>
      </c>
      <c r="M27" s="980">
        <v>9</v>
      </c>
      <c r="N27" s="980">
        <v>8</v>
      </c>
      <c r="O27" s="973" t="s">
        <v>8</v>
      </c>
      <c r="P27" s="790">
        <v>7</v>
      </c>
      <c r="Q27" s="789"/>
    </row>
    <row r="28" spans="1:17" s="1624" customFormat="1" ht="24" x14ac:dyDescent="0.2">
      <c r="A28" s="1623" t="s">
        <v>351</v>
      </c>
      <c r="B28" s="973">
        <v>766</v>
      </c>
      <c r="C28" s="973">
        <v>954</v>
      </c>
      <c r="D28" s="973">
        <v>970</v>
      </c>
      <c r="E28" s="973">
        <v>969</v>
      </c>
      <c r="F28" s="973">
        <v>1015</v>
      </c>
      <c r="G28" s="973">
        <v>1040</v>
      </c>
      <c r="H28" s="973">
        <v>1040</v>
      </c>
      <c r="I28" s="973">
        <v>1040</v>
      </c>
      <c r="J28" s="973">
        <v>828</v>
      </c>
      <c r="K28" s="980">
        <v>716</v>
      </c>
      <c r="L28" s="980">
        <v>530</v>
      </c>
      <c r="M28" s="980">
        <v>689</v>
      </c>
      <c r="N28" s="980">
        <v>971</v>
      </c>
      <c r="O28" s="973" t="s">
        <v>8</v>
      </c>
      <c r="P28" s="790">
        <v>1143</v>
      </c>
      <c r="Q28" s="789"/>
    </row>
    <row r="29" spans="1:17" s="908" customFormat="1" ht="12.75" x14ac:dyDescent="0.2">
      <c r="A29" s="906" t="s">
        <v>352</v>
      </c>
      <c r="B29" s="899">
        <v>8</v>
      </c>
      <c r="C29" s="899">
        <v>8</v>
      </c>
      <c r="D29" s="899">
        <v>8</v>
      </c>
      <c r="E29" s="899">
        <v>8</v>
      </c>
      <c r="F29" s="899">
        <v>8</v>
      </c>
      <c r="G29" s="899">
        <v>8</v>
      </c>
      <c r="H29" s="899">
        <v>8</v>
      </c>
      <c r="I29" s="899">
        <v>8</v>
      </c>
      <c r="J29" s="899">
        <v>8</v>
      </c>
      <c r="K29" s="902">
        <v>8</v>
      </c>
      <c r="L29" s="902">
        <v>8</v>
      </c>
      <c r="M29" s="902">
        <v>8</v>
      </c>
      <c r="N29" s="902">
        <v>8</v>
      </c>
      <c r="O29" s="912">
        <v>8</v>
      </c>
      <c r="P29" s="790">
        <v>8</v>
      </c>
      <c r="Q29" s="912">
        <v>8</v>
      </c>
    </row>
    <row r="30" spans="1:17" s="908" customFormat="1" ht="12.75" x14ac:dyDescent="0.2">
      <c r="A30" s="906" t="s">
        <v>353</v>
      </c>
      <c r="B30" s="899" t="s">
        <v>485</v>
      </c>
      <c r="C30" s="899" t="s">
        <v>486</v>
      </c>
      <c r="D30" s="899" t="s">
        <v>487</v>
      </c>
      <c r="E30" s="899" t="s">
        <v>488</v>
      </c>
      <c r="F30" s="899">
        <v>2902</v>
      </c>
      <c r="G30" s="899">
        <v>2880</v>
      </c>
      <c r="H30" s="899">
        <v>2923</v>
      </c>
      <c r="I30" s="899">
        <v>2926</v>
      </c>
      <c r="J30" s="899">
        <v>3068</v>
      </c>
      <c r="K30" s="902">
        <v>3118</v>
      </c>
      <c r="L30" s="902">
        <v>3194</v>
      </c>
      <c r="M30" s="902">
        <v>3230</v>
      </c>
      <c r="N30" s="902">
        <v>3350</v>
      </c>
      <c r="O30" s="912">
        <v>3398</v>
      </c>
      <c r="P30" s="790">
        <v>3446</v>
      </c>
      <c r="Q30" s="912">
        <v>3544</v>
      </c>
    </row>
    <row r="31" spans="1:17" s="908" customFormat="1" ht="12.75" x14ac:dyDescent="0.2">
      <c r="A31" s="906" t="s">
        <v>354</v>
      </c>
      <c r="B31" s="899" t="s">
        <v>8</v>
      </c>
      <c r="C31" s="899" t="s">
        <v>8</v>
      </c>
      <c r="D31" s="899" t="s">
        <v>8</v>
      </c>
      <c r="E31" s="899">
        <v>1</v>
      </c>
      <c r="F31" s="899">
        <v>1</v>
      </c>
      <c r="G31" s="899">
        <v>1</v>
      </c>
      <c r="H31" s="899">
        <v>1</v>
      </c>
      <c r="I31" s="899">
        <v>1</v>
      </c>
      <c r="J31" s="899">
        <v>1</v>
      </c>
      <c r="K31" s="902">
        <v>1</v>
      </c>
      <c r="L31" s="902">
        <v>1</v>
      </c>
      <c r="M31" s="902">
        <v>1</v>
      </c>
      <c r="N31" s="902">
        <v>1</v>
      </c>
      <c r="O31" s="912">
        <v>1</v>
      </c>
      <c r="P31" s="1294">
        <v>1</v>
      </c>
      <c r="Q31" s="912">
        <v>1</v>
      </c>
    </row>
    <row r="32" spans="1:17" s="908" customFormat="1" x14ac:dyDescent="0.2">
      <c r="A32" s="906" t="s">
        <v>355</v>
      </c>
      <c r="B32" s="899" t="s">
        <v>8</v>
      </c>
      <c r="C32" s="899" t="s">
        <v>8</v>
      </c>
      <c r="D32" s="899" t="s">
        <v>8</v>
      </c>
      <c r="E32" s="899">
        <v>259</v>
      </c>
      <c r="F32" s="899">
        <v>325</v>
      </c>
      <c r="G32" s="899">
        <v>182</v>
      </c>
      <c r="H32" s="899">
        <v>160</v>
      </c>
      <c r="I32" s="899">
        <v>162</v>
      </c>
      <c r="J32" s="899">
        <v>105</v>
      </c>
      <c r="K32" s="902">
        <v>92</v>
      </c>
      <c r="L32" s="902" t="s">
        <v>114</v>
      </c>
      <c r="M32" s="902">
        <v>107</v>
      </c>
      <c r="N32" s="902">
        <v>100</v>
      </c>
      <c r="O32" s="912">
        <v>80</v>
      </c>
      <c r="P32" s="1294">
        <v>87</v>
      </c>
      <c r="Q32" s="912">
        <v>79</v>
      </c>
    </row>
    <row r="33" spans="1:17" x14ac:dyDescent="0.2">
      <c r="A33" s="870" t="s">
        <v>37</v>
      </c>
      <c r="B33" s="866" t="s">
        <v>8</v>
      </c>
      <c r="C33" s="866" t="s">
        <v>8</v>
      </c>
      <c r="D33" s="866" t="s">
        <v>8</v>
      </c>
      <c r="E33" s="866" t="s">
        <v>8</v>
      </c>
      <c r="F33" s="866" t="s">
        <v>8</v>
      </c>
      <c r="G33" s="866" t="s">
        <v>8</v>
      </c>
      <c r="H33" s="866" t="s">
        <v>8</v>
      </c>
      <c r="I33" s="866" t="s">
        <v>8</v>
      </c>
      <c r="J33" s="866" t="s">
        <v>8</v>
      </c>
      <c r="K33" s="875" t="s">
        <v>8</v>
      </c>
      <c r="L33" s="875" t="s">
        <v>8</v>
      </c>
      <c r="M33" s="875" t="s">
        <v>8</v>
      </c>
      <c r="N33" s="875" t="s">
        <v>8</v>
      </c>
      <c r="O33" s="875" t="s">
        <v>8</v>
      </c>
      <c r="P33" s="902" t="s">
        <v>8</v>
      </c>
      <c r="Q33" s="902" t="s">
        <v>8</v>
      </c>
    </row>
    <row r="34" spans="1:17" x14ac:dyDescent="0.2">
      <c r="A34" s="873" t="s">
        <v>436</v>
      </c>
      <c r="B34" s="866" t="s">
        <v>8</v>
      </c>
      <c r="C34" s="866" t="s">
        <v>8</v>
      </c>
      <c r="D34" s="866" t="s">
        <v>8</v>
      </c>
      <c r="E34" s="866" t="s">
        <v>8</v>
      </c>
      <c r="F34" s="866" t="s">
        <v>8</v>
      </c>
      <c r="G34" s="866" t="s">
        <v>8</v>
      </c>
      <c r="H34" s="866" t="s">
        <v>8</v>
      </c>
      <c r="I34" s="866" t="s">
        <v>8</v>
      </c>
      <c r="J34" s="866" t="s">
        <v>8</v>
      </c>
      <c r="K34" s="875" t="s">
        <v>8</v>
      </c>
      <c r="L34" s="875" t="s">
        <v>8</v>
      </c>
      <c r="M34" s="875" t="s">
        <v>8</v>
      </c>
      <c r="N34" s="875" t="s">
        <v>8</v>
      </c>
      <c r="O34" s="875" t="s">
        <v>8</v>
      </c>
      <c r="P34" s="902" t="s">
        <v>8</v>
      </c>
      <c r="Q34" s="902" t="s">
        <v>8</v>
      </c>
    </row>
    <row r="35" spans="1:17" s="908" customFormat="1" ht="12.75" x14ac:dyDescent="0.2">
      <c r="A35" s="906" t="s">
        <v>356</v>
      </c>
      <c r="B35" s="902">
        <v>93</v>
      </c>
      <c r="C35" s="902">
        <v>101</v>
      </c>
      <c r="D35" s="902">
        <v>120</v>
      </c>
      <c r="E35" s="902">
        <v>116</v>
      </c>
      <c r="F35" s="902">
        <v>102</v>
      </c>
      <c r="G35" s="902">
        <v>186</v>
      </c>
      <c r="H35" s="902">
        <v>117</v>
      </c>
      <c r="I35" s="902">
        <v>143</v>
      </c>
      <c r="J35" s="902">
        <v>131</v>
      </c>
      <c r="K35" s="902">
        <v>125</v>
      </c>
      <c r="L35" s="902">
        <v>55</v>
      </c>
      <c r="M35" s="902">
        <v>56</v>
      </c>
      <c r="N35" s="902" t="s">
        <v>8</v>
      </c>
      <c r="O35" s="902" t="s">
        <v>8</v>
      </c>
      <c r="P35" s="902" t="s">
        <v>8</v>
      </c>
      <c r="Q35" s="902" t="s">
        <v>8</v>
      </c>
    </row>
    <row r="36" spans="1:17" x14ac:dyDescent="0.2">
      <c r="A36" s="870" t="s">
        <v>489</v>
      </c>
      <c r="B36" s="874"/>
      <c r="C36" s="874"/>
      <c r="D36" s="866"/>
      <c r="E36" s="866"/>
      <c r="F36" s="866"/>
      <c r="G36" s="866"/>
      <c r="H36" s="866"/>
      <c r="I36" s="866"/>
      <c r="J36" s="866"/>
      <c r="K36" s="874"/>
      <c r="L36" s="874"/>
      <c r="M36" s="874"/>
      <c r="N36" s="875"/>
      <c r="O36" s="875"/>
      <c r="P36" s="875"/>
      <c r="Q36" s="902" t="s">
        <v>8</v>
      </c>
    </row>
    <row r="37" spans="1:17" s="908" customFormat="1" x14ac:dyDescent="0.2">
      <c r="A37" s="906" t="s">
        <v>276</v>
      </c>
      <c r="B37" s="907">
        <v>21231</v>
      </c>
      <c r="C37" s="907">
        <v>27072</v>
      </c>
      <c r="D37" s="907">
        <v>29191</v>
      </c>
      <c r="E37" s="907">
        <v>31432</v>
      </c>
      <c r="F37" s="907">
        <v>35464</v>
      </c>
      <c r="G37" s="907">
        <v>38144</v>
      </c>
      <c r="H37" s="907">
        <v>41715</v>
      </c>
      <c r="I37" s="907">
        <v>49970</v>
      </c>
      <c r="J37" s="907">
        <v>53124</v>
      </c>
      <c r="K37" s="907">
        <v>56537</v>
      </c>
      <c r="L37" s="907">
        <v>63034</v>
      </c>
      <c r="M37" s="907">
        <v>66593</v>
      </c>
      <c r="N37" s="902" t="s">
        <v>8</v>
      </c>
      <c r="O37" s="902" t="s">
        <v>8</v>
      </c>
      <c r="P37" s="902" t="s">
        <v>8</v>
      </c>
      <c r="Q37" s="902" t="s">
        <v>8</v>
      </c>
    </row>
    <row r="38" spans="1:17" s="911" customFormat="1" x14ac:dyDescent="0.2">
      <c r="A38" s="909" t="s">
        <v>43</v>
      </c>
      <c r="B38" s="910">
        <v>144.09</v>
      </c>
      <c r="C38" s="910">
        <v>184.64</v>
      </c>
      <c r="D38" s="910">
        <v>195.77</v>
      </c>
      <c r="E38" s="910">
        <v>206.61</v>
      </c>
      <c r="F38" s="910">
        <v>197.91</v>
      </c>
      <c r="G38" s="910">
        <v>172.03</v>
      </c>
      <c r="H38" s="910">
        <v>121.92</v>
      </c>
      <c r="I38" s="910">
        <v>153.28</v>
      </c>
      <c r="J38" s="910">
        <v>154.11000000000001</v>
      </c>
      <c r="K38" s="910">
        <f>K37/382.87</f>
        <v>147.66630971347976</v>
      </c>
      <c r="L38" s="910">
        <v>152.62</v>
      </c>
      <c r="M38" s="910">
        <v>154.27000000000001</v>
      </c>
      <c r="N38" s="901" t="s">
        <v>8</v>
      </c>
      <c r="O38" s="901" t="s">
        <v>8</v>
      </c>
      <c r="P38" s="902" t="s">
        <v>8</v>
      </c>
      <c r="Q38" s="902" t="s">
        <v>8</v>
      </c>
    </row>
    <row r="39" spans="1:17" x14ac:dyDescent="0.2">
      <c r="A39" s="870" t="s">
        <v>490</v>
      </c>
      <c r="B39" s="872"/>
      <c r="C39" s="872"/>
      <c r="D39" s="872"/>
      <c r="E39" s="874"/>
      <c r="F39" s="874"/>
      <c r="G39" s="874"/>
      <c r="H39" s="874"/>
      <c r="I39" s="874"/>
      <c r="J39" s="874"/>
      <c r="K39" s="874"/>
      <c r="L39" s="872"/>
      <c r="M39" s="872"/>
      <c r="N39" s="872"/>
      <c r="O39" s="872"/>
      <c r="P39" s="872"/>
      <c r="Q39" s="902" t="s">
        <v>8</v>
      </c>
    </row>
    <row r="40" spans="1:17" s="908" customFormat="1" x14ac:dyDescent="0.2">
      <c r="A40" s="906" t="s">
        <v>276</v>
      </c>
      <c r="B40" s="907">
        <v>12344</v>
      </c>
      <c r="C40" s="907">
        <v>16047</v>
      </c>
      <c r="D40" s="907">
        <v>17941</v>
      </c>
      <c r="E40" s="899">
        <v>19066</v>
      </c>
      <c r="F40" s="899">
        <v>21736</v>
      </c>
      <c r="G40" s="899">
        <v>23692</v>
      </c>
      <c r="H40" s="899">
        <v>25824</v>
      </c>
      <c r="I40" s="899">
        <v>31245</v>
      </c>
      <c r="J40" s="899">
        <v>33745</v>
      </c>
      <c r="K40" s="907">
        <v>36108</v>
      </c>
      <c r="L40" s="907">
        <v>40441</v>
      </c>
      <c r="M40" s="907">
        <v>43272</v>
      </c>
      <c r="N40" s="902" t="s">
        <v>8</v>
      </c>
      <c r="O40" s="902" t="s">
        <v>8</v>
      </c>
      <c r="P40" s="902" t="s">
        <v>8</v>
      </c>
      <c r="Q40" s="902" t="s">
        <v>8</v>
      </c>
    </row>
    <row r="41" spans="1:17" s="911" customFormat="1" x14ac:dyDescent="0.2">
      <c r="A41" s="909" t="s">
        <v>43</v>
      </c>
      <c r="B41" s="910">
        <v>83.77</v>
      </c>
      <c r="C41" s="910">
        <v>109.4</v>
      </c>
      <c r="D41" s="910">
        <v>120.3</v>
      </c>
      <c r="E41" s="910">
        <v>125.3</v>
      </c>
      <c r="F41" s="910">
        <v>121.3</v>
      </c>
      <c r="G41" s="910">
        <v>106.9</v>
      </c>
      <c r="H41" s="910">
        <v>75.5</v>
      </c>
      <c r="I41" s="910">
        <v>95.8</v>
      </c>
      <c r="J41" s="910">
        <v>97.89</v>
      </c>
      <c r="K41" s="910">
        <v>94.28</v>
      </c>
      <c r="L41" s="910">
        <v>96.76</v>
      </c>
      <c r="M41" s="910">
        <v>100.24</v>
      </c>
      <c r="N41" s="901" t="s">
        <v>8</v>
      </c>
      <c r="O41" s="901" t="s">
        <v>8</v>
      </c>
      <c r="P41" s="902" t="s">
        <v>8</v>
      </c>
      <c r="Q41" s="902" t="s">
        <v>8</v>
      </c>
    </row>
    <row r="42" spans="1:17" x14ac:dyDescent="0.2">
      <c r="A42" s="1204" t="s">
        <v>40</v>
      </c>
      <c r="B42" s="1699"/>
      <c r="C42" s="1699"/>
      <c r="D42" s="1699"/>
      <c r="E42" s="1699"/>
      <c r="F42" s="1699"/>
      <c r="G42" s="1699"/>
      <c r="H42" s="1699"/>
      <c r="I42" s="1699"/>
      <c r="J42" s="1699"/>
      <c r="K42" s="1699"/>
      <c r="L42" s="1556"/>
      <c r="M42" s="1556"/>
      <c r="N42" s="1556"/>
      <c r="O42" s="1557"/>
      <c r="P42" s="1213"/>
      <c r="Q42" s="1213"/>
    </row>
    <row r="43" spans="1:17" s="979" customFormat="1" x14ac:dyDescent="0.2">
      <c r="A43" s="1625" t="s">
        <v>317</v>
      </c>
      <c r="B43" s="791"/>
      <c r="C43" s="791"/>
      <c r="D43" s="791"/>
      <c r="E43" s="791"/>
      <c r="F43" s="791"/>
      <c r="G43" s="791"/>
      <c r="H43" s="791"/>
      <c r="I43" s="791"/>
      <c r="J43" s="791"/>
      <c r="K43" s="791"/>
      <c r="L43" s="791"/>
      <c r="M43" s="791"/>
      <c r="N43" s="791"/>
      <c r="O43" s="826"/>
      <c r="P43" s="1330"/>
      <c r="Q43" s="801" t="s">
        <v>4</v>
      </c>
    </row>
    <row r="44" spans="1:17" s="1626" customFormat="1" x14ac:dyDescent="0.2">
      <c r="A44" s="1623" t="s">
        <v>276</v>
      </c>
      <c r="B44" s="973">
        <v>13911</v>
      </c>
      <c r="C44" s="973">
        <v>16670</v>
      </c>
      <c r="D44" s="973">
        <v>17251</v>
      </c>
      <c r="E44" s="973">
        <v>18361</v>
      </c>
      <c r="F44" s="973">
        <v>18732</v>
      </c>
      <c r="G44" s="973">
        <v>19128</v>
      </c>
      <c r="H44" s="973">
        <v>21271</v>
      </c>
      <c r="I44" s="973">
        <v>22442</v>
      </c>
      <c r="J44" s="973">
        <v>24834</v>
      </c>
      <c r="K44" s="973">
        <v>26810</v>
      </c>
      <c r="L44" s="973">
        <v>29943</v>
      </c>
      <c r="M44" s="973">
        <v>37098</v>
      </c>
      <c r="N44" s="973">
        <v>43925</v>
      </c>
      <c r="O44" s="789">
        <v>49444</v>
      </c>
      <c r="P44" s="791">
        <v>51036</v>
      </c>
      <c r="Q44" s="980" t="s">
        <v>8</v>
      </c>
    </row>
    <row r="45" spans="1:17" x14ac:dyDescent="0.2">
      <c r="A45" s="1204" t="s">
        <v>44</v>
      </c>
      <c r="B45" s="1699"/>
      <c r="C45" s="1699"/>
      <c r="D45" s="1699"/>
      <c r="E45" s="1699"/>
      <c r="F45" s="1699"/>
      <c r="G45" s="1699"/>
      <c r="H45" s="1699"/>
      <c r="I45" s="1699"/>
      <c r="J45" s="1699"/>
      <c r="K45" s="1699"/>
      <c r="L45" s="1556"/>
      <c r="M45" s="1556"/>
      <c r="N45" s="1556"/>
      <c r="O45" s="1557"/>
      <c r="P45" s="1213"/>
      <c r="Q45" s="1213"/>
    </row>
    <row r="46" spans="1:17" s="1627" customFormat="1" ht="12.75" x14ac:dyDescent="0.2">
      <c r="A46" s="826" t="s">
        <v>491</v>
      </c>
      <c r="B46" s="791"/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826"/>
      <c r="P46" s="1330"/>
      <c r="Q46" s="826"/>
    </row>
    <row r="47" spans="1:17" s="1627" customFormat="1" x14ac:dyDescent="0.2">
      <c r="A47" s="826" t="s">
        <v>46</v>
      </c>
      <c r="B47" s="791" t="s">
        <v>8</v>
      </c>
      <c r="C47" s="791" t="s">
        <v>8</v>
      </c>
      <c r="D47" s="791" t="s">
        <v>8</v>
      </c>
      <c r="E47" s="791" t="s">
        <v>8</v>
      </c>
      <c r="F47" s="791">
        <v>8.8000000000000007</v>
      </c>
      <c r="G47" s="791">
        <v>7.9</v>
      </c>
      <c r="H47" s="791">
        <v>8</v>
      </c>
      <c r="I47" s="791">
        <v>7.7</v>
      </c>
      <c r="J47" s="791">
        <v>9.1999999999999993</v>
      </c>
      <c r="K47" s="791">
        <v>8.9</v>
      </c>
      <c r="L47" s="791">
        <v>9.3000000000000007</v>
      </c>
      <c r="M47" s="791">
        <v>8.6999999999999993</v>
      </c>
      <c r="N47" s="791">
        <v>8.1</v>
      </c>
      <c r="O47" s="826">
        <v>8.077</v>
      </c>
      <c r="P47" s="826">
        <v>8.3000000000000007</v>
      </c>
      <c r="Q47" s="980" t="s">
        <v>8</v>
      </c>
    </row>
    <row r="48" spans="1:17" s="1627" customFormat="1" x14ac:dyDescent="0.2">
      <c r="A48" s="826" t="s">
        <v>5</v>
      </c>
      <c r="B48" s="791" t="s">
        <v>8</v>
      </c>
      <c r="C48" s="791" t="s">
        <v>8</v>
      </c>
      <c r="D48" s="791" t="s">
        <v>8</v>
      </c>
      <c r="E48" s="791" t="s">
        <v>8</v>
      </c>
      <c r="F48" s="791" t="s">
        <v>8</v>
      </c>
      <c r="G48" s="791">
        <v>90</v>
      </c>
      <c r="H48" s="791">
        <v>100.2</v>
      </c>
      <c r="I48" s="791">
        <v>97.1</v>
      </c>
      <c r="J48" s="791">
        <v>118.5</v>
      </c>
      <c r="K48" s="791">
        <v>97.3</v>
      </c>
      <c r="L48" s="791">
        <v>104</v>
      </c>
      <c r="M48" s="791">
        <v>93.8</v>
      </c>
      <c r="N48" s="791">
        <v>92.9</v>
      </c>
      <c r="O48" s="826">
        <v>99.3</v>
      </c>
      <c r="P48" s="826">
        <v>102.9</v>
      </c>
      <c r="Q48" s="980" t="s">
        <v>8</v>
      </c>
    </row>
    <row r="49" spans="1:17" s="1627" customFormat="1" ht="12.75" x14ac:dyDescent="0.2">
      <c r="A49" s="826" t="s">
        <v>492</v>
      </c>
      <c r="B49" s="791"/>
      <c r="C49" s="791"/>
      <c r="D49" s="791"/>
      <c r="E49" s="791"/>
      <c r="F49" s="791"/>
      <c r="G49" s="791"/>
      <c r="H49" s="791"/>
      <c r="I49" s="791"/>
      <c r="J49" s="791"/>
      <c r="K49" s="791"/>
      <c r="L49" s="791"/>
      <c r="M49" s="791"/>
      <c r="N49" s="791"/>
      <c r="O49" s="826"/>
      <c r="P49" s="826"/>
      <c r="Q49" s="826"/>
    </row>
    <row r="50" spans="1:17" s="1627" customFormat="1" x14ac:dyDescent="0.2">
      <c r="A50" s="826" t="s">
        <v>46</v>
      </c>
      <c r="B50" s="791" t="s">
        <v>8</v>
      </c>
      <c r="C50" s="791" t="s">
        <v>8</v>
      </c>
      <c r="D50" s="791" t="s">
        <v>8</v>
      </c>
      <c r="E50" s="791" t="s">
        <v>8</v>
      </c>
      <c r="F50" s="791">
        <v>8.4</v>
      </c>
      <c r="G50" s="791">
        <v>7.6</v>
      </c>
      <c r="H50" s="791">
        <v>7.6</v>
      </c>
      <c r="I50" s="791">
        <v>7.4</v>
      </c>
      <c r="J50" s="791">
        <v>8.6999999999999993</v>
      </c>
      <c r="K50" s="791">
        <v>8.6</v>
      </c>
      <c r="L50" s="791">
        <v>8.9</v>
      </c>
      <c r="M50" s="791">
        <v>8.4</v>
      </c>
      <c r="N50" s="791">
        <v>7.8</v>
      </c>
      <c r="O50" s="826">
        <v>7.7747999999999999</v>
      </c>
      <c r="P50" s="826">
        <v>8</v>
      </c>
      <c r="Q50" s="980" t="s">
        <v>8</v>
      </c>
    </row>
    <row r="51" spans="1:17" s="1627" customFormat="1" x14ac:dyDescent="0.2">
      <c r="A51" s="826" t="s">
        <v>5</v>
      </c>
      <c r="B51" s="791" t="s">
        <v>8</v>
      </c>
      <c r="C51" s="791" t="s">
        <v>8</v>
      </c>
      <c r="D51" s="791" t="s">
        <v>8</v>
      </c>
      <c r="E51" s="791" t="s">
        <v>8</v>
      </c>
      <c r="F51" s="791" t="s">
        <v>8</v>
      </c>
      <c r="G51" s="791">
        <v>89.9</v>
      </c>
      <c r="H51" s="791">
        <v>100.2</v>
      </c>
      <c r="I51" s="791">
        <v>96.9</v>
      </c>
      <c r="J51" s="791">
        <v>118.4</v>
      </c>
      <c r="K51" s="791">
        <v>98.5</v>
      </c>
      <c r="L51" s="791">
        <v>103.9</v>
      </c>
      <c r="M51" s="791">
        <v>93.9</v>
      </c>
      <c r="N51" s="791">
        <v>93</v>
      </c>
      <c r="O51" s="826">
        <v>98.9</v>
      </c>
      <c r="P51" s="826">
        <v>103.5</v>
      </c>
      <c r="Q51" s="980" t="s">
        <v>8</v>
      </c>
    </row>
    <row r="52" spans="1:17" s="1627" customFormat="1" ht="12.75" x14ac:dyDescent="0.2">
      <c r="A52" s="826" t="s">
        <v>493</v>
      </c>
      <c r="B52" s="791"/>
      <c r="C52" s="791"/>
      <c r="D52" s="791"/>
      <c r="E52" s="791"/>
      <c r="F52" s="791"/>
      <c r="G52" s="791"/>
      <c r="H52" s="791"/>
      <c r="I52" s="791"/>
      <c r="J52" s="791"/>
      <c r="K52" s="791"/>
      <c r="L52" s="791"/>
      <c r="M52" s="791"/>
      <c r="N52" s="791"/>
      <c r="O52" s="826"/>
      <c r="P52" s="826"/>
      <c r="Q52" s="826"/>
    </row>
    <row r="53" spans="1:17" s="1627" customFormat="1" x14ac:dyDescent="0.2">
      <c r="A53" s="826" t="s">
        <v>46</v>
      </c>
      <c r="B53" s="791" t="s">
        <v>8</v>
      </c>
      <c r="C53" s="791" t="s">
        <v>8</v>
      </c>
      <c r="D53" s="791" t="s">
        <v>8</v>
      </c>
      <c r="E53" s="791" t="s">
        <v>8</v>
      </c>
      <c r="F53" s="791">
        <v>7.9</v>
      </c>
      <c r="G53" s="791">
        <v>7</v>
      </c>
      <c r="H53" s="791">
        <v>7.2</v>
      </c>
      <c r="I53" s="791">
        <v>7.1</v>
      </c>
      <c r="J53" s="791">
        <v>8.4</v>
      </c>
      <c r="K53" s="791">
        <v>8.4</v>
      </c>
      <c r="L53" s="791">
        <v>8.5</v>
      </c>
      <c r="M53" s="791">
        <v>8</v>
      </c>
      <c r="N53" s="791">
        <v>7.2</v>
      </c>
      <c r="O53" s="826">
        <v>7.1989999999999998</v>
      </c>
      <c r="P53" s="826">
        <v>7.4</v>
      </c>
      <c r="Q53" s="980" t="s">
        <v>8</v>
      </c>
    </row>
    <row r="54" spans="1:17" s="1627" customFormat="1" x14ac:dyDescent="0.2">
      <c r="A54" s="826" t="s">
        <v>5</v>
      </c>
      <c r="B54" s="791" t="s">
        <v>8</v>
      </c>
      <c r="C54" s="791" t="s">
        <v>8</v>
      </c>
      <c r="D54" s="791" t="s">
        <v>8</v>
      </c>
      <c r="E54" s="791" t="s">
        <v>8</v>
      </c>
      <c r="F54" s="791" t="s">
        <v>8</v>
      </c>
      <c r="G54" s="791">
        <v>88.6</v>
      </c>
      <c r="H54" s="791">
        <v>103.7</v>
      </c>
      <c r="I54" s="791">
        <v>98.4</v>
      </c>
      <c r="J54" s="791">
        <v>118.7</v>
      </c>
      <c r="K54" s="791">
        <v>99.7</v>
      </c>
      <c r="L54" s="791">
        <v>101.1</v>
      </c>
      <c r="M54" s="791">
        <v>93.8</v>
      </c>
      <c r="N54" s="791">
        <v>93</v>
      </c>
      <c r="O54" s="826">
        <v>98.9</v>
      </c>
      <c r="P54" s="826">
        <v>102.8</v>
      </c>
      <c r="Q54" s="980" t="s">
        <v>8</v>
      </c>
    </row>
    <row r="55" spans="1:17" s="1627" customFormat="1" ht="12.75" x14ac:dyDescent="0.2">
      <c r="A55" s="826" t="s">
        <v>494</v>
      </c>
      <c r="B55" s="791"/>
      <c r="C55" s="791"/>
      <c r="D55" s="791"/>
      <c r="E55" s="791"/>
      <c r="F55" s="791"/>
      <c r="G55" s="791"/>
      <c r="H55" s="791"/>
      <c r="I55" s="791"/>
      <c r="J55" s="791"/>
      <c r="K55" s="791"/>
      <c r="L55" s="791"/>
      <c r="M55" s="791"/>
      <c r="N55" s="791"/>
      <c r="O55" s="826"/>
      <c r="P55" s="826"/>
      <c r="Q55" s="826"/>
    </row>
    <row r="56" spans="1:17" s="1627" customFormat="1" x14ac:dyDescent="0.2">
      <c r="A56" s="826" t="s">
        <v>46</v>
      </c>
      <c r="B56" s="791" t="s">
        <v>8</v>
      </c>
      <c r="C56" s="791" t="s">
        <v>8</v>
      </c>
      <c r="D56" s="791" t="s">
        <v>8</v>
      </c>
      <c r="E56" s="791" t="s">
        <v>8</v>
      </c>
      <c r="F56" s="791">
        <v>0.5</v>
      </c>
      <c r="G56" s="791">
        <v>0.6</v>
      </c>
      <c r="H56" s="791">
        <v>0.3</v>
      </c>
      <c r="I56" s="791">
        <v>0.2</v>
      </c>
      <c r="J56" s="791">
        <v>0.2</v>
      </c>
      <c r="K56" s="791">
        <v>0.1</v>
      </c>
      <c r="L56" s="791">
        <v>0.4</v>
      </c>
      <c r="M56" s="791">
        <v>0.4</v>
      </c>
      <c r="N56" s="791">
        <v>0.5</v>
      </c>
      <c r="O56" s="826">
        <v>0.54900000000000004</v>
      </c>
      <c r="P56" s="826">
        <v>0.6</v>
      </c>
      <c r="Q56" s="980" t="s">
        <v>8</v>
      </c>
    </row>
    <row r="57" spans="1:17" s="1627" customFormat="1" x14ac:dyDescent="0.2">
      <c r="A57" s="826" t="s">
        <v>5</v>
      </c>
      <c r="B57" s="791" t="s">
        <v>8</v>
      </c>
      <c r="C57" s="791" t="s">
        <v>8</v>
      </c>
      <c r="D57" s="791" t="s">
        <v>8</v>
      </c>
      <c r="E57" s="791" t="s">
        <v>8</v>
      </c>
      <c r="F57" s="791" t="s">
        <v>8</v>
      </c>
      <c r="G57" s="791">
        <v>108.8</v>
      </c>
      <c r="H57" s="791">
        <v>62.1</v>
      </c>
      <c r="I57" s="791">
        <v>68.3</v>
      </c>
      <c r="J57" s="791">
        <v>112</v>
      </c>
      <c r="K57" s="791">
        <v>63.9</v>
      </c>
      <c r="L57" s="791">
        <v>228.8</v>
      </c>
      <c r="M57" s="791">
        <v>95</v>
      </c>
      <c r="N57" s="791" t="s">
        <v>8</v>
      </c>
      <c r="O57" s="826">
        <v>97.9</v>
      </c>
      <c r="P57" s="826">
        <v>112.6</v>
      </c>
      <c r="Q57" s="980" t="s">
        <v>8</v>
      </c>
    </row>
    <row r="58" spans="1:17" s="1627" customFormat="1" ht="12.75" x14ac:dyDescent="0.2">
      <c r="A58" s="826" t="s">
        <v>495</v>
      </c>
      <c r="B58" s="791"/>
      <c r="C58" s="791"/>
      <c r="D58" s="791"/>
      <c r="E58" s="791"/>
      <c r="F58" s="791"/>
      <c r="G58" s="791"/>
      <c r="H58" s="791"/>
      <c r="I58" s="791"/>
      <c r="J58" s="791"/>
      <c r="K58" s="791"/>
      <c r="L58" s="791"/>
      <c r="M58" s="791"/>
      <c r="N58" s="791"/>
      <c r="O58" s="826"/>
      <c r="P58" s="826"/>
      <c r="Q58" s="826"/>
    </row>
    <row r="59" spans="1:17" s="1627" customFormat="1" x14ac:dyDescent="0.2">
      <c r="A59" s="826" t="s">
        <v>46</v>
      </c>
      <c r="B59" s="791" t="s">
        <v>8</v>
      </c>
      <c r="C59" s="791" t="s">
        <v>8</v>
      </c>
      <c r="D59" s="791" t="s">
        <v>8</v>
      </c>
      <c r="E59" s="791" t="s">
        <v>8</v>
      </c>
      <c r="F59" s="791">
        <v>0.3</v>
      </c>
      <c r="G59" s="791">
        <v>0.3</v>
      </c>
      <c r="H59" s="791">
        <v>0.3</v>
      </c>
      <c r="I59" s="791">
        <v>0.3</v>
      </c>
      <c r="J59" s="791">
        <v>0.4</v>
      </c>
      <c r="K59" s="791">
        <v>0.3</v>
      </c>
      <c r="L59" s="791">
        <v>0.3</v>
      </c>
      <c r="M59" s="791">
        <v>0.3</v>
      </c>
      <c r="N59" s="791">
        <v>0.2</v>
      </c>
      <c r="O59" s="826">
        <v>0.32900000000000001</v>
      </c>
      <c r="P59" s="826">
        <v>0.3</v>
      </c>
      <c r="Q59" s="980" t="s">
        <v>8</v>
      </c>
    </row>
    <row r="60" spans="1:17" s="1627" customFormat="1" x14ac:dyDescent="0.2">
      <c r="A60" s="826" t="s">
        <v>5</v>
      </c>
      <c r="B60" s="791" t="s">
        <v>8</v>
      </c>
      <c r="C60" s="791" t="s">
        <v>8</v>
      </c>
      <c r="D60" s="791" t="s">
        <v>8</v>
      </c>
      <c r="E60" s="791" t="s">
        <v>8</v>
      </c>
      <c r="F60" s="791" t="s">
        <v>8</v>
      </c>
      <c r="G60" s="791">
        <v>91.6</v>
      </c>
      <c r="H60" s="791">
        <v>98.6</v>
      </c>
      <c r="I60" s="791">
        <v>102.5</v>
      </c>
      <c r="J60" s="791">
        <v>119.8</v>
      </c>
      <c r="K60" s="791">
        <v>73.8</v>
      </c>
      <c r="L60" s="791">
        <v>107.2</v>
      </c>
      <c r="M60" s="791">
        <v>91.6</v>
      </c>
      <c r="N60" s="791">
        <v>93.7</v>
      </c>
      <c r="O60" s="826">
        <v>111.5</v>
      </c>
      <c r="P60" s="826">
        <v>88.8</v>
      </c>
      <c r="Q60" s="980" t="s">
        <v>8</v>
      </c>
    </row>
    <row r="61" spans="1:17" s="1627" customFormat="1" ht="22.5" x14ac:dyDescent="0.2">
      <c r="A61" s="1378" t="s">
        <v>278</v>
      </c>
      <c r="B61" s="791"/>
      <c r="C61" s="791"/>
      <c r="D61" s="791"/>
      <c r="E61" s="791"/>
      <c r="F61" s="791"/>
      <c r="G61" s="791"/>
      <c r="H61" s="791"/>
      <c r="I61" s="791"/>
      <c r="J61" s="791"/>
      <c r="K61" s="791"/>
      <c r="L61" s="791"/>
      <c r="M61" s="791"/>
      <c r="N61" s="791"/>
      <c r="O61" s="826"/>
      <c r="P61" s="826"/>
      <c r="Q61" s="826"/>
    </row>
    <row r="62" spans="1:17" s="1627" customFormat="1" ht="22.5" x14ac:dyDescent="0.2">
      <c r="A62" s="1378" t="s">
        <v>279</v>
      </c>
      <c r="B62" s="791"/>
      <c r="C62" s="791"/>
      <c r="D62" s="791"/>
      <c r="E62" s="791"/>
      <c r="F62" s="791"/>
      <c r="G62" s="826"/>
      <c r="H62" s="826"/>
      <c r="I62" s="791"/>
      <c r="J62" s="826"/>
      <c r="K62" s="826"/>
      <c r="L62" s="826"/>
      <c r="M62" s="826"/>
      <c r="N62" s="826"/>
      <c r="O62" s="826"/>
      <c r="P62" s="826"/>
      <c r="Q62" s="826"/>
    </row>
    <row r="63" spans="1:17" s="1627" customFormat="1" x14ac:dyDescent="0.2">
      <c r="A63" s="826" t="s">
        <v>325</v>
      </c>
      <c r="B63" s="791" t="s">
        <v>8</v>
      </c>
      <c r="C63" s="791" t="s">
        <v>8</v>
      </c>
      <c r="D63" s="791" t="s">
        <v>8</v>
      </c>
      <c r="E63" s="791" t="s">
        <v>8</v>
      </c>
      <c r="F63" s="791">
        <v>4.4000000000000004</v>
      </c>
      <c r="G63" s="826">
        <v>4.5</v>
      </c>
      <c r="H63" s="826">
        <v>4.4000000000000004</v>
      </c>
      <c r="I63" s="791">
        <v>4.7</v>
      </c>
      <c r="J63" s="826">
        <v>4.7</v>
      </c>
      <c r="K63" s="826">
        <v>3.6</v>
      </c>
      <c r="L63" s="826">
        <v>3.7</v>
      </c>
      <c r="M63" s="826">
        <v>3.6</v>
      </c>
      <c r="N63" s="826">
        <v>3.6</v>
      </c>
      <c r="O63" s="826">
        <v>4.0999999999999996</v>
      </c>
      <c r="P63" s="826">
        <v>3.5</v>
      </c>
      <c r="Q63" s="980" t="s">
        <v>8</v>
      </c>
    </row>
    <row r="64" spans="1:17" s="1627" customFormat="1" ht="24" x14ac:dyDescent="0.2">
      <c r="A64" s="1085" t="s">
        <v>496</v>
      </c>
      <c r="B64" s="791" t="s">
        <v>8</v>
      </c>
      <c r="C64" s="791" t="s">
        <v>8</v>
      </c>
      <c r="D64" s="791" t="s">
        <v>8</v>
      </c>
      <c r="E64" s="791" t="s">
        <v>8</v>
      </c>
      <c r="F64" s="791">
        <v>4.5</v>
      </c>
      <c r="G64" s="826">
        <v>5.5</v>
      </c>
      <c r="H64" s="826">
        <v>6.6</v>
      </c>
      <c r="I64" s="791">
        <v>5.6</v>
      </c>
      <c r="J64" s="826">
        <v>5.5</v>
      </c>
      <c r="K64" s="826">
        <v>5</v>
      </c>
      <c r="L64" s="826">
        <v>4.8</v>
      </c>
      <c r="M64" s="826">
        <v>4.7</v>
      </c>
      <c r="N64" s="826">
        <v>3.2</v>
      </c>
      <c r="O64" s="826" t="s">
        <v>8</v>
      </c>
      <c r="P64" s="791" t="s">
        <v>8</v>
      </c>
      <c r="Q64" s="826"/>
    </row>
    <row r="65" spans="1:27" s="1627" customFormat="1" ht="24" x14ac:dyDescent="0.2">
      <c r="A65" s="1085" t="s">
        <v>497</v>
      </c>
      <c r="B65" s="791" t="s">
        <v>8</v>
      </c>
      <c r="C65" s="791" t="s">
        <v>8</v>
      </c>
      <c r="D65" s="791" t="s">
        <v>8</v>
      </c>
      <c r="E65" s="791" t="s">
        <v>8</v>
      </c>
      <c r="F65" s="791">
        <v>3.4</v>
      </c>
      <c r="G65" s="826">
        <v>3.6</v>
      </c>
      <c r="H65" s="826">
        <v>5.4</v>
      </c>
      <c r="I65" s="791">
        <v>5.9</v>
      </c>
      <c r="J65" s="826">
        <v>6</v>
      </c>
      <c r="K65" s="826">
        <v>3.8</v>
      </c>
      <c r="L65" s="826">
        <v>4</v>
      </c>
      <c r="M65" s="826">
        <v>3.5</v>
      </c>
      <c r="N65" s="826" t="s">
        <v>8</v>
      </c>
      <c r="O65" s="826">
        <v>3.1</v>
      </c>
      <c r="P65" s="826">
        <v>4</v>
      </c>
      <c r="Q65" s="980" t="s">
        <v>8</v>
      </c>
    </row>
    <row r="66" spans="1:27" s="1627" customFormat="1" ht="24" x14ac:dyDescent="0.2">
      <c r="A66" s="1085" t="s">
        <v>498</v>
      </c>
      <c r="B66" s="826"/>
      <c r="C66" s="826"/>
      <c r="D66" s="826"/>
      <c r="E66" s="826"/>
      <c r="F66" s="826"/>
      <c r="G66" s="826"/>
      <c r="H66" s="826"/>
      <c r="I66" s="826"/>
      <c r="J66" s="826"/>
      <c r="K66" s="826"/>
      <c r="L66" s="826"/>
      <c r="M66" s="826"/>
      <c r="N66" s="826"/>
      <c r="O66" s="826"/>
      <c r="P66" s="826"/>
      <c r="Q66" s="826"/>
    </row>
    <row r="67" spans="1:27" s="1624" customFormat="1" x14ac:dyDescent="0.2">
      <c r="A67" s="789" t="s">
        <v>276</v>
      </c>
      <c r="B67" s="973" t="s">
        <v>499</v>
      </c>
      <c r="C67" s="973" t="s">
        <v>500</v>
      </c>
      <c r="D67" s="973" t="s">
        <v>501</v>
      </c>
      <c r="E67" s="973" t="s">
        <v>502</v>
      </c>
      <c r="F67" s="973" t="s">
        <v>503</v>
      </c>
      <c r="G67" s="789">
        <v>113053</v>
      </c>
      <c r="H67" s="789">
        <v>127609</v>
      </c>
      <c r="I67" s="973">
        <v>139452</v>
      </c>
      <c r="J67" s="789">
        <v>152490</v>
      </c>
      <c r="K67" s="789">
        <v>174516</v>
      </c>
      <c r="L67" s="789">
        <v>209064</v>
      </c>
      <c r="M67" s="789">
        <v>276711</v>
      </c>
      <c r="N67" s="789">
        <v>376741</v>
      </c>
      <c r="O67" s="789">
        <v>422140</v>
      </c>
      <c r="P67" s="1063">
        <v>445989</v>
      </c>
      <c r="Q67" s="980" t="s">
        <v>8</v>
      </c>
    </row>
    <row r="68" spans="1:27" s="1624" customFormat="1" x14ac:dyDescent="0.2">
      <c r="A68" s="789" t="s">
        <v>43</v>
      </c>
      <c r="B68" s="789">
        <v>507.2</v>
      </c>
      <c r="C68" s="789">
        <v>574.79999999999995</v>
      </c>
      <c r="D68" s="789">
        <v>594.29999999999995</v>
      </c>
      <c r="E68" s="789">
        <v>609.4</v>
      </c>
      <c r="F68" s="789">
        <v>570.9</v>
      </c>
      <c r="G68" s="789">
        <v>496.9</v>
      </c>
      <c r="H68" s="789">
        <v>369</v>
      </c>
      <c r="I68" s="789">
        <v>426.2</v>
      </c>
      <c r="J68" s="789">
        <v>442.4</v>
      </c>
      <c r="K68" s="789">
        <v>455.95</v>
      </c>
      <c r="L68" s="789">
        <v>488.8</v>
      </c>
      <c r="M68" s="789">
        <v>650</v>
      </c>
      <c r="N68" s="789"/>
      <c r="O68" s="789"/>
      <c r="P68" s="789"/>
      <c r="Q68" s="789"/>
    </row>
    <row r="69" spans="1:27" s="1627" customFormat="1" ht="24" x14ac:dyDescent="0.2">
      <c r="A69" s="1085" t="s">
        <v>504</v>
      </c>
      <c r="B69" s="826">
        <v>120.3</v>
      </c>
      <c r="C69" s="826">
        <v>115.9</v>
      </c>
      <c r="D69" s="826">
        <v>115</v>
      </c>
      <c r="E69" s="826">
        <v>104.5</v>
      </c>
      <c r="F69" s="826">
        <v>110.4</v>
      </c>
      <c r="G69" s="826">
        <v>104.9</v>
      </c>
      <c r="H69" s="826">
        <v>112.9</v>
      </c>
      <c r="I69" s="826">
        <v>109.3</v>
      </c>
      <c r="J69" s="826">
        <v>109.3</v>
      </c>
      <c r="K69" s="826">
        <v>114.4</v>
      </c>
      <c r="L69" s="826">
        <v>119.8</v>
      </c>
      <c r="M69" s="826">
        <v>132.4</v>
      </c>
      <c r="N69" s="826">
        <v>136.1</v>
      </c>
      <c r="O69" s="826">
        <v>112.1</v>
      </c>
      <c r="P69" s="1099">
        <v>105.6</v>
      </c>
      <c r="Q69" s="980" t="s">
        <v>8</v>
      </c>
    </row>
    <row r="70" spans="1:27" s="1627" customFormat="1" ht="24" x14ac:dyDescent="0.2">
      <c r="A70" s="1085" t="s">
        <v>505</v>
      </c>
      <c r="B70" s="826">
        <v>113</v>
      </c>
      <c r="C70" s="826">
        <v>108.1</v>
      </c>
      <c r="D70" s="826">
        <v>108.4</v>
      </c>
      <c r="E70" s="826">
        <v>97.3</v>
      </c>
      <c r="F70" s="826">
        <v>101.7</v>
      </c>
      <c r="G70" s="826">
        <v>98.4</v>
      </c>
      <c r="H70" s="826">
        <v>100</v>
      </c>
      <c r="I70" s="826">
        <v>102.1</v>
      </c>
      <c r="J70" s="826">
        <v>103.5</v>
      </c>
      <c r="K70" s="826">
        <v>108.5</v>
      </c>
      <c r="L70" s="826">
        <v>112.3</v>
      </c>
      <c r="M70" s="826">
        <v>122.1</v>
      </c>
      <c r="N70" s="826">
        <v>117.6</v>
      </c>
      <c r="O70" s="826">
        <v>97.4</v>
      </c>
      <c r="P70" s="826">
        <v>98.2</v>
      </c>
      <c r="Q70" s="980" t="s">
        <v>8</v>
      </c>
    </row>
    <row r="71" spans="1:27" s="1627" customFormat="1" ht="22.5" x14ac:dyDescent="0.2">
      <c r="A71" s="1085" t="s">
        <v>506</v>
      </c>
      <c r="B71" s="826">
        <v>207.5</v>
      </c>
      <c r="C71" s="826">
        <v>224.3</v>
      </c>
      <c r="D71" s="826">
        <v>243.1</v>
      </c>
      <c r="E71" s="826">
        <v>236.5</v>
      </c>
      <c r="F71" s="826">
        <v>240.5</v>
      </c>
      <c r="G71" s="826">
        <v>236.7</v>
      </c>
      <c r="H71" s="826">
        <v>236.7</v>
      </c>
      <c r="I71" s="826">
        <v>241.7</v>
      </c>
      <c r="J71" s="826">
        <v>250.1</v>
      </c>
      <c r="K71" s="826">
        <v>271.39999999999998</v>
      </c>
      <c r="L71" s="826">
        <v>304.8</v>
      </c>
      <c r="M71" s="826">
        <v>372.1</v>
      </c>
      <c r="N71" s="826"/>
      <c r="O71" s="826"/>
      <c r="P71" s="826"/>
      <c r="Q71" s="826"/>
    </row>
    <row r="72" spans="1:27" x14ac:dyDescent="0.2">
      <c r="A72" s="878" t="s">
        <v>74</v>
      </c>
      <c r="B72" s="873">
        <v>14952</v>
      </c>
      <c r="C72" s="873">
        <v>15999</v>
      </c>
      <c r="D72" s="873">
        <v>17439</v>
      </c>
      <c r="E72" s="873">
        <v>18660</v>
      </c>
      <c r="F72" s="873">
        <v>19966</v>
      </c>
      <c r="G72" s="873">
        <v>21364</v>
      </c>
      <c r="H72" s="873">
        <v>22859</v>
      </c>
      <c r="I72" s="873">
        <v>24459</v>
      </c>
      <c r="J72" s="873">
        <v>28284</v>
      </c>
      <c r="K72" s="873">
        <v>42500</v>
      </c>
      <c r="L72" s="873">
        <v>42500</v>
      </c>
      <c r="M72" s="873">
        <v>42500</v>
      </c>
      <c r="N72" s="873">
        <v>60000</v>
      </c>
      <c r="O72" s="873">
        <v>70000</v>
      </c>
      <c r="P72" s="873">
        <v>85000</v>
      </c>
      <c r="Q72" s="873">
        <v>85000</v>
      </c>
    </row>
    <row r="73" spans="1:27" x14ac:dyDescent="0.2">
      <c r="A73" s="1211" t="s">
        <v>79</v>
      </c>
      <c r="B73" s="1557"/>
      <c r="C73" s="1557"/>
      <c r="D73" s="1557"/>
      <c r="E73" s="1557"/>
      <c r="F73" s="1557"/>
      <c r="G73" s="1557"/>
      <c r="H73" s="1557"/>
      <c r="I73" s="1557"/>
      <c r="J73" s="1557"/>
      <c r="K73" s="1557"/>
      <c r="L73" s="1557"/>
      <c r="M73" s="1557"/>
      <c r="N73" s="1557"/>
      <c r="O73" s="1557"/>
      <c r="P73" s="1232"/>
      <c r="Q73" s="1232"/>
    </row>
    <row r="74" spans="1:27" s="876" customFormat="1" x14ac:dyDescent="0.2">
      <c r="A74" s="870" t="s">
        <v>80</v>
      </c>
      <c r="B74" s="873"/>
      <c r="C74" s="873"/>
      <c r="D74" s="873"/>
      <c r="E74" s="873"/>
      <c r="F74" s="873"/>
      <c r="G74" s="873"/>
      <c r="H74" s="873"/>
      <c r="I74" s="873"/>
      <c r="J74" s="873"/>
      <c r="K74" s="873"/>
      <c r="L74" s="873"/>
      <c r="M74" s="873"/>
      <c r="N74" s="873"/>
      <c r="O74" s="873"/>
      <c r="P74" s="902"/>
      <c r="Q74" s="873"/>
      <c r="R74" s="1553"/>
      <c r="S74" s="1553"/>
      <c r="T74" s="1553"/>
      <c r="U74" s="1553"/>
      <c r="V74" s="1553"/>
      <c r="W74" s="1553"/>
      <c r="X74" s="1553"/>
      <c r="Y74" s="1553"/>
      <c r="Z74" s="1553"/>
      <c r="AA74" s="1553"/>
    </row>
    <row r="75" spans="1:27" s="876" customFormat="1" x14ac:dyDescent="0.2">
      <c r="A75" s="870" t="s">
        <v>371</v>
      </c>
      <c r="B75" s="873">
        <v>742.2</v>
      </c>
      <c r="C75" s="873">
        <v>944.8</v>
      </c>
      <c r="D75" s="873">
        <v>2770.8</v>
      </c>
      <c r="E75" s="873">
        <v>2618.8000000000002</v>
      </c>
      <c r="F75" s="873">
        <v>1570.6</v>
      </c>
      <c r="G75" s="873">
        <v>4311.3999999999996</v>
      </c>
      <c r="H75" s="873">
        <v>4255.2</v>
      </c>
      <c r="I75" s="873">
        <v>2968</v>
      </c>
      <c r="J75" s="873">
        <v>3301.8</v>
      </c>
      <c r="K75" s="873">
        <v>5910.7</v>
      </c>
      <c r="L75" s="873">
        <v>2214.9</v>
      </c>
      <c r="M75" s="873">
        <v>3602.5</v>
      </c>
      <c r="N75" s="873">
        <v>4173.3</v>
      </c>
      <c r="O75" s="1333">
        <v>6208.5</v>
      </c>
      <c r="P75" s="1294">
        <v>9273.7000000000007</v>
      </c>
      <c r="Q75" s="875">
        <v>28381.7</v>
      </c>
      <c r="R75" s="1553"/>
      <c r="S75" s="1553"/>
      <c r="T75" s="1553"/>
      <c r="U75" s="1553"/>
      <c r="V75" s="1553"/>
      <c r="W75" s="1553"/>
      <c r="X75" s="1553"/>
      <c r="Y75" s="1553"/>
      <c r="Z75" s="1553"/>
      <c r="AA75" s="1553"/>
    </row>
    <row r="76" spans="1:27" s="898" customFormat="1" x14ac:dyDescent="0.2">
      <c r="A76" s="851" t="s">
        <v>83</v>
      </c>
      <c r="B76" s="860">
        <v>5</v>
      </c>
      <c r="C76" s="860">
        <v>6.4</v>
      </c>
      <c r="D76" s="860">
        <v>18.600000000000001</v>
      </c>
      <c r="E76" s="860">
        <v>17.2</v>
      </c>
      <c r="F76" s="860">
        <v>8.8000000000000007</v>
      </c>
      <c r="G76" s="860">
        <v>19.399999999999999</v>
      </c>
      <c r="H76" s="860">
        <v>12.4</v>
      </c>
      <c r="I76" s="860">
        <v>9.1</v>
      </c>
      <c r="J76" s="860">
        <v>9.6</v>
      </c>
      <c r="K76" s="860">
        <v>15.4</v>
      </c>
      <c r="L76" s="860">
        <v>5.4</v>
      </c>
      <c r="M76" s="860">
        <v>8.5</v>
      </c>
      <c r="N76" s="860">
        <v>9.1</v>
      </c>
      <c r="O76" s="1333">
        <v>13</v>
      </c>
      <c r="P76" s="1294">
        <v>18.600000000000001</v>
      </c>
      <c r="Q76" s="875">
        <v>55.2</v>
      </c>
      <c r="R76" s="887"/>
      <c r="S76" s="887"/>
      <c r="T76" s="887"/>
      <c r="U76" s="887"/>
      <c r="V76" s="887"/>
      <c r="W76" s="887"/>
      <c r="X76" s="887"/>
      <c r="Y76" s="887"/>
      <c r="Z76" s="887"/>
      <c r="AA76" s="887"/>
    </row>
    <row r="77" spans="1:27" s="898" customFormat="1" ht="22.5" x14ac:dyDescent="0.2">
      <c r="A77" s="851" t="s">
        <v>84</v>
      </c>
      <c r="B77" s="860">
        <v>62.3</v>
      </c>
      <c r="C77" s="860">
        <v>119.3</v>
      </c>
      <c r="D77" s="860">
        <v>278.89999999999998</v>
      </c>
      <c r="E77" s="860">
        <v>89.7</v>
      </c>
      <c r="F77" s="860">
        <v>57</v>
      </c>
      <c r="G77" s="860">
        <v>267.10000000000002</v>
      </c>
      <c r="H77" s="860">
        <v>95.9</v>
      </c>
      <c r="I77" s="860">
        <v>68</v>
      </c>
      <c r="J77" s="860">
        <v>103.9</v>
      </c>
      <c r="K77" s="860">
        <v>174</v>
      </c>
      <c r="L77" s="860">
        <v>37.299999999999997</v>
      </c>
      <c r="M77" s="860">
        <v>156.1</v>
      </c>
      <c r="N77" s="860">
        <v>109.4</v>
      </c>
      <c r="O77" s="1333">
        <v>141.5</v>
      </c>
      <c r="P77" s="1294">
        <v>145.69999999999999</v>
      </c>
      <c r="Q77" s="875">
        <v>297.39999999999998</v>
      </c>
      <c r="R77" s="887"/>
      <c r="S77" s="887"/>
      <c r="T77" s="887"/>
      <c r="U77" s="887"/>
      <c r="V77" s="887"/>
      <c r="W77" s="887"/>
      <c r="X77" s="887"/>
      <c r="Y77" s="887"/>
      <c r="Z77" s="887"/>
      <c r="AA77" s="887"/>
    </row>
    <row r="78" spans="1:27" s="898" customFormat="1" ht="22.5" x14ac:dyDescent="0.2">
      <c r="A78" s="851" t="s">
        <v>507</v>
      </c>
      <c r="B78" s="860">
        <v>100</v>
      </c>
      <c r="C78" s="860">
        <f t="shared" ref="C78:I78" si="0">B78*C77/100</f>
        <v>119.3</v>
      </c>
      <c r="D78" s="860">
        <f t="shared" si="0"/>
        <v>332.72769999999997</v>
      </c>
      <c r="E78" s="860">
        <f t="shared" si="0"/>
        <v>298.45674689999998</v>
      </c>
      <c r="F78" s="860">
        <f t="shared" si="0"/>
        <v>170.12034573299999</v>
      </c>
      <c r="G78" s="860">
        <f t="shared" si="0"/>
        <v>454.39144345284302</v>
      </c>
      <c r="H78" s="860">
        <f t="shared" si="0"/>
        <v>435.76139427127652</v>
      </c>
      <c r="I78" s="860">
        <f t="shared" si="0"/>
        <v>296.31774810446802</v>
      </c>
      <c r="J78" s="860">
        <f>I78*J77/100</f>
        <v>307.87414028054229</v>
      </c>
      <c r="K78" s="860">
        <f>J78*K77/100</f>
        <v>535.70100408814358</v>
      </c>
      <c r="L78" s="860">
        <f>K78*L77/100</f>
        <v>199.81647452487752</v>
      </c>
      <c r="M78" s="860">
        <f>L78*M77/100</f>
        <v>311.91351673333378</v>
      </c>
      <c r="N78" s="860">
        <f>M78*N77/100</f>
        <v>341.23338730626716</v>
      </c>
      <c r="O78" s="1333">
        <v>482.8</v>
      </c>
      <c r="P78" s="1334">
        <v>703.4</v>
      </c>
      <c r="Q78" s="875">
        <v>2092.2254138239268</v>
      </c>
    </row>
    <row r="79" spans="1:27" s="887" customFormat="1" ht="22.5" x14ac:dyDescent="0.2">
      <c r="A79" s="1085" t="s">
        <v>508</v>
      </c>
      <c r="B79" s="853">
        <v>128</v>
      </c>
      <c r="C79" s="853">
        <v>125</v>
      </c>
      <c r="D79" s="853">
        <v>128</v>
      </c>
      <c r="E79" s="853">
        <v>130</v>
      </c>
      <c r="F79" s="853">
        <v>119</v>
      </c>
      <c r="G79" s="853">
        <v>119</v>
      </c>
      <c r="H79" s="853">
        <v>115</v>
      </c>
      <c r="I79" s="853">
        <v>114</v>
      </c>
      <c r="J79" s="853">
        <v>103</v>
      </c>
      <c r="K79" s="852">
        <v>114</v>
      </c>
      <c r="L79" s="905">
        <v>118</v>
      </c>
      <c r="M79" s="905">
        <v>116</v>
      </c>
      <c r="N79" s="904">
        <v>115</v>
      </c>
      <c r="O79" s="861">
        <v>163</v>
      </c>
      <c r="P79" s="789">
        <v>163</v>
      </c>
      <c r="Q79" s="902">
        <v>165</v>
      </c>
    </row>
    <row r="80" spans="1:27" s="887" customFormat="1" ht="22.5" x14ac:dyDescent="0.2">
      <c r="A80" s="1085" t="s">
        <v>509</v>
      </c>
      <c r="B80" s="853">
        <v>101</v>
      </c>
      <c r="C80" s="853">
        <v>89</v>
      </c>
      <c r="D80" s="853">
        <v>89</v>
      </c>
      <c r="E80" s="853">
        <v>88</v>
      </c>
      <c r="F80" s="853">
        <v>89</v>
      </c>
      <c r="G80" s="853">
        <v>89</v>
      </c>
      <c r="H80" s="853">
        <v>86</v>
      </c>
      <c r="I80" s="853">
        <v>88</v>
      </c>
      <c r="J80" s="853">
        <v>85</v>
      </c>
      <c r="K80" s="852">
        <v>91</v>
      </c>
      <c r="L80" s="905">
        <v>94</v>
      </c>
      <c r="M80" s="905">
        <v>89</v>
      </c>
      <c r="N80" s="904">
        <v>86</v>
      </c>
      <c r="O80" s="861">
        <v>134</v>
      </c>
      <c r="P80" s="789">
        <v>146</v>
      </c>
      <c r="Q80" s="902">
        <v>152</v>
      </c>
    </row>
    <row r="81" spans="1:17" s="887" customFormat="1" x14ac:dyDescent="0.2">
      <c r="A81" s="826" t="s">
        <v>88</v>
      </c>
      <c r="B81" s="853">
        <v>70</v>
      </c>
      <c r="C81" s="853">
        <v>71</v>
      </c>
      <c r="D81" s="853">
        <v>78</v>
      </c>
      <c r="E81" s="853">
        <v>69</v>
      </c>
      <c r="F81" s="853">
        <v>64</v>
      </c>
      <c r="G81" s="853">
        <v>63</v>
      </c>
      <c r="H81" s="853">
        <v>61</v>
      </c>
      <c r="I81" s="853">
        <v>62</v>
      </c>
      <c r="J81" s="853">
        <v>58</v>
      </c>
      <c r="K81" s="853">
        <v>65</v>
      </c>
      <c r="L81" s="850">
        <v>56</v>
      </c>
      <c r="M81" s="850">
        <v>57</v>
      </c>
      <c r="N81" s="862">
        <v>49</v>
      </c>
      <c r="O81" s="860">
        <v>79</v>
      </c>
      <c r="P81" s="826">
        <v>103</v>
      </c>
      <c r="Q81" s="902">
        <v>74</v>
      </c>
    </row>
    <row r="82" spans="1:17" s="876" customFormat="1" ht="33.75" x14ac:dyDescent="0.2">
      <c r="A82" s="879" t="s">
        <v>89</v>
      </c>
      <c r="B82" s="873"/>
      <c r="C82" s="873"/>
      <c r="D82" s="873"/>
      <c r="E82" s="873"/>
      <c r="F82" s="873"/>
      <c r="G82" s="873"/>
      <c r="H82" s="873"/>
      <c r="I82" s="873"/>
      <c r="J82" s="873"/>
      <c r="K82" s="873"/>
      <c r="L82" s="873"/>
      <c r="M82" s="873"/>
      <c r="N82" s="873"/>
      <c r="O82" s="874"/>
      <c r="P82" s="874"/>
      <c r="Q82" s="874"/>
    </row>
    <row r="83" spans="1:17" s="876" customFormat="1" ht="22.5" x14ac:dyDescent="0.2">
      <c r="A83" s="879" t="s">
        <v>90</v>
      </c>
      <c r="B83" s="873"/>
      <c r="C83" s="873"/>
      <c r="D83" s="873"/>
      <c r="E83" s="873"/>
      <c r="F83" s="873"/>
      <c r="G83" s="873"/>
      <c r="H83" s="873"/>
      <c r="I83" s="873"/>
      <c r="J83" s="873"/>
      <c r="K83" s="873"/>
      <c r="L83" s="873"/>
      <c r="M83" s="873"/>
      <c r="N83" s="873"/>
      <c r="O83" s="874"/>
      <c r="P83" s="874"/>
      <c r="Q83" s="874"/>
    </row>
    <row r="84" spans="1:17" s="876" customFormat="1" x14ac:dyDescent="0.2">
      <c r="A84" s="879" t="s">
        <v>91</v>
      </c>
      <c r="B84" s="873"/>
      <c r="C84" s="873"/>
      <c r="D84" s="873"/>
      <c r="E84" s="873"/>
      <c r="F84" s="873"/>
      <c r="G84" s="873"/>
      <c r="H84" s="873"/>
      <c r="I84" s="873"/>
      <c r="J84" s="873"/>
      <c r="K84" s="873"/>
      <c r="L84" s="873"/>
      <c r="M84" s="873"/>
      <c r="N84" s="873"/>
      <c r="O84" s="874"/>
      <c r="P84" s="899" t="s">
        <v>8</v>
      </c>
      <c r="Q84" s="874"/>
    </row>
    <row r="85" spans="1:17" s="876" customFormat="1" x14ac:dyDescent="0.2">
      <c r="A85" s="880" t="s">
        <v>92</v>
      </c>
      <c r="B85" s="873"/>
      <c r="C85" s="873"/>
      <c r="D85" s="873"/>
      <c r="E85" s="873"/>
      <c r="F85" s="873"/>
      <c r="G85" s="873"/>
      <c r="H85" s="873"/>
      <c r="I85" s="873"/>
      <c r="J85" s="873"/>
      <c r="K85" s="873"/>
      <c r="L85" s="873"/>
      <c r="M85" s="873"/>
      <c r="N85" s="873"/>
      <c r="O85" s="874"/>
      <c r="P85" s="899" t="s">
        <v>8</v>
      </c>
      <c r="Q85" s="874"/>
    </row>
    <row r="86" spans="1:17" s="876" customFormat="1" x14ac:dyDescent="0.2">
      <c r="A86" s="879" t="s">
        <v>93</v>
      </c>
      <c r="B86" s="873"/>
      <c r="C86" s="873"/>
      <c r="D86" s="873"/>
      <c r="E86" s="873"/>
      <c r="F86" s="873"/>
      <c r="G86" s="873"/>
      <c r="H86" s="873"/>
      <c r="I86" s="873"/>
      <c r="J86" s="873"/>
      <c r="K86" s="873"/>
      <c r="L86" s="873"/>
      <c r="M86" s="873"/>
      <c r="N86" s="873"/>
      <c r="O86" s="874"/>
      <c r="P86" s="899" t="s">
        <v>8</v>
      </c>
      <c r="Q86" s="874"/>
    </row>
    <row r="87" spans="1:17" s="876" customFormat="1" x14ac:dyDescent="0.2">
      <c r="A87" s="879" t="s">
        <v>94</v>
      </c>
      <c r="B87" s="873"/>
      <c r="C87" s="873"/>
      <c r="D87" s="873"/>
      <c r="E87" s="873"/>
      <c r="F87" s="873"/>
      <c r="G87" s="873"/>
      <c r="H87" s="873"/>
      <c r="I87" s="873"/>
      <c r="J87" s="873"/>
      <c r="K87" s="873"/>
      <c r="L87" s="873"/>
      <c r="M87" s="873"/>
      <c r="N87" s="873"/>
      <c r="O87" s="874"/>
      <c r="P87" s="899" t="s">
        <v>8</v>
      </c>
      <c r="Q87" s="874"/>
    </row>
    <row r="88" spans="1:17" s="876" customFormat="1" x14ac:dyDescent="0.2">
      <c r="A88" s="879" t="s">
        <v>95</v>
      </c>
      <c r="B88" s="873"/>
      <c r="C88" s="873"/>
      <c r="D88" s="873"/>
      <c r="E88" s="873"/>
      <c r="F88" s="873"/>
      <c r="G88" s="873"/>
      <c r="H88" s="873"/>
      <c r="I88" s="873"/>
      <c r="J88" s="873"/>
      <c r="K88" s="873"/>
      <c r="L88" s="873"/>
      <c r="M88" s="873"/>
      <c r="N88" s="873"/>
      <c r="O88" s="874"/>
      <c r="P88" s="899" t="s">
        <v>8</v>
      </c>
      <c r="Q88" s="874"/>
    </row>
    <row r="89" spans="1:17" s="876" customFormat="1" ht="22.5" x14ac:dyDescent="0.2">
      <c r="A89" s="879" t="s">
        <v>96</v>
      </c>
      <c r="B89" s="873"/>
      <c r="C89" s="873"/>
      <c r="D89" s="873"/>
      <c r="E89" s="873"/>
      <c r="F89" s="873"/>
      <c r="G89" s="873"/>
      <c r="H89" s="873"/>
      <c r="I89" s="873"/>
      <c r="J89" s="873"/>
      <c r="K89" s="873"/>
      <c r="L89" s="873"/>
      <c r="M89" s="873"/>
      <c r="N89" s="873"/>
      <c r="O89" s="874"/>
      <c r="P89" s="874"/>
      <c r="Q89" s="874"/>
    </row>
    <row r="90" spans="1:17" s="876" customFormat="1" x14ac:dyDescent="0.2">
      <c r="A90" s="879" t="s">
        <v>97</v>
      </c>
      <c r="B90" s="873"/>
      <c r="C90" s="873"/>
      <c r="D90" s="873"/>
      <c r="E90" s="873"/>
      <c r="F90" s="873"/>
      <c r="G90" s="873"/>
      <c r="H90" s="873"/>
      <c r="I90" s="873"/>
      <c r="J90" s="873"/>
      <c r="K90" s="873"/>
      <c r="L90" s="873"/>
      <c r="M90" s="873"/>
      <c r="N90" s="873"/>
      <c r="O90" s="874"/>
      <c r="P90" s="874"/>
      <c r="Q90" s="874"/>
    </row>
    <row r="91" spans="1:17" s="876" customFormat="1" x14ac:dyDescent="0.2">
      <c r="A91" s="879" t="s">
        <v>98</v>
      </c>
      <c r="B91" s="873"/>
      <c r="C91" s="873"/>
      <c r="D91" s="873"/>
      <c r="E91" s="873"/>
      <c r="F91" s="873"/>
      <c r="G91" s="873"/>
      <c r="H91" s="873"/>
      <c r="I91" s="873"/>
      <c r="J91" s="873"/>
      <c r="K91" s="873"/>
      <c r="L91" s="873"/>
      <c r="M91" s="873"/>
      <c r="N91" s="873"/>
      <c r="O91" s="874"/>
      <c r="P91" s="874"/>
      <c r="Q91" s="874"/>
    </row>
    <row r="92" spans="1:17" s="876" customFormat="1" x14ac:dyDescent="0.2">
      <c r="A92" s="879" t="s">
        <v>99</v>
      </c>
      <c r="B92" s="873"/>
      <c r="C92" s="873"/>
      <c r="D92" s="873"/>
      <c r="E92" s="873"/>
      <c r="F92" s="873"/>
      <c r="G92" s="873"/>
      <c r="H92" s="873"/>
      <c r="I92" s="873"/>
      <c r="J92" s="873"/>
      <c r="K92" s="873"/>
      <c r="L92" s="873"/>
      <c r="M92" s="873"/>
      <c r="N92" s="873"/>
      <c r="O92" s="874"/>
      <c r="P92" s="899" t="s">
        <v>8</v>
      </c>
      <c r="Q92" s="874"/>
    </row>
    <row r="93" spans="1:17" s="876" customFormat="1" x14ac:dyDescent="0.2">
      <c r="A93" s="879" t="s">
        <v>101</v>
      </c>
      <c r="B93" s="873"/>
      <c r="C93" s="873"/>
      <c r="D93" s="873"/>
      <c r="E93" s="873"/>
      <c r="F93" s="873"/>
      <c r="G93" s="873"/>
      <c r="H93" s="873"/>
      <c r="I93" s="873"/>
      <c r="J93" s="873"/>
      <c r="K93" s="873"/>
      <c r="L93" s="873"/>
      <c r="M93" s="873"/>
      <c r="N93" s="873"/>
      <c r="O93" s="874"/>
      <c r="P93" s="899" t="s">
        <v>8</v>
      </c>
      <c r="Q93" s="874"/>
    </row>
    <row r="94" spans="1:17" s="876" customFormat="1" x14ac:dyDescent="0.2">
      <c r="A94" s="879" t="s">
        <v>102</v>
      </c>
      <c r="B94" s="873"/>
      <c r="C94" s="873"/>
      <c r="D94" s="873"/>
      <c r="E94" s="873"/>
      <c r="F94" s="873"/>
      <c r="G94" s="873"/>
      <c r="H94" s="873"/>
      <c r="I94" s="873"/>
      <c r="J94" s="873"/>
      <c r="K94" s="873"/>
      <c r="L94" s="873"/>
      <c r="M94" s="873"/>
      <c r="N94" s="873"/>
      <c r="O94" s="874"/>
      <c r="P94" s="899" t="s">
        <v>8</v>
      </c>
      <c r="Q94" s="874"/>
    </row>
    <row r="95" spans="1:17" s="876" customFormat="1" x14ac:dyDescent="0.2">
      <c r="A95" s="879" t="s">
        <v>103</v>
      </c>
      <c r="B95" s="873"/>
      <c r="C95" s="873"/>
      <c r="D95" s="873"/>
      <c r="E95" s="873"/>
      <c r="F95" s="873"/>
      <c r="G95" s="873"/>
      <c r="H95" s="873"/>
      <c r="I95" s="873"/>
      <c r="J95" s="873"/>
      <c r="K95" s="873"/>
      <c r="L95" s="873"/>
      <c r="M95" s="873"/>
      <c r="N95" s="873"/>
      <c r="O95" s="874"/>
      <c r="P95" s="899" t="s">
        <v>8</v>
      </c>
      <c r="Q95" s="874"/>
    </row>
    <row r="96" spans="1:17" x14ac:dyDescent="0.2">
      <c r="A96" s="1214" t="s">
        <v>104</v>
      </c>
      <c r="B96" s="1700"/>
      <c r="C96" s="1700"/>
      <c r="D96" s="1700"/>
      <c r="E96" s="1700"/>
      <c r="F96" s="1700"/>
      <c r="G96" s="1700"/>
      <c r="H96" s="1700"/>
      <c r="I96" s="1700"/>
      <c r="J96" s="1700"/>
      <c r="K96" s="1700"/>
      <c r="L96" s="1557"/>
      <c r="M96" s="1557"/>
      <c r="N96" s="1557"/>
      <c r="O96" s="1557"/>
      <c r="P96" s="1556"/>
      <c r="Q96" s="1556"/>
    </row>
    <row r="97" spans="1:17" ht="24" x14ac:dyDescent="0.2">
      <c r="A97" s="881" t="s">
        <v>510</v>
      </c>
      <c r="B97" s="873"/>
      <c r="C97" s="873"/>
      <c r="D97" s="873"/>
      <c r="E97" s="873"/>
      <c r="F97" s="873"/>
      <c r="G97" s="873"/>
      <c r="H97" s="873"/>
      <c r="I97" s="873"/>
      <c r="J97" s="873"/>
      <c r="K97" s="873"/>
      <c r="L97" s="873"/>
      <c r="M97" s="873"/>
      <c r="N97" s="873"/>
      <c r="O97" s="873"/>
      <c r="P97" s="866"/>
      <c r="Q97" s="873"/>
    </row>
    <row r="98" spans="1:17" x14ac:dyDescent="0.2">
      <c r="A98" s="873" t="s">
        <v>81</v>
      </c>
      <c r="B98" s="866" t="s">
        <v>8</v>
      </c>
      <c r="C98" s="866" t="s">
        <v>8</v>
      </c>
      <c r="D98" s="866" t="s">
        <v>8</v>
      </c>
      <c r="E98" s="866" t="s">
        <v>8</v>
      </c>
      <c r="F98" s="866" t="s">
        <v>8</v>
      </c>
      <c r="G98" s="866" t="s">
        <v>8</v>
      </c>
      <c r="H98" s="866" t="s">
        <v>8</v>
      </c>
      <c r="I98" s="866" t="s">
        <v>8</v>
      </c>
      <c r="J98" s="873">
        <v>13933</v>
      </c>
      <c r="K98" s="873">
        <v>17489</v>
      </c>
      <c r="L98" s="873">
        <v>15796</v>
      </c>
      <c r="M98" s="873">
        <v>16490</v>
      </c>
      <c r="N98" s="873">
        <v>23735</v>
      </c>
      <c r="O98" s="873">
        <v>24722.9</v>
      </c>
      <c r="P98" s="1294">
        <v>27341.7</v>
      </c>
      <c r="Q98" s="875">
        <v>28977.8</v>
      </c>
    </row>
    <row r="99" spans="1:17" ht="22.5" x14ac:dyDescent="0.2">
      <c r="A99" s="870" t="s">
        <v>106</v>
      </c>
      <c r="B99" s="873"/>
      <c r="C99" s="873"/>
      <c r="D99" s="873"/>
      <c r="E99" s="873"/>
      <c r="F99" s="873"/>
      <c r="G99" s="873"/>
      <c r="H99" s="873"/>
      <c r="I99" s="873"/>
      <c r="J99" s="873">
        <v>3.1</v>
      </c>
      <c r="K99" s="873">
        <v>2.8</v>
      </c>
      <c r="L99" s="873">
        <v>2.2000000000000002</v>
      </c>
      <c r="M99" s="873">
        <v>1.9</v>
      </c>
      <c r="N99" s="873">
        <v>2.2999999999999998</v>
      </c>
      <c r="O99" s="873">
        <v>2.2000000000000002</v>
      </c>
      <c r="P99" s="791">
        <v>2.2000000000000002</v>
      </c>
      <c r="Q99" s="875">
        <v>1.4</v>
      </c>
    </row>
    <row r="100" spans="1:17" ht="22.5" x14ac:dyDescent="0.2">
      <c r="A100" s="854" t="s">
        <v>234</v>
      </c>
      <c r="B100" s="882" t="s">
        <v>4</v>
      </c>
      <c r="C100" s="882" t="s">
        <v>4</v>
      </c>
      <c r="D100" s="882" t="s">
        <v>4</v>
      </c>
      <c r="E100" s="882" t="s">
        <v>4</v>
      </c>
      <c r="F100" s="882" t="s">
        <v>4</v>
      </c>
      <c r="G100" s="882" t="s">
        <v>4</v>
      </c>
      <c r="H100" s="882" t="s">
        <v>4</v>
      </c>
      <c r="I100" s="882" t="s">
        <v>4</v>
      </c>
      <c r="J100" s="882" t="s">
        <v>4</v>
      </c>
      <c r="K100" s="882" t="s">
        <v>4</v>
      </c>
      <c r="L100" s="882" t="s">
        <v>4</v>
      </c>
      <c r="M100" s="882" t="s">
        <v>4</v>
      </c>
      <c r="N100" s="882" t="s">
        <v>4</v>
      </c>
      <c r="O100" s="866" t="s">
        <v>4</v>
      </c>
      <c r="P100" s="866" t="s">
        <v>4</v>
      </c>
      <c r="Q100" s="866" t="s">
        <v>205</v>
      </c>
    </row>
    <row r="101" spans="1:17" ht="22.5" x14ac:dyDescent="0.2">
      <c r="A101" s="868" t="s">
        <v>113</v>
      </c>
      <c r="B101" s="866" t="s">
        <v>8</v>
      </c>
      <c r="C101" s="866" t="s">
        <v>8</v>
      </c>
      <c r="D101" s="866" t="s">
        <v>8</v>
      </c>
      <c r="E101" s="866" t="s">
        <v>8</v>
      </c>
      <c r="F101" s="866" t="s">
        <v>8</v>
      </c>
      <c r="G101" s="866" t="s">
        <v>8</v>
      </c>
      <c r="H101" s="866" t="s">
        <v>8</v>
      </c>
      <c r="I101" s="866" t="s">
        <v>8</v>
      </c>
      <c r="J101" s="866" t="s">
        <v>8</v>
      </c>
      <c r="K101" s="866" t="s">
        <v>8</v>
      </c>
      <c r="L101" s="866" t="s">
        <v>8</v>
      </c>
      <c r="M101" s="866" t="s">
        <v>8</v>
      </c>
      <c r="N101" s="866" t="s">
        <v>8</v>
      </c>
      <c r="O101" s="873"/>
      <c r="P101" s="873"/>
      <c r="Q101" s="873"/>
    </row>
    <row r="102" spans="1:17" x14ac:dyDescent="0.2">
      <c r="A102" s="877" t="s">
        <v>81</v>
      </c>
      <c r="B102" s="866" t="s">
        <v>8</v>
      </c>
      <c r="C102" s="866" t="s">
        <v>8</v>
      </c>
      <c r="D102" s="866" t="s">
        <v>8</v>
      </c>
      <c r="E102" s="866" t="s">
        <v>8</v>
      </c>
      <c r="F102" s="866" t="s">
        <v>8</v>
      </c>
      <c r="G102" s="866" t="s">
        <v>8</v>
      </c>
      <c r="H102" s="866" t="s">
        <v>8</v>
      </c>
      <c r="I102" s="866" t="s">
        <v>8</v>
      </c>
      <c r="J102" s="873">
        <v>9300</v>
      </c>
      <c r="K102" s="873">
        <v>10864</v>
      </c>
      <c r="L102" s="873">
        <v>11878</v>
      </c>
      <c r="M102" s="873">
        <v>12043</v>
      </c>
      <c r="N102" s="873">
        <v>16771</v>
      </c>
      <c r="O102" s="873">
        <v>18092.099999999999</v>
      </c>
      <c r="P102" s="1294">
        <v>18662.8</v>
      </c>
      <c r="Q102" s="875">
        <v>17485.5</v>
      </c>
    </row>
    <row r="103" spans="1:17" ht="22.5" x14ac:dyDescent="0.2">
      <c r="A103" s="854" t="s">
        <v>234</v>
      </c>
      <c r="B103" s="882" t="s">
        <v>4</v>
      </c>
      <c r="C103" s="882" t="s">
        <v>4</v>
      </c>
      <c r="D103" s="882" t="s">
        <v>4</v>
      </c>
      <c r="E103" s="882" t="s">
        <v>4</v>
      </c>
      <c r="F103" s="882" t="s">
        <v>4</v>
      </c>
      <c r="G103" s="882" t="s">
        <v>4</v>
      </c>
      <c r="H103" s="882" t="s">
        <v>4</v>
      </c>
      <c r="I103" s="882" t="s">
        <v>4</v>
      </c>
      <c r="J103" s="882" t="s">
        <v>4</v>
      </c>
      <c r="K103" s="882" t="s">
        <v>4</v>
      </c>
      <c r="L103" s="882" t="s">
        <v>4</v>
      </c>
      <c r="M103" s="882" t="s">
        <v>4</v>
      </c>
      <c r="N103" s="882" t="s">
        <v>4</v>
      </c>
      <c r="O103" s="873"/>
      <c r="P103" s="866" t="s">
        <v>205</v>
      </c>
      <c r="Q103" s="866" t="s">
        <v>205</v>
      </c>
    </row>
    <row r="104" spans="1:17" x14ac:dyDescent="0.2">
      <c r="A104" s="868" t="s">
        <v>116</v>
      </c>
      <c r="B104" s="866" t="s">
        <v>8</v>
      </c>
      <c r="C104" s="866" t="s">
        <v>8</v>
      </c>
      <c r="D104" s="866" t="s">
        <v>8</v>
      </c>
      <c r="E104" s="866" t="s">
        <v>8</v>
      </c>
      <c r="F104" s="866" t="s">
        <v>8</v>
      </c>
      <c r="G104" s="866" t="s">
        <v>8</v>
      </c>
      <c r="H104" s="866" t="s">
        <v>8</v>
      </c>
      <c r="I104" s="866" t="s">
        <v>8</v>
      </c>
      <c r="J104" s="866" t="s">
        <v>8</v>
      </c>
      <c r="K104" s="866" t="s">
        <v>8</v>
      </c>
      <c r="L104" s="866" t="s">
        <v>8</v>
      </c>
      <c r="M104" s="866" t="s">
        <v>8</v>
      </c>
      <c r="N104" s="866" t="s">
        <v>8</v>
      </c>
      <c r="O104" s="866" t="s">
        <v>205</v>
      </c>
      <c r="P104" s="866" t="s">
        <v>205</v>
      </c>
      <c r="Q104" s="866" t="s">
        <v>205</v>
      </c>
    </row>
    <row r="105" spans="1:17" x14ac:dyDescent="0.2">
      <c r="A105" s="877" t="s">
        <v>81</v>
      </c>
      <c r="B105" s="866" t="s">
        <v>8</v>
      </c>
      <c r="C105" s="866" t="s">
        <v>8</v>
      </c>
      <c r="D105" s="866" t="s">
        <v>8</v>
      </c>
      <c r="E105" s="866" t="s">
        <v>8</v>
      </c>
      <c r="F105" s="866" t="s">
        <v>8</v>
      </c>
      <c r="G105" s="866" t="s">
        <v>8</v>
      </c>
      <c r="H105" s="866" t="s">
        <v>8</v>
      </c>
      <c r="I105" s="866" t="s">
        <v>8</v>
      </c>
      <c r="J105" s="873">
        <v>4506</v>
      </c>
      <c r="K105" s="873">
        <v>6403</v>
      </c>
      <c r="L105" s="873">
        <v>3594</v>
      </c>
      <c r="M105" s="873">
        <v>4225</v>
      </c>
      <c r="N105" s="873">
        <v>6296</v>
      </c>
      <c r="O105" s="873">
        <v>5884.6</v>
      </c>
      <c r="P105" s="1294">
        <v>7834.9</v>
      </c>
      <c r="Q105" s="875">
        <v>10770.5</v>
      </c>
    </row>
    <row r="106" spans="1:17" ht="22.5" x14ac:dyDescent="0.2">
      <c r="A106" s="854" t="s">
        <v>234</v>
      </c>
      <c r="B106" s="882" t="s">
        <v>4</v>
      </c>
      <c r="C106" s="882" t="s">
        <v>4</v>
      </c>
      <c r="D106" s="882" t="s">
        <v>4</v>
      </c>
      <c r="E106" s="882" t="s">
        <v>4</v>
      </c>
      <c r="F106" s="882" t="s">
        <v>4</v>
      </c>
      <c r="G106" s="882" t="s">
        <v>4</v>
      </c>
      <c r="H106" s="882" t="s">
        <v>4</v>
      </c>
      <c r="I106" s="882" t="s">
        <v>4</v>
      </c>
      <c r="J106" s="882" t="s">
        <v>4</v>
      </c>
      <c r="K106" s="882" t="s">
        <v>4</v>
      </c>
      <c r="L106" s="882" t="s">
        <v>4</v>
      </c>
      <c r="M106" s="882" t="s">
        <v>4</v>
      </c>
      <c r="N106" s="882" t="s">
        <v>4</v>
      </c>
      <c r="O106" s="866" t="s">
        <v>4</v>
      </c>
      <c r="P106" s="866" t="s">
        <v>205</v>
      </c>
      <c r="Q106" s="866" t="s">
        <v>205</v>
      </c>
    </row>
    <row r="107" spans="1:17" ht="22.5" x14ac:dyDescent="0.2">
      <c r="A107" s="883" t="s">
        <v>117</v>
      </c>
      <c r="B107" s="882"/>
      <c r="C107" s="882"/>
      <c r="D107" s="882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873"/>
      <c r="P107" s="899" t="s">
        <v>8</v>
      </c>
      <c r="Q107" s="899" t="s">
        <v>8</v>
      </c>
    </row>
    <row r="108" spans="1:17" x14ac:dyDescent="0.2">
      <c r="A108" s="883" t="s">
        <v>118</v>
      </c>
      <c r="B108" s="882"/>
      <c r="C108" s="882"/>
      <c r="D108" s="882"/>
      <c r="E108" s="882"/>
      <c r="F108" s="882"/>
      <c r="G108" s="882"/>
      <c r="H108" s="882"/>
      <c r="I108" s="882"/>
      <c r="J108" s="882"/>
      <c r="K108" s="882"/>
      <c r="L108" s="882"/>
      <c r="M108" s="882"/>
      <c r="N108" s="882"/>
      <c r="O108" s="873"/>
      <c r="P108" s="899" t="s">
        <v>8</v>
      </c>
      <c r="Q108" s="899" t="s">
        <v>8</v>
      </c>
    </row>
    <row r="109" spans="1:17" x14ac:dyDescent="0.2">
      <c r="A109" s="883" t="s">
        <v>119</v>
      </c>
      <c r="B109" s="882"/>
      <c r="C109" s="882"/>
      <c r="D109" s="882"/>
      <c r="E109" s="882"/>
      <c r="F109" s="882"/>
      <c r="G109" s="882"/>
      <c r="H109" s="882"/>
      <c r="I109" s="882"/>
      <c r="J109" s="882"/>
      <c r="K109" s="882"/>
      <c r="L109" s="882"/>
      <c r="M109" s="882"/>
      <c r="N109" s="882"/>
      <c r="O109" s="873"/>
      <c r="P109" s="899" t="s">
        <v>8</v>
      </c>
      <c r="Q109" s="899" t="s">
        <v>8</v>
      </c>
    </row>
    <row r="110" spans="1:17" ht="33.75" x14ac:dyDescent="0.2">
      <c r="A110" s="883" t="s">
        <v>120</v>
      </c>
      <c r="B110" s="882"/>
      <c r="C110" s="882"/>
      <c r="D110" s="882"/>
      <c r="E110" s="882"/>
      <c r="F110" s="882"/>
      <c r="G110" s="882"/>
      <c r="H110" s="882"/>
      <c r="I110" s="882"/>
      <c r="J110" s="882"/>
      <c r="K110" s="882"/>
      <c r="L110" s="882"/>
      <c r="M110" s="882"/>
      <c r="N110" s="882"/>
      <c r="O110" s="873"/>
      <c r="P110" s="899" t="s">
        <v>8</v>
      </c>
      <c r="Q110" s="899" t="s">
        <v>8</v>
      </c>
    </row>
    <row r="111" spans="1:17" ht="22.5" x14ac:dyDescent="0.2">
      <c r="A111" s="883" t="s">
        <v>121</v>
      </c>
      <c r="B111" s="882"/>
      <c r="C111" s="882"/>
      <c r="D111" s="882"/>
      <c r="E111" s="882"/>
      <c r="F111" s="882"/>
      <c r="G111" s="882"/>
      <c r="H111" s="882"/>
      <c r="I111" s="882"/>
      <c r="J111" s="882"/>
      <c r="K111" s="882"/>
      <c r="L111" s="882"/>
      <c r="M111" s="882"/>
      <c r="N111" s="882"/>
      <c r="O111" s="873">
        <v>5186.8</v>
      </c>
      <c r="P111" s="899" t="s">
        <v>8</v>
      </c>
      <c r="Q111" s="866">
        <v>9110.1</v>
      </c>
    </row>
    <row r="112" spans="1:17" ht="22.5" x14ac:dyDescent="0.2">
      <c r="A112" s="883" t="s">
        <v>122</v>
      </c>
      <c r="B112" s="882"/>
      <c r="C112" s="882"/>
      <c r="D112" s="882"/>
      <c r="E112" s="882"/>
      <c r="F112" s="882"/>
      <c r="G112" s="882"/>
      <c r="H112" s="882"/>
      <c r="I112" s="882"/>
      <c r="J112" s="882"/>
      <c r="K112" s="882"/>
      <c r="L112" s="882"/>
      <c r="M112" s="882"/>
      <c r="N112" s="882"/>
      <c r="O112" s="873"/>
      <c r="P112" s="899" t="s">
        <v>8</v>
      </c>
      <c r="Q112" s="899" t="s">
        <v>8</v>
      </c>
    </row>
    <row r="113" spans="1:17" ht="22.5" x14ac:dyDescent="0.2">
      <c r="A113" s="883" t="s">
        <v>474</v>
      </c>
      <c r="B113" s="882"/>
      <c r="C113" s="882"/>
      <c r="D113" s="882"/>
      <c r="E113" s="882"/>
      <c r="F113" s="882"/>
      <c r="G113" s="882"/>
      <c r="H113" s="882"/>
      <c r="I113" s="882"/>
      <c r="J113" s="882"/>
      <c r="K113" s="882"/>
      <c r="L113" s="882"/>
      <c r="M113" s="882"/>
      <c r="N113" s="882"/>
      <c r="O113" s="873"/>
      <c r="P113" s="899" t="s">
        <v>8</v>
      </c>
      <c r="Q113" s="899" t="s">
        <v>8</v>
      </c>
    </row>
    <row r="114" spans="1:17" ht="22.5" x14ac:dyDescent="0.2">
      <c r="A114" s="883" t="s">
        <v>124</v>
      </c>
      <c r="B114" s="882"/>
      <c r="C114" s="882"/>
      <c r="D114" s="882"/>
      <c r="E114" s="882"/>
      <c r="F114" s="882"/>
      <c r="G114" s="882"/>
      <c r="H114" s="882"/>
      <c r="I114" s="882"/>
      <c r="J114" s="882"/>
      <c r="K114" s="882"/>
      <c r="L114" s="882"/>
      <c r="M114" s="882"/>
      <c r="N114" s="882"/>
      <c r="O114" s="873"/>
      <c r="P114" s="899" t="s">
        <v>8</v>
      </c>
      <c r="Q114" s="899" t="s">
        <v>8</v>
      </c>
    </row>
    <row r="115" spans="1:17" ht="22.5" x14ac:dyDescent="0.2">
      <c r="A115" s="883" t="s">
        <v>333</v>
      </c>
      <c r="B115" s="882"/>
      <c r="C115" s="882"/>
      <c r="D115" s="882"/>
      <c r="E115" s="882"/>
      <c r="F115" s="882"/>
      <c r="G115" s="882"/>
      <c r="H115" s="882"/>
      <c r="I115" s="882"/>
      <c r="J115" s="882"/>
      <c r="K115" s="882"/>
      <c r="L115" s="882"/>
      <c r="M115" s="882"/>
      <c r="N115" s="882"/>
      <c r="O115" s="873"/>
      <c r="P115" s="899" t="s">
        <v>8</v>
      </c>
      <c r="Q115" s="899" t="s">
        <v>8</v>
      </c>
    </row>
    <row r="116" spans="1:17" ht="22.5" x14ac:dyDescent="0.2">
      <c r="A116" s="883" t="s">
        <v>334</v>
      </c>
      <c r="B116" s="882"/>
      <c r="C116" s="882"/>
      <c r="D116" s="882"/>
      <c r="E116" s="882"/>
      <c r="F116" s="882"/>
      <c r="G116" s="882"/>
      <c r="H116" s="882"/>
      <c r="I116" s="882"/>
      <c r="J116" s="882"/>
      <c r="K116" s="882"/>
      <c r="L116" s="882"/>
      <c r="M116" s="882"/>
      <c r="N116" s="882"/>
      <c r="O116" s="873"/>
      <c r="P116" s="899" t="s">
        <v>8</v>
      </c>
      <c r="Q116" s="899" t="s">
        <v>8</v>
      </c>
    </row>
    <row r="117" spans="1:17" ht="22.5" x14ac:dyDescent="0.2">
      <c r="A117" s="883" t="s">
        <v>128</v>
      </c>
      <c r="B117" s="882"/>
      <c r="C117" s="882"/>
      <c r="D117" s="882"/>
      <c r="E117" s="882"/>
      <c r="F117" s="882"/>
      <c r="G117" s="882"/>
      <c r="H117" s="882"/>
      <c r="I117" s="882"/>
      <c r="J117" s="882"/>
      <c r="K117" s="882"/>
      <c r="L117" s="882"/>
      <c r="M117" s="882"/>
      <c r="N117" s="882"/>
      <c r="O117" s="873"/>
      <c r="P117" s="899" t="s">
        <v>8</v>
      </c>
      <c r="Q117" s="899" t="s">
        <v>8</v>
      </c>
    </row>
    <row r="118" spans="1:17" x14ac:dyDescent="0.2">
      <c r="A118" s="883" t="s">
        <v>129</v>
      </c>
      <c r="B118" s="882"/>
      <c r="C118" s="882"/>
      <c r="D118" s="882"/>
      <c r="E118" s="882"/>
      <c r="F118" s="882"/>
      <c r="G118" s="882"/>
      <c r="H118" s="882"/>
      <c r="I118" s="882"/>
      <c r="J118" s="882"/>
      <c r="K118" s="882"/>
      <c r="L118" s="882"/>
      <c r="M118" s="882"/>
      <c r="N118" s="882"/>
      <c r="O118" s="873"/>
      <c r="P118" s="899" t="s">
        <v>8</v>
      </c>
      <c r="Q118" s="899" t="s">
        <v>8</v>
      </c>
    </row>
    <row r="119" spans="1:17" ht="22.5" x14ac:dyDescent="0.2">
      <c r="A119" s="869" t="s">
        <v>130</v>
      </c>
      <c r="B119" s="866" t="s">
        <v>8</v>
      </c>
      <c r="C119" s="866" t="s">
        <v>8</v>
      </c>
      <c r="D119" s="866" t="s">
        <v>8</v>
      </c>
      <c r="E119" s="866" t="s">
        <v>8</v>
      </c>
      <c r="F119" s="866" t="s">
        <v>8</v>
      </c>
      <c r="G119" s="866" t="s">
        <v>8</v>
      </c>
      <c r="H119" s="866" t="s">
        <v>8</v>
      </c>
      <c r="I119" s="866" t="s">
        <v>8</v>
      </c>
      <c r="J119" s="866" t="s">
        <v>8</v>
      </c>
      <c r="K119" s="866" t="s">
        <v>8</v>
      </c>
      <c r="L119" s="866" t="s">
        <v>8</v>
      </c>
      <c r="M119" s="866" t="s">
        <v>8</v>
      </c>
      <c r="N119" s="866" t="s">
        <v>8</v>
      </c>
      <c r="O119" s="873"/>
      <c r="P119" s="899" t="s">
        <v>8</v>
      </c>
      <c r="Q119" s="899" t="s">
        <v>8</v>
      </c>
    </row>
    <row r="120" spans="1:17" x14ac:dyDescent="0.2">
      <c r="A120" s="877" t="s">
        <v>81</v>
      </c>
      <c r="B120" s="866" t="s">
        <v>8</v>
      </c>
      <c r="C120" s="866" t="s">
        <v>8</v>
      </c>
      <c r="D120" s="866" t="s">
        <v>8</v>
      </c>
      <c r="E120" s="866" t="s">
        <v>8</v>
      </c>
      <c r="F120" s="866" t="s">
        <v>8</v>
      </c>
      <c r="G120" s="866" t="s">
        <v>8</v>
      </c>
      <c r="H120" s="866" t="s">
        <v>8</v>
      </c>
      <c r="I120" s="866" t="s">
        <v>8</v>
      </c>
      <c r="J120" s="873">
        <v>24</v>
      </c>
      <c r="K120" s="873">
        <v>169</v>
      </c>
      <c r="L120" s="873">
        <v>247</v>
      </c>
      <c r="M120" s="873">
        <v>181</v>
      </c>
      <c r="N120" s="873">
        <v>211</v>
      </c>
      <c r="O120" s="873">
        <v>278.3</v>
      </c>
      <c r="P120" s="1294">
        <v>254.2</v>
      </c>
      <c r="Q120" s="873">
        <v>89.5</v>
      </c>
    </row>
    <row r="121" spans="1:17" ht="22.5" x14ac:dyDescent="0.2">
      <c r="A121" s="854" t="s">
        <v>234</v>
      </c>
      <c r="B121" s="882" t="s">
        <v>4</v>
      </c>
      <c r="C121" s="882" t="s">
        <v>4</v>
      </c>
      <c r="D121" s="882" t="s">
        <v>4</v>
      </c>
      <c r="E121" s="882" t="s">
        <v>4</v>
      </c>
      <c r="F121" s="882" t="s">
        <v>4</v>
      </c>
      <c r="G121" s="882" t="s">
        <v>4</v>
      </c>
      <c r="H121" s="882" t="s">
        <v>4</v>
      </c>
      <c r="I121" s="882" t="s">
        <v>4</v>
      </c>
      <c r="J121" s="882" t="s">
        <v>4</v>
      </c>
      <c r="K121" s="882" t="s">
        <v>4</v>
      </c>
      <c r="L121" s="882" t="s">
        <v>4</v>
      </c>
      <c r="M121" s="882" t="s">
        <v>4</v>
      </c>
      <c r="N121" s="882" t="s">
        <v>4</v>
      </c>
      <c r="O121" s="866" t="s">
        <v>4</v>
      </c>
      <c r="P121" s="882" t="s">
        <v>4</v>
      </c>
      <c r="Q121" s="882" t="s">
        <v>4</v>
      </c>
    </row>
    <row r="122" spans="1:17" ht="22.5" x14ac:dyDescent="0.2">
      <c r="A122" s="869" t="s">
        <v>131</v>
      </c>
      <c r="B122" s="866" t="s">
        <v>8</v>
      </c>
      <c r="C122" s="866" t="s">
        <v>8</v>
      </c>
      <c r="D122" s="866" t="s">
        <v>8</v>
      </c>
      <c r="E122" s="866" t="s">
        <v>8</v>
      </c>
      <c r="F122" s="866" t="s">
        <v>8</v>
      </c>
      <c r="G122" s="866" t="s">
        <v>8</v>
      </c>
      <c r="H122" s="866" t="s">
        <v>8</v>
      </c>
      <c r="I122" s="866" t="s">
        <v>8</v>
      </c>
      <c r="J122" s="866" t="s">
        <v>8</v>
      </c>
      <c r="K122" s="866" t="s">
        <v>8</v>
      </c>
      <c r="L122" s="866" t="s">
        <v>8</v>
      </c>
      <c r="M122" s="866" t="s">
        <v>8</v>
      </c>
      <c r="N122" s="866" t="s">
        <v>8</v>
      </c>
      <c r="O122" s="873"/>
      <c r="P122" s="873"/>
      <c r="Q122" s="866" t="s">
        <v>8</v>
      </c>
    </row>
    <row r="123" spans="1:17" x14ac:dyDescent="0.2">
      <c r="A123" s="877" t="s">
        <v>81</v>
      </c>
      <c r="B123" s="866" t="s">
        <v>8</v>
      </c>
      <c r="C123" s="866" t="s">
        <v>8</v>
      </c>
      <c r="D123" s="866" t="s">
        <v>8</v>
      </c>
      <c r="E123" s="866" t="s">
        <v>8</v>
      </c>
      <c r="F123" s="866" t="s">
        <v>8</v>
      </c>
      <c r="G123" s="866" t="s">
        <v>8</v>
      </c>
      <c r="H123" s="866" t="s">
        <v>8</v>
      </c>
      <c r="I123" s="866" t="s">
        <v>8</v>
      </c>
      <c r="J123" s="873">
        <v>104</v>
      </c>
      <c r="K123" s="873">
        <v>53</v>
      </c>
      <c r="L123" s="873">
        <v>77</v>
      </c>
      <c r="M123" s="873">
        <v>41</v>
      </c>
      <c r="N123" s="873">
        <v>456</v>
      </c>
      <c r="O123" s="873">
        <v>468</v>
      </c>
      <c r="P123" s="1294">
        <v>589.79999999999995</v>
      </c>
      <c r="Q123" s="873">
        <v>632.20000000000005</v>
      </c>
    </row>
    <row r="124" spans="1:17" ht="22.5" x14ac:dyDescent="0.2">
      <c r="A124" s="854" t="s">
        <v>234</v>
      </c>
      <c r="B124" s="882"/>
      <c r="C124" s="882"/>
      <c r="D124" s="882"/>
      <c r="E124" s="882"/>
      <c r="F124" s="882"/>
      <c r="G124" s="882"/>
      <c r="H124" s="882"/>
      <c r="I124" s="882"/>
      <c r="J124" s="882"/>
      <c r="K124" s="882"/>
      <c r="L124" s="882"/>
      <c r="M124" s="882"/>
      <c r="N124" s="882"/>
      <c r="O124" s="866" t="s">
        <v>4</v>
      </c>
      <c r="P124" s="882" t="s">
        <v>4</v>
      </c>
      <c r="Q124" s="882" t="s">
        <v>4</v>
      </c>
    </row>
    <row r="125" spans="1:17" ht="12.75" x14ac:dyDescent="0.2">
      <c r="A125" s="877" t="s">
        <v>511</v>
      </c>
      <c r="B125" s="866" t="s">
        <v>8</v>
      </c>
      <c r="C125" s="866" t="s">
        <v>8</v>
      </c>
      <c r="D125" s="866" t="s">
        <v>8</v>
      </c>
      <c r="E125" s="866" t="s">
        <v>8</v>
      </c>
      <c r="F125" s="866" t="s">
        <v>8</v>
      </c>
      <c r="G125" s="866" t="s">
        <v>8</v>
      </c>
      <c r="H125" s="866" t="s">
        <v>8</v>
      </c>
      <c r="I125" s="866" t="s">
        <v>8</v>
      </c>
      <c r="J125" s="866" t="s">
        <v>8</v>
      </c>
      <c r="K125" s="866" t="s">
        <v>8</v>
      </c>
      <c r="L125" s="866" t="s">
        <v>8</v>
      </c>
      <c r="M125" s="866" t="s">
        <v>8</v>
      </c>
      <c r="N125" s="866" t="s">
        <v>8</v>
      </c>
      <c r="O125" s="873"/>
      <c r="P125" s="319" t="s">
        <v>8</v>
      </c>
      <c r="Q125" s="866" t="s">
        <v>8</v>
      </c>
    </row>
    <row r="126" spans="1:17" ht="24" x14ac:dyDescent="0.2">
      <c r="A126" s="877" t="s">
        <v>512</v>
      </c>
      <c r="B126" s="866" t="s">
        <v>8</v>
      </c>
      <c r="C126" s="866" t="s">
        <v>8</v>
      </c>
      <c r="D126" s="866" t="s">
        <v>8</v>
      </c>
      <c r="E126" s="866" t="s">
        <v>8</v>
      </c>
      <c r="F126" s="866" t="s">
        <v>8</v>
      </c>
      <c r="G126" s="866" t="s">
        <v>8</v>
      </c>
      <c r="H126" s="866" t="s">
        <v>8</v>
      </c>
      <c r="I126" s="866" t="s">
        <v>8</v>
      </c>
      <c r="J126" s="866" t="s">
        <v>8</v>
      </c>
      <c r="K126" s="866" t="s">
        <v>8</v>
      </c>
      <c r="L126" s="866" t="s">
        <v>8</v>
      </c>
      <c r="M126" s="866" t="s">
        <v>8</v>
      </c>
      <c r="N126" s="866" t="s">
        <v>8</v>
      </c>
      <c r="O126" s="866" t="s">
        <v>8</v>
      </c>
      <c r="P126" s="866" t="s">
        <v>8</v>
      </c>
      <c r="Q126" s="866" t="s">
        <v>8</v>
      </c>
    </row>
    <row r="127" spans="1:17" x14ac:dyDescent="0.2">
      <c r="A127" s="877" t="s">
        <v>378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6"/>
      <c r="O127" s="866" t="s">
        <v>8</v>
      </c>
      <c r="P127" s="866" t="s">
        <v>8</v>
      </c>
      <c r="Q127" s="866" t="s">
        <v>8</v>
      </c>
    </row>
    <row r="128" spans="1:17" x14ac:dyDescent="0.2">
      <c r="A128" s="854" t="s">
        <v>136</v>
      </c>
      <c r="B128" s="866" t="s">
        <v>8</v>
      </c>
      <c r="C128" s="866" t="s">
        <v>8</v>
      </c>
      <c r="D128" s="866" t="s">
        <v>8</v>
      </c>
      <c r="E128" s="866" t="s">
        <v>8</v>
      </c>
      <c r="F128" s="866" t="s">
        <v>8</v>
      </c>
      <c r="G128" s="866" t="s">
        <v>8</v>
      </c>
      <c r="H128" s="866" t="s">
        <v>8</v>
      </c>
      <c r="I128" s="866" t="s">
        <v>8</v>
      </c>
      <c r="J128" s="866" t="s">
        <v>8</v>
      </c>
      <c r="K128" s="866" t="s">
        <v>8</v>
      </c>
      <c r="L128" s="866" t="s">
        <v>8</v>
      </c>
      <c r="M128" s="866" t="s">
        <v>8</v>
      </c>
      <c r="N128" s="866" t="s">
        <v>8</v>
      </c>
      <c r="O128" s="866" t="s">
        <v>8</v>
      </c>
      <c r="P128" s="866" t="s">
        <v>8</v>
      </c>
      <c r="Q128" s="866" t="s">
        <v>8</v>
      </c>
    </row>
    <row r="129" spans="1:17" x14ac:dyDescent="0.2">
      <c r="A129" s="854" t="s">
        <v>81</v>
      </c>
      <c r="B129" s="866"/>
      <c r="C129" s="866"/>
      <c r="D129" s="866"/>
      <c r="E129" s="866"/>
      <c r="F129" s="866"/>
      <c r="G129" s="866"/>
      <c r="H129" s="866"/>
      <c r="I129" s="866"/>
      <c r="J129" s="866"/>
      <c r="K129" s="866"/>
      <c r="L129" s="866"/>
      <c r="M129" s="866"/>
      <c r="N129" s="866"/>
      <c r="O129" s="866" t="s">
        <v>8</v>
      </c>
      <c r="P129" s="866" t="s">
        <v>8</v>
      </c>
      <c r="Q129" s="866" t="s">
        <v>8</v>
      </c>
    </row>
    <row r="130" spans="1:17" ht="22.5" x14ac:dyDescent="0.2">
      <c r="A130" s="854" t="s">
        <v>137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66" t="s">
        <v>8</v>
      </c>
      <c r="P130" s="866" t="s">
        <v>8</v>
      </c>
      <c r="Q130" s="866" t="s">
        <v>8</v>
      </c>
    </row>
    <row r="131" spans="1:17" x14ac:dyDescent="0.2">
      <c r="A131" s="877" t="s">
        <v>296</v>
      </c>
      <c r="B131" s="866" t="s">
        <v>8</v>
      </c>
      <c r="C131" s="866" t="s">
        <v>8</v>
      </c>
      <c r="D131" s="866" t="s">
        <v>8</v>
      </c>
      <c r="E131" s="866" t="s">
        <v>8</v>
      </c>
      <c r="F131" s="866" t="s">
        <v>8</v>
      </c>
      <c r="G131" s="866" t="s">
        <v>8</v>
      </c>
      <c r="H131" s="866" t="s">
        <v>8</v>
      </c>
      <c r="I131" s="866" t="s">
        <v>8</v>
      </c>
      <c r="J131" s="866" t="s">
        <v>8</v>
      </c>
      <c r="K131" s="866" t="s">
        <v>8</v>
      </c>
      <c r="L131" s="866" t="s">
        <v>8</v>
      </c>
      <c r="M131" s="866" t="s">
        <v>8</v>
      </c>
      <c r="N131" s="866" t="s">
        <v>8</v>
      </c>
      <c r="O131" s="866" t="s">
        <v>8</v>
      </c>
      <c r="P131" s="866" t="s">
        <v>8</v>
      </c>
      <c r="Q131" s="866" t="s">
        <v>8</v>
      </c>
    </row>
    <row r="132" spans="1:17" x14ac:dyDescent="0.2">
      <c r="A132" s="854" t="s">
        <v>81</v>
      </c>
      <c r="B132" s="866"/>
      <c r="C132" s="866"/>
      <c r="D132" s="866"/>
      <c r="E132" s="866"/>
      <c r="F132" s="866"/>
      <c r="G132" s="866"/>
      <c r="H132" s="866"/>
      <c r="I132" s="866"/>
      <c r="J132" s="866"/>
      <c r="K132" s="866"/>
      <c r="L132" s="866"/>
      <c r="M132" s="866"/>
      <c r="N132" s="866"/>
      <c r="O132" s="866" t="s">
        <v>8</v>
      </c>
      <c r="P132" s="866" t="s">
        <v>8</v>
      </c>
      <c r="Q132" s="866" t="s">
        <v>8</v>
      </c>
    </row>
    <row r="133" spans="1:17" ht="22.5" x14ac:dyDescent="0.2">
      <c r="A133" s="854" t="s">
        <v>139</v>
      </c>
      <c r="B133" s="866"/>
      <c r="C133" s="866"/>
      <c r="D133" s="866"/>
      <c r="E133" s="866"/>
      <c r="F133" s="866"/>
      <c r="G133" s="866"/>
      <c r="H133" s="866"/>
      <c r="I133" s="866"/>
      <c r="J133" s="866"/>
      <c r="K133" s="866"/>
      <c r="L133" s="866"/>
      <c r="M133" s="866"/>
      <c r="N133" s="866"/>
      <c r="O133" s="866" t="s">
        <v>8</v>
      </c>
      <c r="P133" s="866" t="s">
        <v>8</v>
      </c>
      <c r="Q133" s="866" t="s">
        <v>8</v>
      </c>
    </row>
    <row r="134" spans="1:17" ht="22.5" x14ac:dyDescent="0.2">
      <c r="A134" s="877" t="s">
        <v>140</v>
      </c>
      <c r="B134" s="866"/>
      <c r="C134" s="866"/>
      <c r="D134" s="866"/>
      <c r="E134" s="866"/>
      <c r="F134" s="866"/>
      <c r="G134" s="866"/>
      <c r="H134" s="866"/>
      <c r="I134" s="866"/>
      <c r="J134" s="866"/>
      <c r="K134" s="866"/>
      <c r="L134" s="866"/>
      <c r="M134" s="866"/>
      <c r="N134" s="866"/>
      <c r="O134" s="866" t="s">
        <v>8</v>
      </c>
      <c r="P134" s="866" t="s">
        <v>8</v>
      </c>
      <c r="Q134" s="866" t="s">
        <v>8</v>
      </c>
    </row>
    <row r="135" spans="1:17" x14ac:dyDescent="0.2">
      <c r="A135" s="854" t="s">
        <v>240</v>
      </c>
      <c r="B135" s="866" t="s">
        <v>8</v>
      </c>
      <c r="C135" s="866" t="s">
        <v>8</v>
      </c>
      <c r="D135" s="866" t="s">
        <v>8</v>
      </c>
      <c r="E135" s="866" t="s">
        <v>8</v>
      </c>
      <c r="F135" s="866" t="s">
        <v>8</v>
      </c>
      <c r="G135" s="866" t="s">
        <v>8</v>
      </c>
      <c r="H135" s="866" t="s">
        <v>8</v>
      </c>
      <c r="I135" s="866" t="s">
        <v>8</v>
      </c>
      <c r="J135" s="866" t="s">
        <v>8</v>
      </c>
      <c r="K135" s="866" t="s">
        <v>8</v>
      </c>
      <c r="L135" s="866" t="s">
        <v>8</v>
      </c>
      <c r="M135" s="866" t="s">
        <v>8</v>
      </c>
      <c r="N135" s="866" t="s">
        <v>8</v>
      </c>
      <c r="O135" s="866" t="s">
        <v>8</v>
      </c>
      <c r="P135" s="866" t="s">
        <v>8</v>
      </c>
      <c r="Q135" s="866" t="s">
        <v>8</v>
      </c>
    </row>
    <row r="136" spans="1:17" x14ac:dyDescent="0.2">
      <c r="A136" s="854" t="s">
        <v>241</v>
      </c>
      <c r="B136" s="866" t="s">
        <v>8</v>
      </c>
      <c r="C136" s="866" t="s">
        <v>8</v>
      </c>
      <c r="D136" s="866" t="s">
        <v>8</v>
      </c>
      <c r="E136" s="866" t="s">
        <v>8</v>
      </c>
      <c r="F136" s="866" t="s">
        <v>8</v>
      </c>
      <c r="G136" s="866" t="s">
        <v>8</v>
      </c>
      <c r="H136" s="866" t="s">
        <v>8</v>
      </c>
      <c r="I136" s="866" t="s">
        <v>8</v>
      </c>
      <c r="J136" s="866" t="s">
        <v>8</v>
      </c>
      <c r="K136" s="866" t="s">
        <v>8</v>
      </c>
      <c r="L136" s="866" t="s">
        <v>8</v>
      </c>
      <c r="M136" s="866" t="s">
        <v>8</v>
      </c>
      <c r="N136" s="866" t="s">
        <v>8</v>
      </c>
      <c r="O136" s="866" t="s">
        <v>8</v>
      </c>
      <c r="P136" s="866" t="s">
        <v>8</v>
      </c>
      <c r="Q136" s="866" t="s">
        <v>8</v>
      </c>
    </row>
    <row r="137" spans="1:17" x14ac:dyDescent="0.2">
      <c r="A137" s="854" t="s">
        <v>142</v>
      </c>
      <c r="B137" s="866" t="s">
        <v>8</v>
      </c>
      <c r="C137" s="866" t="s">
        <v>8</v>
      </c>
      <c r="D137" s="866" t="s">
        <v>8</v>
      </c>
      <c r="E137" s="866" t="s">
        <v>8</v>
      </c>
      <c r="F137" s="866" t="s">
        <v>8</v>
      </c>
      <c r="G137" s="866" t="s">
        <v>8</v>
      </c>
      <c r="H137" s="866" t="s">
        <v>8</v>
      </c>
      <c r="I137" s="866" t="s">
        <v>8</v>
      </c>
      <c r="J137" s="866" t="s">
        <v>8</v>
      </c>
      <c r="K137" s="866" t="s">
        <v>8</v>
      </c>
      <c r="L137" s="866" t="s">
        <v>8</v>
      </c>
      <c r="M137" s="866" t="s">
        <v>8</v>
      </c>
      <c r="N137" s="866" t="s">
        <v>8</v>
      </c>
      <c r="O137" s="866" t="s">
        <v>8</v>
      </c>
      <c r="P137" s="866" t="s">
        <v>8</v>
      </c>
      <c r="Q137" s="866" t="s">
        <v>8</v>
      </c>
    </row>
    <row r="138" spans="1:17" x14ac:dyDescent="0.2">
      <c r="A138" s="854" t="s">
        <v>143</v>
      </c>
      <c r="B138" s="866" t="s">
        <v>8</v>
      </c>
      <c r="C138" s="866" t="s">
        <v>8</v>
      </c>
      <c r="D138" s="866" t="s">
        <v>8</v>
      </c>
      <c r="E138" s="866" t="s">
        <v>8</v>
      </c>
      <c r="F138" s="866" t="s">
        <v>8</v>
      </c>
      <c r="G138" s="866" t="s">
        <v>8</v>
      </c>
      <c r="H138" s="866" t="s">
        <v>8</v>
      </c>
      <c r="I138" s="866" t="s">
        <v>8</v>
      </c>
      <c r="J138" s="866" t="s">
        <v>8</v>
      </c>
      <c r="K138" s="866" t="s">
        <v>8</v>
      </c>
      <c r="L138" s="866" t="s">
        <v>8</v>
      </c>
      <c r="M138" s="866" t="s">
        <v>8</v>
      </c>
      <c r="N138" s="866" t="s">
        <v>8</v>
      </c>
      <c r="O138" s="866" t="s">
        <v>8</v>
      </c>
      <c r="P138" s="866" t="s">
        <v>8</v>
      </c>
      <c r="Q138" s="866" t="s">
        <v>8</v>
      </c>
    </row>
    <row r="139" spans="1:17" ht="22.5" x14ac:dyDescent="0.2">
      <c r="A139" s="854" t="s">
        <v>145</v>
      </c>
      <c r="B139" s="866"/>
      <c r="C139" s="866"/>
      <c r="D139" s="866"/>
      <c r="E139" s="866"/>
      <c r="F139" s="866"/>
      <c r="G139" s="866"/>
      <c r="H139" s="866"/>
      <c r="I139" s="866"/>
      <c r="J139" s="866"/>
      <c r="K139" s="866"/>
      <c r="L139" s="866"/>
      <c r="M139" s="866"/>
      <c r="N139" s="866"/>
      <c r="O139" s="866" t="s">
        <v>8</v>
      </c>
      <c r="P139" s="866" t="s">
        <v>8</v>
      </c>
      <c r="Q139" s="866" t="s">
        <v>8</v>
      </c>
    </row>
    <row r="140" spans="1:17" x14ac:dyDescent="0.2">
      <c r="A140" s="854" t="s">
        <v>335</v>
      </c>
      <c r="B140" s="866" t="s">
        <v>8</v>
      </c>
      <c r="C140" s="866" t="s">
        <v>8</v>
      </c>
      <c r="D140" s="866" t="s">
        <v>8</v>
      </c>
      <c r="E140" s="866" t="s">
        <v>8</v>
      </c>
      <c r="F140" s="866" t="s">
        <v>8</v>
      </c>
      <c r="G140" s="866" t="s">
        <v>8</v>
      </c>
      <c r="H140" s="866" t="s">
        <v>8</v>
      </c>
      <c r="I140" s="866" t="s">
        <v>8</v>
      </c>
      <c r="J140" s="866" t="s">
        <v>8</v>
      </c>
      <c r="K140" s="866" t="s">
        <v>8</v>
      </c>
      <c r="L140" s="866" t="s">
        <v>8</v>
      </c>
      <c r="M140" s="866" t="s">
        <v>8</v>
      </c>
      <c r="N140" s="866" t="s">
        <v>8</v>
      </c>
      <c r="O140" s="866" t="s">
        <v>8</v>
      </c>
      <c r="P140" s="866" t="s">
        <v>8</v>
      </c>
      <c r="Q140" s="866" t="s">
        <v>8</v>
      </c>
    </row>
    <row r="141" spans="1:17" x14ac:dyDescent="0.2">
      <c r="A141" s="854" t="s">
        <v>241</v>
      </c>
      <c r="B141" s="866" t="s">
        <v>8</v>
      </c>
      <c r="C141" s="866" t="s">
        <v>8</v>
      </c>
      <c r="D141" s="866" t="s">
        <v>8</v>
      </c>
      <c r="E141" s="866" t="s">
        <v>8</v>
      </c>
      <c r="F141" s="866" t="s">
        <v>8</v>
      </c>
      <c r="G141" s="866" t="s">
        <v>8</v>
      </c>
      <c r="H141" s="866" t="s">
        <v>8</v>
      </c>
      <c r="I141" s="866" t="s">
        <v>8</v>
      </c>
      <c r="J141" s="866" t="s">
        <v>8</v>
      </c>
      <c r="K141" s="866" t="s">
        <v>8</v>
      </c>
      <c r="L141" s="866" t="s">
        <v>8</v>
      </c>
      <c r="M141" s="866" t="s">
        <v>8</v>
      </c>
      <c r="N141" s="866" t="s">
        <v>8</v>
      </c>
      <c r="O141" s="866" t="s">
        <v>8</v>
      </c>
      <c r="P141" s="866" t="s">
        <v>8</v>
      </c>
      <c r="Q141" s="866" t="s">
        <v>8</v>
      </c>
    </row>
    <row r="142" spans="1:17" x14ac:dyDescent="0.2">
      <c r="A142" s="854" t="s">
        <v>142</v>
      </c>
      <c r="B142" s="866" t="s">
        <v>8</v>
      </c>
      <c r="C142" s="866" t="s">
        <v>8</v>
      </c>
      <c r="D142" s="866" t="s">
        <v>8</v>
      </c>
      <c r="E142" s="866" t="s">
        <v>8</v>
      </c>
      <c r="F142" s="866" t="s">
        <v>8</v>
      </c>
      <c r="G142" s="866" t="s">
        <v>8</v>
      </c>
      <c r="H142" s="866" t="s">
        <v>8</v>
      </c>
      <c r="I142" s="866" t="s">
        <v>8</v>
      </c>
      <c r="J142" s="866" t="s">
        <v>8</v>
      </c>
      <c r="K142" s="866" t="s">
        <v>8</v>
      </c>
      <c r="L142" s="866" t="s">
        <v>8</v>
      </c>
      <c r="M142" s="866" t="s">
        <v>8</v>
      </c>
      <c r="N142" s="866" t="s">
        <v>8</v>
      </c>
      <c r="O142" s="866" t="s">
        <v>8</v>
      </c>
      <c r="P142" s="866" t="s">
        <v>8</v>
      </c>
      <c r="Q142" s="866" t="s">
        <v>8</v>
      </c>
    </row>
    <row r="143" spans="1:17" x14ac:dyDescent="0.2">
      <c r="A143" s="854" t="s">
        <v>146</v>
      </c>
      <c r="B143" s="866" t="s">
        <v>8</v>
      </c>
      <c r="C143" s="866" t="s">
        <v>8</v>
      </c>
      <c r="D143" s="866" t="s">
        <v>8</v>
      </c>
      <c r="E143" s="866" t="s">
        <v>8</v>
      </c>
      <c r="F143" s="866" t="s">
        <v>8</v>
      </c>
      <c r="G143" s="866" t="s">
        <v>8</v>
      </c>
      <c r="H143" s="866" t="s">
        <v>8</v>
      </c>
      <c r="I143" s="866" t="s">
        <v>8</v>
      </c>
      <c r="J143" s="866" t="s">
        <v>8</v>
      </c>
      <c r="K143" s="866" t="s">
        <v>8</v>
      </c>
      <c r="L143" s="866" t="s">
        <v>8</v>
      </c>
      <c r="M143" s="866" t="s">
        <v>8</v>
      </c>
      <c r="N143" s="866" t="s">
        <v>8</v>
      </c>
      <c r="O143" s="866" t="s">
        <v>8</v>
      </c>
      <c r="P143" s="866" t="s">
        <v>8</v>
      </c>
      <c r="Q143" s="866" t="s">
        <v>8</v>
      </c>
    </row>
    <row r="144" spans="1:17" ht="22.5" x14ac:dyDescent="0.2">
      <c r="A144" s="864" t="s">
        <v>152</v>
      </c>
      <c r="B144" s="866"/>
      <c r="C144" s="866"/>
      <c r="D144" s="866"/>
      <c r="E144" s="866"/>
      <c r="F144" s="866"/>
      <c r="G144" s="866"/>
      <c r="H144" s="866"/>
      <c r="I144" s="866"/>
      <c r="J144" s="866"/>
      <c r="K144" s="866"/>
      <c r="L144" s="866"/>
      <c r="M144" s="866"/>
      <c r="N144" s="866"/>
      <c r="O144" s="866" t="s">
        <v>8</v>
      </c>
      <c r="P144" s="866" t="s">
        <v>8</v>
      </c>
      <c r="Q144" s="866" t="s">
        <v>8</v>
      </c>
    </row>
    <row r="145" spans="1:27" x14ac:dyDescent="0.2">
      <c r="A145" s="864" t="s">
        <v>153</v>
      </c>
      <c r="B145" s="866" t="s">
        <v>8</v>
      </c>
      <c r="C145" s="866" t="s">
        <v>8</v>
      </c>
      <c r="D145" s="866" t="s">
        <v>8</v>
      </c>
      <c r="E145" s="866" t="s">
        <v>8</v>
      </c>
      <c r="F145" s="866" t="s">
        <v>8</v>
      </c>
      <c r="G145" s="866" t="s">
        <v>8</v>
      </c>
      <c r="H145" s="866" t="s">
        <v>8</v>
      </c>
      <c r="I145" s="866" t="s">
        <v>8</v>
      </c>
      <c r="J145" s="866" t="s">
        <v>8</v>
      </c>
      <c r="K145" s="866" t="s">
        <v>8</v>
      </c>
      <c r="L145" s="866" t="s">
        <v>8</v>
      </c>
      <c r="M145" s="866" t="s">
        <v>8</v>
      </c>
      <c r="N145" s="866" t="s">
        <v>8</v>
      </c>
      <c r="O145" s="866" t="s">
        <v>8</v>
      </c>
      <c r="P145" s="866" t="s">
        <v>8</v>
      </c>
      <c r="Q145" s="866" t="s">
        <v>8</v>
      </c>
    </row>
    <row r="146" spans="1:27" x14ac:dyDescent="0.2">
      <c r="A146" s="864" t="s">
        <v>155</v>
      </c>
      <c r="B146" s="866" t="s">
        <v>8</v>
      </c>
      <c r="C146" s="866" t="s">
        <v>8</v>
      </c>
      <c r="D146" s="866" t="s">
        <v>8</v>
      </c>
      <c r="E146" s="866" t="s">
        <v>8</v>
      </c>
      <c r="F146" s="866" t="s">
        <v>8</v>
      </c>
      <c r="G146" s="866" t="s">
        <v>8</v>
      </c>
      <c r="H146" s="866" t="s">
        <v>8</v>
      </c>
      <c r="I146" s="866" t="s">
        <v>8</v>
      </c>
      <c r="J146" s="866" t="s">
        <v>8</v>
      </c>
      <c r="K146" s="866" t="s">
        <v>8</v>
      </c>
      <c r="L146" s="866" t="s">
        <v>8</v>
      </c>
      <c r="M146" s="866" t="s">
        <v>8</v>
      </c>
      <c r="N146" s="866" t="s">
        <v>8</v>
      </c>
      <c r="O146" s="866" t="s">
        <v>8</v>
      </c>
      <c r="P146" s="866" t="s">
        <v>8</v>
      </c>
      <c r="Q146" s="866" t="s">
        <v>8</v>
      </c>
    </row>
    <row r="147" spans="1:27" x14ac:dyDescent="0.2">
      <c r="A147" s="864" t="s">
        <v>156</v>
      </c>
      <c r="B147" s="866" t="s">
        <v>8</v>
      </c>
      <c r="C147" s="866" t="s">
        <v>8</v>
      </c>
      <c r="D147" s="866" t="s">
        <v>8</v>
      </c>
      <c r="E147" s="866" t="s">
        <v>8</v>
      </c>
      <c r="F147" s="866" t="s">
        <v>8</v>
      </c>
      <c r="G147" s="866" t="s">
        <v>8</v>
      </c>
      <c r="H147" s="866" t="s">
        <v>8</v>
      </c>
      <c r="I147" s="866" t="s">
        <v>8</v>
      </c>
      <c r="J147" s="866" t="s">
        <v>8</v>
      </c>
      <c r="K147" s="866" t="s">
        <v>8</v>
      </c>
      <c r="L147" s="866" t="s">
        <v>8</v>
      </c>
      <c r="M147" s="866" t="s">
        <v>8</v>
      </c>
      <c r="N147" s="866" t="s">
        <v>8</v>
      </c>
      <c r="O147" s="866" t="s">
        <v>8</v>
      </c>
      <c r="P147" s="866" t="s">
        <v>8</v>
      </c>
      <c r="Q147" s="866" t="s">
        <v>8</v>
      </c>
    </row>
    <row r="148" spans="1:27" x14ac:dyDescent="0.2">
      <c r="A148" s="864" t="s">
        <v>157</v>
      </c>
      <c r="B148" s="866" t="s">
        <v>8</v>
      </c>
      <c r="C148" s="866" t="s">
        <v>8</v>
      </c>
      <c r="D148" s="866" t="s">
        <v>8</v>
      </c>
      <c r="E148" s="866" t="s">
        <v>8</v>
      </c>
      <c r="F148" s="866" t="s">
        <v>8</v>
      </c>
      <c r="G148" s="866" t="s">
        <v>8</v>
      </c>
      <c r="H148" s="866" t="s">
        <v>8</v>
      </c>
      <c r="I148" s="866" t="s">
        <v>8</v>
      </c>
      <c r="J148" s="866" t="s">
        <v>8</v>
      </c>
      <c r="K148" s="866" t="s">
        <v>8</v>
      </c>
      <c r="L148" s="866" t="s">
        <v>8</v>
      </c>
      <c r="M148" s="866" t="s">
        <v>8</v>
      </c>
      <c r="N148" s="866" t="s">
        <v>8</v>
      </c>
      <c r="O148" s="866" t="s">
        <v>8</v>
      </c>
      <c r="P148" s="866" t="s">
        <v>8</v>
      </c>
      <c r="Q148" s="866" t="s">
        <v>8</v>
      </c>
    </row>
    <row r="149" spans="1:27" x14ac:dyDescent="0.2">
      <c r="A149" s="864" t="s">
        <v>336</v>
      </c>
      <c r="B149" s="866" t="s">
        <v>8</v>
      </c>
      <c r="C149" s="866" t="s">
        <v>8</v>
      </c>
      <c r="D149" s="866" t="s">
        <v>8</v>
      </c>
      <c r="E149" s="866" t="s">
        <v>8</v>
      </c>
      <c r="F149" s="866" t="s">
        <v>8</v>
      </c>
      <c r="G149" s="866" t="s">
        <v>8</v>
      </c>
      <c r="H149" s="866" t="s">
        <v>8</v>
      </c>
      <c r="I149" s="866" t="s">
        <v>8</v>
      </c>
      <c r="J149" s="866" t="s">
        <v>8</v>
      </c>
      <c r="K149" s="866" t="s">
        <v>8</v>
      </c>
      <c r="L149" s="866" t="s">
        <v>8</v>
      </c>
      <c r="M149" s="866" t="s">
        <v>8</v>
      </c>
      <c r="N149" s="866" t="s">
        <v>8</v>
      </c>
      <c r="O149" s="866" t="s">
        <v>8</v>
      </c>
      <c r="P149" s="866" t="s">
        <v>8</v>
      </c>
      <c r="Q149" s="866" t="s">
        <v>8</v>
      </c>
    </row>
    <row r="150" spans="1:27" s="876" customFormat="1" ht="12.75" x14ac:dyDescent="0.2">
      <c r="A150" s="873" t="s">
        <v>513</v>
      </c>
      <c r="B150" s="873"/>
      <c r="C150" s="873"/>
      <c r="D150" s="873"/>
      <c r="E150" s="873"/>
      <c r="F150" s="873"/>
      <c r="G150" s="873"/>
      <c r="H150" s="873"/>
      <c r="I150" s="873"/>
      <c r="J150" s="873"/>
      <c r="K150" s="873"/>
      <c r="L150" s="873"/>
      <c r="M150" s="873"/>
      <c r="N150" s="873"/>
      <c r="O150" s="866"/>
      <c r="P150" s="319" t="s">
        <v>8</v>
      </c>
      <c r="Q150" s="866" t="s">
        <v>8</v>
      </c>
    </row>
    <row r="151" spans="1:27" s="876" customFormat="1" x14ac:dyDescent="0.2">
      <c r="A151" s="870" t="s">
        <v>371</v>
      </c>
      <c r="B151" s="873">
        <v>1645.4</v>
      </c>
      <c r="C151" s="873">
        <v>2192.5</v>
      </c>
      <c r="D151" s="873">
        <v>3501.5</v>
      </c>
      <c r="E151" s="873">
        <v>5443.5</v>
      </c>
      <c r="F151" s="873">
        <v>3583.6</v>
      </c>
      <c r="G151" s="873">
        <v>2514.6999999999998</v>
      </c>
      <c r="H151" s="873">
        <v>2044.2</v>
      </c>
      <c r="I151" s="873">
        <v>2374.1999999999998</v>
      </c>
      <c r="J151" s="873">
        <v>2927.1</v>
      </c>
      <c r="K151" s="873">
        <v>2699.9</v>
      </c>
      <c r="L151" s="873">
        <v>3024.7</v>
      </c>
      <c r="M151" s="873">
        <v>3975.7</v>
      </c>
      <c r="N151" s="873">
        <v>4206.6000000000004</v>
      </c>
      <c r="O151" s="874">
        <v>2431.5</v>
      </c>
      <c r="P151" s="1334">
        <v>5906.9</v>
      </c>
      <c r="Q151" s="874">
        <v>20959.599999999999</v>
      </c>
    </row>
    <row r="152" spans="1:27" s="876" customFormat="1" x14ac:dyDescent="0.2">
      <c r="A152" s="870" t="s">
        <v>160</v>
      </c>
      <c r="B152" s="873">
        <v>231.5</v>
      </c>
      <c r="C152" s="873">
        <v>126.1</v>
      </c>
      <c r="D152" s="873">
        <v>152.30000000000001</v>
      </c>
      <c r="E152" s="873">
        <v>149.30000000000001</v>
      </c>
      <c r="F152" s="873">
        <v>63.2</v>
      </c>
      <c r="G152" s="873">
        <v>136.69999999999999</v>
      </c>
      <c r="H152" s="873">
        <v>77.8</v>
      </c>
      <c r="I152" s="873">
        <v>111.2</v>
      </c>
      <c r="J152" s="873">
        <v>117.5</v>
      </c>
      <c r="K152" s="873">
        <v>90.2</v>
      </c>
      <c r="L152" s="873">
        <v>111.5</v>
      </c>
      <c r="M152" s="873">
        <v>128.1</v>
      </c>
      <c r="N152" s="873">
        <v>102.2</v>
      </c>
      <c r="O152" s="874">
        <v>54.6</v>
      </c>
      <c r="P152" s="1334">
        <v>248.1</v>
      </c>
      <c r="Q152" s="874">
        <v>349.6</v>
      </c>
    </row>
    <row r="153" spans="1:27" s="876" customFormat="1" ht="22.5" x14ac:dyDescent="0.2">
      <c r="A153" s="870" t="s">
        <v>514</v>
      </c>
      <c r="B153" s="873">
        <v>100</v>
      </c>
      <c r="C153" s="873">
        <f t="shared" ref="C153:N153" si="1">B153*C152/100</f>
        <v>126.1</v>
      </c>
      <c r="D153" s="873">
        <f t="shared" si="1"/>
        <v>192.05029999999999</v>
      </c>
      <c r="E153" s="873">
        <f t="shared" si="1"/>
        <v>286.73109790000001</v>
      </c>
      <c r="F153" s="873">
        <f t="shared" si="1"/>
        <v>181.21405387280001</v>
      </c>
      <c r="G153" s="873">
        <f t="shared" si="1"/>
        <v>247.71961164411758</v>
      </c>
      <c r="H153" s="873">
        <f t="shared" si="1"/>
        <v>192.72585785912347</v>
      </c>
      <c r="I153" s="873">
        <f t="shared" si="1"/>
        <v>214.3111539393453</v>
      </c>
      <c r="J153" s="873">
        <f t="shared" si="1"/>
        <v>251.81560587873074</v>
      </c>
      <c r="K153" s="873">
        <f t="shared" si="1"/>
        <v>227.13767650261514</v>
      </c>
      <c r="L153" s="873">
        <f t="shared" si="1"/>
        <v>253.25850930041585</v>
      </c>
      <c r="M153" s="873">
        <f t="shared" si="1"/>
        <v>324.42415041383271</v>
      </c>
      <c r="N153" s="873">
        <f t="shared" si="1"/>
        <v>331.561481722937</v>
      </c>
      <c r="O153" s="874">
        <v>181.1</v>
      </c>
      <c r="P153" s="1334">
        <v>449.3</v>
      </c>
      <c r="Q153" s="874">
        <v>1570.7528000000002</v>
      </c>
    </row>
    <row r="154" spans="1:27" s="876" customFormat="1" ht="22.5" x14ac:dyDescent="0.2">
      <c r="A154" s="870" t="s">
        <v>162</v>
      </c>
      <c r="B154" s="873"/>
      <c r="C154" s="873"/>
      <c r="D154" s="873"/>
      <c r="E154" s="873"/>
      <c r="F154" s="873"/>
      <c r="G154" s="873"/>
      <c r="H154" s="873"/>
      <c r="I154" s="873"/>
      <c r="J154" s="873"/>
      <c r="K154" s="873"/>
      <c r="L154" s="873"/>
      <c r="M154" s="873"/>
      <c r="N154" s="873"/>
      <c r="O154" s="874"/>
      <c r="P154" s="1335" t="s">
        <v>8</v>
      </c>
      <c r="Q154" s="874"/>
    </row>
    <row r="155" spans="1:27" s="876" customFormat="1" x14ac:dyDescent="0.2">
      <c r="A155" s="884" t="s">
        <v>163</v>
      </c>
      <c r="B155" s="873">
        <v>239</v>
      </c>
      <c r="C155" s="873">
        <v>1166</v>
      </c>
      <c r="D155" s="873">
        <v>267</v>
      </c>
      <c r="E155" s="873">
        <v>1379</v>
      </c>
      <c r="F155" s="873">
        <v>3602</v>
      </c>
      <c r="G155" s="873">
        <v>1499</v>
      </c>
      <c r="H155" s="873">
        <v>1071</v>
      </c>
      <c r="I155" s="873">
        <v>986</v>
      </c>
      <c r="J155" s="873">
        <v>287</v>
      </c>
      <c r="K155" s="873">
        <v>2680</v>
      </c>
      <c r="L155" s="873">
        <v>3838</v>
      </c>
      <c r="M155" s="873">
        <v>12287</v>
      </c>
      <c r="N155" s="873">
        <v>1717</v>
      </c>
      <c r="O155" s="873">
        <v>1394</v>
      </c>
      <c r="P155" s="1334">
        <v>9313</v>
      </c>
      <c r="Q155" s="874">
        <v>4.3</v>
      </c>
    </row>
    <row r="156" spans="1:27" s="876" customFormat="1" ht="22.5" x14ac:dyDescent="0.2">
      <c r="A156" s="870" t="s">
        <v>164</v>
      </c>
      <c r="B156" s="873">
        <v>13</v>
      </c>
      <c r="C156" s="873">
        <v>487.9</v>
      </c>
      <c r="D156" s="873">
        <v>22.9</v>
      </c>
      <c r="E156" s="873">
        <v>516.5</v>
      </c>
      <c r="F156" s="873">
        <v>261.2</v>
      </c>
      <c r="G156" s="873">
        <v>41.6</v>
      </c>
      <c r="H156" s="873">
        <v>71.5</v>
      </c>
      <c r="I156" s="873">
        <v>92.1</v>
      </c>
      <c r="J156" s="873">
        <v>29.1</v>
      </c>
      <c r="K156" s="873">
        <v>933.8</v>
      </c>
      <c r="L156" s="873">
        <v>143.19999999999999</v>
      </c>
      <c r="M156" s="873">
        <v>320.10000000000002</v>
      </c>
      <c r="N156" s="873">
        <v>14</v>
      </c>
      <c r="O156" s="873">
        <v>81.2</v>
      </c>
      <c r="P156" s="1334">
        <v>668.1</v>
      </c>
      <c r="Q156" s="874">
        <v>45.9</v>
      </c>
    </row>
    <row r="157" spans="1:27" s="876" customFormat="1" ht="33.75" x14ac:dyDescent="0.2">
      <c r="A157" s="870" t="s">
        <v>337</v>
      </c>
      <c r="B157" s="873">
        <v>100</v>
      </c>
      <c r="C157" s="873">
        <f t="shared" ref="C157:N157" si="2">B157*C156/100</f>
        <v>487.9</v>
      </c>
      <c r="D157" s="873">
        <f t="shared" si="2"/>
        <v>111.72909999999997</v>
      </c>
      <c r="E157" s="873">
        <f t="shared" si="2"/>
        <v>577.08080149999989</v>
      </c>
      <c r="F157" s="873">
        <f t="shared" si="2"/>
        <v>1507.3350535179998</v>
      </c>
      <c r="G157" s="873">
        <f t="shared" si="2"/>
        <v>627.05138226348788</v>
      </c>
      <c r="H157" s="873">
        <f t="shared" si="2"/>
        <v>448.34173831839382</v>
      </c>
      <c r="I157" s="873">
        <f t="shared" si="2"/>
        <v>412.92274099124074</v>
      </c>
      <c r="J157" s="873">
        <f t="shared" si="2"/>
        <v>120.16051762845107</v>
      </c>
      <c r="K157" s="873">
        <f t="shared" si="2"/>
        <v>1122.0589136144761</v>
      </c>
      <c r="L157" s="873">
        <f t="shared" si="2"/>
        <v>1606.7883642959296</v>
      </c>
      <c r="M157" s="873">
        <f t="shared" si="2"/>
        <v>5143.3295541112711</v>
      </c>
      <c r="N157" s="873">
        <f t="shared" si="2"/>
        <v>720.06613757557784</v>
      </c>
      <c r="O157" s="873">
        <v>584.70000000000005</v>
      </c>
      <c r="P157" s="1334">
        <v>3906.3</v>
      </c>
      <c r="Q157" s="874">
        <v>1792.9917</v>
      </c>
    </row>
    <row r="158" spans="1:27" s="876" customFormat="1" ht="22.5" x14ac:dyDescent="0.2">
      <c r="A158" s="870" t="s">
        <v>165</v>
      </c>
      <c r="B158" s="866"/>
      <c r="C158" s="866"/>
      <c r="D158" s="866"/>
      <c r="E158" s="866"/>
      <c r="F158" s="866"/>
      <c r="G158" s="866"/>
      <c r="H158" s="866"/>
      <c r="I158" s="866"/>
      <c r="J158" s="866"/>
      <c r="K158" s="866"/>
      <c r="L158" s="866"/>
      <c r="M158" s="866"/>
      <c r="N158" s="873"/>
      <c r="O158" s="873"/>
      <c r="P158" s="873"/>
      <c r="Q158" s="866" t="s">
        <v>8</v>
      </c>
      <c r="R158" s="1553"/>
      <c r="S158" s="1553"/>
      <c r="T158" s="1553"/>
      <c r="U158" s="1553"/>
      <c r="V158" s="1553"/>
      <c r="W158" s="1553"/>
      <c r="X158" s="1553"/>
      <c r="Y158" s="1553"/>
      <c r="Z158" s="1553"/>
      <c r="AA158" s="1553"/>
    </row>
    <row r="159" spans="1:27" s="876" customFormat="1" ht="22.5" x14ac:dyDescent="0.2">
      <c r="A159" s="870" t="s">
        <v>166</v>
      </c>
      <c r="B159" s="866" t="s">
        <v>8</v>
      </c>
      <c r="C159" s="866" t="s">
        <v>8</v>
      </c>
      <c r="D159" s="866" t="s">
        <v>8</v>
      </c>
      <c r="E159" s="866" t="s">
        <v>8</v>
      </c>
      <c r="F159" s="866" t="s">
        <v>8</v>
      </c>
      <c r="G159" s="866" t="s">
        <v>8</v>
      </c>
      <c r="H159" s="866" t="s">
        <v>8</v>
      </c>
      <c r="I159" s="866" t="s">
        <v>8</v>
      </c>
      <c r="J159" s="866" t="str">
        <f>H160</f>
        <v>-</v>
      </c>
      <c r="K159" s="866" t="s">
        <v>8</v>
      </c>
      <c r="L159" s="866" t="s">
        <v>8</v>
      </c>
      <c r="M159" s="866" t="s">
        <v>8</v>
      </c>
      <c r="N159" s="873" t="s">
        <v>8</v>
      </c>
      <c r="O159" s="873"/>
      <c r="P159" s="319" t="s">
        <v>8</v>
      </c>
      <c r="Q159" s="866" t="s">
        <v>8</v>
      </c>
      <c r="R159" s="1553"/>
      <c r="S159" s="1553"/>
      <c r="T159" s="1553"/>
      <c r="U159" s="1553"/>
      <c r="V159" s="1553"/>
      <c r="W159" s="1553"/>
      <c r="X159" s="1553"/>
      <c r="Y159" s="1553"/>
      <c r="Z159" s="1553"/>
      <c r="AA159" s="1553"/>
    </row>
    <row r="160" spans="1:27" s="876" customFormat="1" ht="22.5" x14ac:dyDescent="0.2">
      <c r="A160" s="870" t="s">
        <v>167</v>
      </c>
      <c r="B160" s="866" t="s">
        <v>8</v>
      </c>
      <c r="C160" s="866" t="s">
        <v>8</v>
      </c>
      <c r="D160" s="866" t="s">
        <v>8</v>
      </c>
      <c r="E160" s="866" t="s">
        <v>8</v>
      </c>
      <c r="F160" s="866" t="s">
        <v>8</v>
      </c>
      <c r="G160" s="866" t="s">
        <v>8</v>
      </c>
      <c r="H160" s="866" t="s">
        <v>8</v>
      </c>
      <c r="I160" s="866" t="s">
        <v>8</v>
      </c>
      <c r="J160" s="866" t="s">
        <v>8</v>
      </c>
      <c r="K160" s="866" t="s">
        <v>8</v>
      </c>
      <c r="L160" s="866" t="s">
        <v>8</v>
      </c>
      <c r="M160" s="866" t="s">
        <v>8</v>
      </c>
      <c r="N160" s="873" t="s">
        <v>8</v>
      </c>
      <c r="O160" s="873"/>
      <c r="P160" s="319" t="s">
        <v>8</v>
      </c>
      <c r="Q160" s="866" t="s">
        <v>8</v>
      </c>
      <c r="R160" s="1553"/>
      <c r="S160" s="1553"/>
      <c r="T160" s="1553"/>
      <c r="U160" s="1553"/>
      <c r="V160" s="1553"/>
      <c r="W160" s="1553"/>
      <c r="X160" s="1553"/>
      <c r="Y160" s="1553"/>
      <c r="Z160" s="1553"/>
      <c r="AA160" s="1553"/>
    </row>
    <row r="161" spans="1:27" s="876" customFormat="1" x14ac:dyDescent="0.2">
      <c r="A161" s="870" t="s">
        <v>246</v>
      </c>
      <c r="B161" s="866"/>
      <c r="C161" s="866"/>
      <c r="D161" s="866"/>
      <c r="E161" s="866"/>
      <c r="F161" s="866"/>
      <c r="G161" s="866"/>
      <c r="H161" s="866"/>
      <c r="I161" s="866"/>
      <c r="J161" s="866"/>
      <c r="K161" s="866"/>
      <c r="L161" s="866" t="s">
        <v>8</v>
      </c>
      <c r="M161" s="866" t="s">
        <v>8</v>
      </c>
      <c r="N161" s="873" t="s">
        <v>8</v>
      </c>
      <c r="O161" s="873"/>
      <c r="P161" s="319" t="s">
        <v>8</v>
      </c>
      <c r="Q161" s="866" t="s">
        <v>8</v>
      </c>
      <c r="R161" s="1553"/>
      <c r="S161" s="1553"/>
      <c r="T161" s="1553"/>
      <c r="U161" s="1553"/>
      <c r="V161" s="1553"/>
      <c r="W161" s="1553"/>
      <c r="X161" s="1553"/>
      <c r="Y161" s="1553"/>
      <c r="Z161" s="1553"/>
      <c r="AA161" s="1553"/>
    </row>
    <row r="162" spans="1:27" s="876" customFormat="1" ht="22.5" x14ac:dyDescent="0.2">
      <c r="A162" s="870" t="s">
        <v>247</v>
      </c>
      <c r="B162" s="866" t="s">
        <v>8</v>
      </c>
      <c r="C162" s="866" t="s">
        <v>8</v>
      </c>
      <c r="D162" s="866" t="s">
        <v>8</v>
      </c>
      <c r="E162" s="866" t="s">
        <v>8</v>
      </c>
      <c r="F162" s="866" t="s">
        <v>8</v>
      </c>
      <c r="G162" s="866" t="s">
        <v>8</v>
      </c>
      <c r="H162" s="866" t="s">
        <v>8</v>
      </c>
      <c r="I162" s="866" t="s">
        <v>8</v>
      </c>
      <c r="J162" s="866" t="s">
        <v>8</v>
      </c>
      <c r="K162" s="866" t="s">
        <v>8</v>
      </c>
      <c r="L162" s="866" t="s">
        <v>8</v>
      </c>
      <c r="M162" s="866" t="s">
        <v>8</v>
      </c>
      <c r="N162" s="873" t="s">
        <v>8</v>
      </c>
      <c r="O162" s="873"/>
      <c r="P162" s="319" t="s">
        <v>8</v>
      </c>
      <c r="Q162" s="866" t="s">
        <v>8</v>
      </c>
      <c r="R162" s="1553"/>
      <c r="S162" s="1553"/>
      <c r="T162" s="1553"/>
      <c r="U162" s="1553"/>
      <c r="V162" s="1553"/>
      <c r="W162" s="1553"/>
      <c r="X162" s="1553"/>
      <c r="Y162" s="1553"/>
      <c r="Z162" s="1553"/>
      <c r="AA162" s="1553"/>
    </row>
    <row r="163" spans="1:27" s="876" customFormat="1" ht="33.75" x14ac:dyDescent="0.2">
      <c r="A163" s="870" t="s">
        <v>248</v>
      </c>
      <c r="B163" s="866" t="s">
        <v>8</v>
      </c>
      <c r="C163" s="866" t="s">
        <v>8</v>
      </c>
      <c r="D163" s="866">
        <v>339</v>
      </c>
      <c r="E163" s="866" t="s">
        <v>8</v>
      </c>
      <c r="F163" s="866" t="s">
        <v>8</v>
      </c>
      <c r="G163" s="866" t="s">
        <v>8</v>
      </c>
      <c r="H163" s="866" t="s">
        <v>8</v>
      </c>
      <c r="I163" s="866" t="s">
        <v>8</v>
      </c>
      <c r="J163" s="866" t="s">
        <v>8</v>
      </c>
      <c r="K163" s="866" t="s">
        <v>8</v>
      </c>
      <c r="L163" s="866" t="s">
        <v>8</v>
      </c>
      <c r="M163" s="866" t="s">
        <v>8</v>
      </c>
      <c r="N163" s="873" t="s">
        <v>8</v>
      </c>
      <c r="O163" s="873"/>
      <c r="P163" s="319" t="s">
        <v>8</v>
      </c>
      <c r="Q163" s="866" t="s">
        <v>8</v>
      </c>
      <c r="R163" s="1553"/>
      <c r="S163" s="1553"/>
      <c r="T163" s="1553"/>
      <c r="U163" s="1553"/>
      <c r="V163" s="1553"/>
      <c r="W163" s="1553"/>
      <c r="X163" s="1553"/>
      <c r="Y163" s="1553"/>
      <c r="Z163" s="1553"/>
      <c r="AA163" s="1553"/>
    </row>
    <row r="164" spans="1:27" s="887" customFormat="1" ht="36.75" customHeight="1" x14ac:dyDescent="0.2">
      <c r="A164" s="877" t="s">
        <v>515</v>
      </c>
      <c r="B164" s="885">
        <v>410</v>
      </c>
      <c r="C164" s="885">
        <v>405</v>
      </c>
      <c r="D164" s="885">
        <v>437</v>
      </c>
      <c r="E164" s="885">
        <v>447</v>
      </c>
      <c r="F164" s="885">
        <v>511</v>
      </c>
      <c r="G164" s="885">
        <v>437</v>
      </c>
      <c r="H164" s="885">
        <v>475</v>
      </c>
      <c r="I164" s="885">
        <v>468</v>
      </c>
      <c r="J164" s="885">
        <v>494</v>
      </c>
      <c r="K164" s="886">
        <v>533</v>
      </c>
      <c r="L164" s="886">
        <v>595</v>
      </c>
      <c r="M164" s="886">
        <v>600</v>
      </c>
      <c r="N164" s="886">
        <v>1083</v>
      </c>
      <c r="O164" s="903">
        <v>1312</v>
      </c>
      <c r="P164" s="903">
        <v>1251</v>
      </c>
      <c r="Q164" s="11">
        <v>1257</v>
      </c>
    </row>
    <row r="165" spans="1:27" s="887" customFormat="1" ht="35.25" x14ac:dyDescent="0.2">
      <c r="A165" s="863" t="s">
        <v>516</v>
      </c>
      <c r="B165" s="885">
        <v>312</v>
      </c>
      <c r="C165" s="885">
        <v>292</v>
      </c>
      <c r="D165" s="885">
        <v>340</v>
      </c>
      <c r="E165" s="885">
        <v>357</v>
      </c>
      <c r="F165" s="885">
        <v>426</v>
      </c>
      <c r="G165" s="885">
        <v>389</v>
      </c>
      <c r="H165" s="885">
        <v>425</v>
      </c>
      <c r="I165" s="885">
        <v>404</v>
      </c>
      <c r="J165" s="885">
        <v>431</v>
      </c>
      <c r="K165" s="886">
        <v>480</v>
      </c>
      <c r="L165" s="886">
        <v>541</v>
      </c>
      <c r="M165" s="886">
        <v>522</v>
      </c>
      <c r="N165" s="886">
        <v>993</v>
      </c>
      <c r="O165" s="903">
        <v>1231</v>
      </c>
      <c r="P165" s="903">
        <v>1186</v>
      </c>
      <c r="Q165" s="11">
        <v>1197</v>
      </c>
    </row>
    <row r="166" spans="1:27" s="1627" customFormat="1" ht="21.75" customHeight="1" x14ac:dyDescent="0.2">
      <c r="A166" s="1085" t="s">
        <v>178</v>
      </c>
      <c r="B166" s="791" t="s">
        <v>456</v>
      </c>
      <c r="C166" s="791" t="s">
        <v>456</v>
      </c>
      <c r="D166" s="791" t="s">
        <v>456</v>
      </c>
      <c r="E166" s="791" t="s">
        <v>456</v>
      </c>
      <c r="F166" s="791" t="s">
        <v>456</v>
      </c>
      <c r="G166" s="791" t="s">
        <v>456</v>
      </c>
      <c r="H166" s="791" t="s">
        <v>456</v>
      </c>
      <c r="I166" s="791" t="s">
        <v>456</v>
      </c>
      <c r="J166" s="791" t="s">
        <v>456</v>
      </c>
      <c r="K166" s="791" t="s">
        <v>456</v>
      </c>
      <c r="L166" s="791" t="s">
        <v>456</v>
      </c>
      <c r="M166" s="791" t="s">
        <v>456</v>
      </c>
      <c r="N166" s="791" t="s">
        <v>456</v>
      </c>
      <c r="O166" s="977"/>
      <c r="P166" s="790" t="s">
        <v>456</v>
      </c>
      <c r="Q166" s="790" t="s">
        <v>456</v>
      </c>
    </row>
    <row r="167" spans="1:27" s="1627" customFormat="1" ht="24" customHeight="1" x14ac:dyDescent="0.2">
      <c r="A167" s="1085" t="s">
        <v>517</v>
      </c>
      <c r="B167" s="791" t="s">
        <v>456</v>
      </c>
      <c r="C167" s="791" t="s">
        <v>456</v>
      </c>
      <c r="D167" s="791" t="s">
        <v>456</v>
      </c>
      <c r="E167" s="791" t="s">
        <v>456</v>
      </c>
      <c r="F167" s="791" t="s">
        <v>456</v>
      </c>
      <c r="G167" s="791" t="s">
        <v>456</v>
      </c>
      <c r="H167" s="791" t="s">
        <v>456</v>
      </c>
      <c r="I167" s="791" t="s">
        <v>456</v>
      </c>
      <c r="J167" s="791" t="s">
        <v>456</v>
      </c>
      <c r="K167" s="791" t="s">
        <v>456</v>
      </c>
      <c r="L167" s="791" t="s">
        <v>456</v>
      </c>
      <c r="M167" s="791" t="s">
        <v>456</v>
      </c>
      <c r="N167" s="791" t="s">
        <v>456</v>
      </c>
      <c r="O167" s="977"/>
      <c r="P167" s="790" t="s">
        <v>456</v>
      </c>
      <c r="Q167" s="790" t="s">
        <v>456</v>
      </c>
    </row>
    <row r="168" spans="1:27" s="1627" customFormat="1" ht="24" customHeight="1" x14ac:dyDescent="0.2">
      <c r="A168" s="798" t="str">
        <f>[5]г.Аксу!$A$156</f>
        <v>Основные средства в экономике  по первоначальной стоимости (на конец года), млн. тенге</v>
      </c>
      <c r="B168" s="791"/>
      <c r="C168" s="791"/>
      <c r="D168" s="791"/>
      <c r="E168" s="791"/>
      <c r="F168" s="791"/>
      <c r="G168" s="791"/>
      <c r="H168" s="791"/>
      <c r="I168" s="791"/>
      <c r="J168" s="791"/>
      <c r="K168" s="791"/>
      <c r="L168" s="791"/>
      <c r="M168" s="791"/>
      <c r="N168" s="791"/>
      <c r="O168" s="977"/>
      <c r="P168" s="1336"/>
      <c r="Q168" s="826"/>
    </row>
    <row r="169" spans="1:27" s="887" customFormat="1" ht="14.25" customHeight="1" x14ac:dyDescent="0.2">
      <c r="A169" s="1211" t="s">
        <v>181</v>
      </c>
      <c r="B169" s="1556"/>
      <c r="C169" s="1556"/>
      <c r="D169" s="1556"/>
      <c r="E169" s="1556"/>
      <c r="F169" s="1556"/>
      <c r="G169" s="1556"/>
      <c r="H169" s="1556"/>
      <c r="I169" s="1556"/>
      <c r="J169" s="1556"/>
      <c r="K169" s="1556"/>
      <c r="L169" s="1556"/>
      <c r="M169" s="1556"/>
      <c r="N169" s="1556"/>
      <c r="O169" s="1324"/>
      <c r="P169" s="1210"/>
      <c r="Q169" s="1210"/>
    </row>
    <row r="170" spans="1:27" s="887" customFormat="1" ht="22.5" x14ac:dyDescent="0.2">
      <c r="A170" s="864" t="s">
        <v>477</v>
      </c>
      <c r="B170" s="866" t="s">
        <v>8</v>
      </c>
      <c r="C170" s="866" t="s">
        <v>8</v>
      </c>
      <c r="D170" s="866" t="s">
        <v>8</v>
      </c>
      <c r="E170" s="866">
        <v>780.4</v>
      </c>
      <c r="F170" s="873">
        <v>877.2</v>
      </c>
      <c r="G170" s="873">
        <v>760.8</v>
      </c>
      <c r="H170" s="873">
        <v>963.8</v>
      </c>
      <c r="I170" s="873">
        <v>370</v>
      </c>
      <c r="J170" s="873">
        <v>987.8</v>
      </c>
      <c r="K170" s="873">
        <v>732.8</v>
      </c>
      <c r="L170" s="873">
        <v>919.5</v>
      </c>
      <c r="M170" s="873">
        <v>636.20000000000005</v>
      </c>
      <c r="N170" s="873">
        <v>1019</v>
      </c>
      <c r="O170" s="860">
        <v>635.70000000000005</v>
      </c>
      <c r="P170" s="1628" t="s">
        <v>936</v>
      </c>
      <c r="Q170" s="45">
        <v>1207.5</v>
      </c>
    </row>
    <row r="171" spans="1:27" s="887" customFormat="1" ht="22.5" x14ac:dyDescent="0.2">
      <c r="A171" s="855" t="s">
        <v>175</v>
      </c>
      <c r="B171" s="866" t="s">
        <v>8</v>
      </c>
      <c r="C171" s="866" t="s">
        <v>8</v>
      </c>
      <c r="D171" s="866" t="s">
        <v>8</v>
      </c>
      <c r="E171" s="866" t="s">
        <v>8</v>
      </c>
      <c r="F171" s="873">
        <v>106.5</v>
      </c>
      <c r="G171" s="873">
        <v>96.3</v>
      </c>
      <c r="H171" s="873">
        <v>91</v>
      </c>
      <c r="I171" s="873">
        <v>101.1</v>
      </c>
      <c r="J171" s="873">
        <v>101.1</v>
      </c>
      <c r="K171" s="873">
        <v>100.9</v>
      </c>
      <c r="L171" s="873">
        <v>75.5</v>
      </c>
      <c r="M171" s="873">
        <v>101.2</v>
      </c>
      <c r="N171" s="873">
        <v>81.5</v>
      </c>
      <c r="O171" s="860">
        <v>158.69999999999999</v>
      </c>
      <c r="P171" s="1629">
        <v>113.2</v>
      </c>
      <c r="Q171" s="45">
        <v>105</v>
      </c>
    </row>
    <row r="172" spans="1:27" s="876" customFormat="1" ht="12.75" customHeight="1" x14ac:dyDescent="0.2">
      <c r="A172" s="1553" t="s">
        <v>408</v>
      </c>
      <c r="B172" s="1553"/>
      <c r="C172" s="1553"/>
      <c r="D172" s="1553"/>
      <c r="E172" s="1553"/>
      <c r="F172" s="1553"/>
      <c r="G172" s="1553"/>
      <c r="H172" s="1553"/>
      <c r="I172" s="1553"/>
      <c r="J172" s="1553"/>
      <c r="K172" s="1553"/>
      <c r="L172" s="1553"/>
      <c r="M172" s="1553"/>
      <c r="N172" s="1553"/>
    </row>
    <row r="173" spans="1:27" s="876" customFormat="1" ht="12.75" customHeight="1" x14ac:dyDescent="0.2">
      <c r="A173" s="1553" t="s">
        <v>409</v>
      </c>
      <c r="B173" s="1553"/>
      <c r="C173" s="1553"/>
      <c r="D173" s="1553"/>
      <c r="E173" s="1553"/>
      <c r="F173" s="1553"/>
      <c r="G173" s="1553"/>
      <c r="H173" s="1553"/>
      <c r="I173" s="1553"/>
      <c r="J173" s="1553"/>
      <c r="K173" s="1553"/>
      <c r="L173" s="1553"/>
      <c r="M173" s="1553"/>
      <c r="N173" s="1553"/>
      <c r="P173" s="40"/>
    </row>
    <row r="174" spans="1:27" s="876" customFormat="1" ht="12.75" customHeight="1" x14ac:dyDescent="0.2">
      <c r="A174" s="1553" t="s">
        <v>410</v>
      </c>
      <c r="B174" s="1553"/>
      <c r="C174" s="1553"/>
      <c r="D174" s="1553"/>
      <c r="E174" s="1553"/>
      <c r="F174" s="1553"/>
      <c r="G174" s="1553"/>
      <c r="H174" s="1553"/>
      <c r="I174" s="1553"/>
      <c r="J174" s="1553"/>
      <c r="K174" s="1553"/>
      <c r="L174" s="1553"/>
      <c r="M174" s="1553"/>
      <c r="N174" s="1553"/>
      <c r="P174" s="40"/>
    </row>
    <row r="175" spans="1:27" s="876" customFormat="1" ht="12.75" customHeight="1" x14ac:dyDescent="0.2">
      <c r="A175" s="889" t="s">
        <v>518</v>
      </c>
      <c r="B175" s="1553"/>
      <c r="C175" s="1553"/>
      <c r="D175" s="1553"/>
      <c r="E175" s="1553"/>
      <c r="F175" s="1553"/>
      <c r="G175" s="1553"/>
      <c r="H175" s="1553"/>
      <c r="I175" s="1553"/>
      <c r="J175" s="1553"/>
      <c r="K175" s="1553"/>
      <c r="L175" s="1553"/>
      <c r="M175" s="1553"/>
      <c r="N175" s="1553"/>
      <c r="P175" s="40"/>
    </row>
    <row r="176" spans="1:27" s="876" customFormat="1" ht="12.75" customHeight="1" x14ac:dyDescent="0.2">
      <c r="A176" s="1553" t="s">
        <v>519</v>
      </c>
      <c r="B176" s="1553"/>
      <c r="C176" s="1553"/>
      <c r="D176" s="890"/>
      <c r="E176" s="1553"/>
      <c r="F176" s="1553"/>
      <c r="G176" s="1553"/>
      <c r="H176" s="1553"/>
      <c r="I176" s="1553"/>
      <c r="J176" s="1553"/>
      <c r="K176" s="1553"/>
      <c r="L176" s="1553"/>
      <c r="M176" s="1553"/>
      <c r="N176" s="1553"/>
      <c r="P176" s="40"/>
    </row>
    <row r="177" spans="1:28" s="876" customFormat="1" ht="12.75" customHeight="1" x14ac:dyDescent="0.2">
      <c r="A177" s="1553" t="s">
        <v>520</v>
      </c>
      <c r="B177" s="1553"/>
      <c r="C177" s="1553"/>
      <c r="D177" s="890"/>
      <c r="E177" s="1553"/>
      <c r="F177" s="1553"/>
      <c r="G177" s="1553"/>
      <c r="H177" s="1553"/>
      <c r="I177" s="1553"/>
      <c r="J177" s="1553"/>
      <c r="K177" s="1553"/>
      <c r="L177" s="1553"/>
      <c r="M177" s="1553"/>
      <c r="N177" s="1553"/>
      <c r="P177" s="40"/>
    </row>
    <row r="178" spans="1:28" s="876" customFormat="1" ht="12.75" customHeight="1" x14ac:dyDescent="0.2">
      <c r="A178" s="1696" t="s">
        <v>521</v>
      </c>
      <c r="B178" s="1696"/>
      <c r="C178" s="1696"/>
      <c r="D178" s="1696"/>
      <c r="E178" s="1553"/>
      <c r="F178" s="1553"/>
      <c r="G178" s="1553"/>
      <c r="H178" s="1553"/>
      <c r="I178" s="1553"/>
      <c r="J178" s="1553"/>
      <c r="K178" s="1553"/>
      <c r="L178" s="1553"/>
      <c r="M178" s="1553"/>
      <c r="N178" s="1553"/>
      <c r="P178" s="40"/>
    </row>
    <row r="179" spans="1:28" s="876" customFormat="1" ht="12.75" customHeight="1" x14ac:dyDescent="0.2">
      <c r="A179" s="1553" t="s">
        <v>522</v>
      </c>
      <c r="B179" s="1553"/>
      <c r="C179" s="1553"/>
      <c r="D179" s="1553"/>
      <c r="E179" s="1553"/>
      <c r="F179" s="1553"/>
      <c r="G179" s="1553"/>
      <c r="H179" s="1553"/>
      <c r="I179" s="1553"/>
      <c r="J179" s="1553"/>
      <c r="K179" s="1553"/>
      <c r="L179" s="1553"/>
      <c r="M179" s="1553"/>
      <c r="N179" s="1553"/>
      <c r="P179" s="40"/>
    </row>
    <row r="180" spans="1:28" s="876" customFormat="1" ht="12.75" customHeight="1" x14ac:dyDescent="0.2">
      <c r="A180" s="1553" t="s">
        <v>523</v>
      </c>
      <c r="B180" s="1553"/>
      <c r="C180" s="1553"/>
      <c r="D180" s="1553"/>
      <c r="E180" s="1553"/>
      <c r="F180" s="1553"/>
      <c r="G180" s="1553"/>
      <c r="H180" s="1553"/>
      <c r="I180" s="1553"/>
      <c r="J180" s="1553"/>
      <c r="K180" s="1553"/>
      <c r="L180" s="1553"/>
      <c r="M180" s="1553"/>
      <c r="N180" s="1553"/>
      <c r="P180" s="784"/>
    </row>
    <row r="181" spans="1:28" s="876" customFormat="1" ht="12.75" customHeight="1" x14ac:dyDescent="0.2">
      <c r="A181" s="1553" t="s">
        <v>524</v>
      </c>
      <c r="B181" s="1553"/>
      <c r="C181" s="1553"/>
      <c r="D181" s="1553"/>
      <c r="E181" s="1553"/>
      <c r="F181" s="1553"/>
      <c r="G181" s="1553"/>
      <c r="H181" s="1553"/>
      <c r="I181" s="1553"/>
      <c r="J181" s="1553"/>
      <c r="K181" s="1553"/>
      <c r="L181" s="1553"/>
      <c r="M181" s="1553"/>
      <c r="N181" s="1553"/>
      <c r="P181" s="40"/>
    </row>
    <row r="182" spans="1:28" s="876" customFormat="1" ht="12.75" customHeight="1" x14ac:dyDescent="0.2">
      <c r="A182" s="889" t="s">
        <v>525</v>
      </c>
      <c r="B182" s="1553"/>
      <c r="C182" s="1553"/>
      <c r="D182" s="1553"/>
      <c r="E182" s="1553"/>
      <c r="F182" s="1553"/>
      <c r="G182" s="1553"/>
      <c r="H182" s="1553"/>
      <c r="I182" s="1553"/>
      <c r="J182" s="1553"/>
      <c r="K182" s="1553"/>
      <c r="L182" s="1553"/>
      <c r="M182" s="1553"/>
      <c r="N182" s="1553"/>
      <c r="P182" s="40"/>
    </row>
    <row r="183" spans="1:28" s="876" customFormat="1" ht="12.75" customHeight="1" x14ac:dyDescent="0.2">
      <c r="A183" s="889" t="s">
        <v>526</v>
      </c>
      <c r="B183" s="1553"/>
      <c r="C183" s="1553"/>
      <c r="D183" s="1553"/>
      <c r="E183" s="1553"/>
      <c r="F183" s="1553"/>
      <c r="G183" s="1553"/>
      <c r="H183" s="1553"/>
      <c r="I183" s="1553"/>
      <c r="J183" s="1553"/>
      <c r="K183" s="1553"/>
      <c r="L183" s="1553"/>
      <c r="M183" s="1553"/>
      <c r="N183" s="1553"/>
      <c r="P183" s="784"/>
    </row>
    <row r="184" spans="1:28" s="876" customFormat="1" ht="12.75" customHeight="1" x14ac:dyDescent="0.2">
      <c r="A184" s="889" t="s">
        <v>527</v>
      </c>
      <c r="B184" s="1553"/>
      <c r="C184" s="1553"/>
      <c r="D184" s="1553"/>
      <c r="E184" s="1553"/>
      <c r="F184" s="1553"/>
      <c r="G184" s="1553"/>
      <c r="H184" s="1553"/>
      <c r="I184" s="1553"/>
      <c r="J184" s="1553"/>
      <c r="K184" s="1553"/>
      <c r="L184" s="1553"/>
      <c r="M184" s="1553"/>
      <c r="N184" s="1553"/>
      <c r="P184" s="40"/>
    </row>
    <row r="185" spans="1:28" ht="11.25" customHeight="1" x14ac:dyDescent="0.2">
      <c r="A185" s="889" t="s">
        <v>850</v>
      </c>
      <c r="B185" s="889"/>
      <c r="C185" s="889"/>
      <c r="D185" s="889"/>
      <c r="E185" s="889"/>
      <c r="F185" s="889"/>
      <c r="G185" s="889"/>
      <c r="H185" s="889"/>
      <c r="I185" s="889"/>
      <c r="J185" s="889"/>
      <c r="K185" s="889"/>
      <c r="L185" s="889"/>
      <c r="M185" s="889"/>
      <c r="N185" s="889"/>
      <c r="O185" s="889"/>
      <c r="P185" s="40"/>
      <c r="Q185" s="889"/>
      <c r="R185" s="889"/>
      <c r="S185" s="889"/>
      <c r="T185" s="889"/>
      <c r="U185" s="889"/>
      <c r="V185" s="889"/>
      <c r="W185" s="889"/>
      <c r="X185" s="889"/>
      <c r="Y185" s="889"/>
      <c r="Z185" s="889"/>
      <c r="AA185" s="889"/>
      <c r="AB185" s="889"/>
    </row>
    <row r="186" spans="1:28" x14ac:dyDescent="0.2">
      <c r="P186" s="1553"/>
    </row>
  </sheetData>
  <mergeCells count="6">
    <mergeCell ref="A178:D178"/>
    <mergeCell ref="A1:J1"/>
    <mergeCell ref="B3:K3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zoomScale="80" zoomScaleNormal="80" workbookViewId="0">
      <pane xSplit="1" ySplit="2" topLeftCell="B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59.42578125" style="1553" customWidth="1"/>
    <col min="2" max="3" width="10.42578125" style="1553" bestFit="1" customWidth="1"/>
    <col min="4" max="4" width="11.85546875" style="1553" bestFit="1" customWidth="1"/>
    <col min="5" max="5" width="10.42578125" style="1553" bestFit="1" customWidth="1"/>
    <col min="6" max="6" width="11.28515625" style="1553" customWidth="1"/>
    <col min="7" max="7" width="10.7109375" style="1553" customWidth="1"/>
    <col min="8" max="8" width="10.42578125" style="1553" customWidth="1"/>
    <col min="9" max="9" width="10.140625" style="1553" customWidth="1"/>
    <col min="10" max="10" width="11.42578125" style="1553" customWidth="1"/>
    <col min="11" max="11" width="10.7109375" style="1553" customWidth="1"/>
    <col min="12" max="12" width="11.42578125" style="1553" customWidth="1"/>
    <col min="13" max="13" width="12.85546875" style="1553" customWidth="1"/>
    <col min="14" max="14" width="12.28515625" style="1553" customWidth="1"/>
    <col min="15" max="16" width="15.140625" style="876" customWidth="1"/>
    <col min="17" max="17" width="16" style="876" customWidth="1"/>
    <col min="18" max="250" width="9.140625" style="876"/>
    <col min="251" max="251" width="59.42578125" style="876" customWidth="1"/>
    <col min="252" max="253" width="10.42578125" style="876" bestFit="1" customWidth="1"/>
    <col min="254" max="254" width="11.85546875" style="876" bestFit="1" customWidth="1"/>
    <col min="255" max="255" width="10.42578125" style="876" bestFit="1" customWidth="1"/>
    <col min="256" max="256" width="11.28515625" style="876" customWidth="1"/>
    <col min="257" max="257" width="10.7109375" style="876" customWidth="1"/>
    <col min="258" max="258" width="10.42578125" style="876" customWidth="1"/>
    <col min="259" max="259" width="10.140625" style="876" customWidth="1"/>
    <col min="260" max="260" width="11.42578125" style="876" customWidth="1"/>
    <col min="261" max="261" width="10.7109375" style="876" customWidth="1"/>
    <col min="262" max="262" width="11.42578125" style="876" customWidth="1"/>
    <col min="263" max="263" width="12.85546875" style="876" customWidth="1"/>
    <col min="264" max="264" width="12.28515625" style="876" customWidth="1"/>
    <col min="265" max="265" width="15.140625" style="876" customWidth="1"/>
    <col min="266" max="506" width="9.140625" style="876"/>
    <col min="507" max="507" width="59.42578125" style="876" customWidth="1"/>
    <col min="508" max="509" width="10.42578125" style="876" bestFit="1" customWidth="1"/>
    <col min="510" max="510" width="11.85546875" style="876" bestFit="1" customWidth="1"/>
    <col min="511" max="511" width="10.42578125" style="876" bestFit="1" customWidth="1"/>
    <col min="512" max="512" width="11.28515625" style="876" customWidth="1"/>
    <col min="513" max="513" width="10.7109375" style="876" customWidth="1"/>
    <col min="514" max="514" width="10.42578125" style="876" customWidth="1"/>
    <col min="515" max="515" width="10.140625" style="876" customWidth="1"/>
    <col min="516" max="516" width="11.42578125" style="876" customWidth="1"/>
    <col min="517" max="517" width="10.7109375" style="876" customWidth="1"/>
    <col min="518" max="518" width="11.42578125" style="876" customWidth="1"/>
    <col min="519" max="519" width="12.85546875" style="876" customWidth="1"/>
    <col min="520" max="520" width="12.28515625" style="876" customWidth="1"/>
    <col min="521" max="521" width="15.140625" style="876" customWidth="1"/>
    <col min="522" max="762" width="9.140625" style="876"/>
    <col min="763" max="763" width="59.42578125" style="876" customWidth="1"/>
    <col min="764" max="765" width="10.42578125" style="876" bestFit="1" customWidth="1"/>
    <col min="766" max="766" width="11.85546875" style="876" bestFit="1" customWidth="1"/>
    <col min="767" max="767" width="10.42578125" style="876" bestFit="1" customWidth="1"/>
    <col min="768" max="768" width="11.28515625" style="876" customWidth="1"/>
    <col min="769" max="769" width="10.7109375" style="876" customWidth="1"/>
    <col min="770" max="770" width="10.42578125" style="876" customWidth="1"/>
    <col min="771" max="771" width="10.140625" style="876" customWidth="1"/>
    <col min="772" max="772" width="11.42578125" style="876" customWidth="1"/>
    <col min="773" max="773" width="10.7109375" style="876" customWidth="1"/>
    <col min="774" max="774" width="11.42578125" style="876" customWidth="1"/>
    <col min="775" max="775" width="12.85546875" style="876" customWidth="1"/>
    <col min="776" max="776" width="12.28515625" style="876" customWidth="1"/>
    <col min="777" max="777" width="15.140625" style="876" customWidth="1"/>
    <col min="778" max="1018" width="9.140625" style="876"/>
    <col min="1019" max="1019" width="59.42578125" style="876" customWidth="1"/>
    <col min="1020" max="1021" width="10.42578125" style="876" bestFit="1" customWidth="1"/>
    <col min="1022" max="1022" width="11.85546875" style="876" bestFit="1" customWidth="1"/>
    <col min="1023" max="1023" width="10.42578125" style="876" bestFit="1" customWidth="1"/>
    <col min="1024" max="1024" width="11.28515625" style="876" customWidth="1"/>
    <col min="1025" max="1025" width="10.7109375" style="876" customWidth="1"/>
    <col min="1026" max="1026" width="10.42578125" style="876" customWidth="1"/>
    <col min="1027" max="1027" width="10.140625" style="876" customWidth="1"/>
    <col min="1028" max="1028" width="11.42578125" style="876" customWidth="1"/>
    <col min="1029" max="1029" width="10.7109375" style="876" customWidth="1"/>
    <col min="1030" max="1030" width="11.42578125" style="876" customWidth="1"/>
    <col min="1031" max="1031" width="12.85546875" style="876" customWidth="1"/>
    <col min="1032" max="1032" width="12.28515625" style="876" customWidth="1"/>
    <col min="1033" max="1033" width="15.140625" style="876" customWidth="1"/>
    <col min="1034" max="1274" width="9.140625" style="876"/>
    <col min="1275" max="1275" width="59.42578125" style="876" customWidth="1"/>
    <col min="1276" max="1277" width="10.42578125" style="876" bestFit="1" customWidth="1"/>
    <col min="1278" max="1278" width="11.85546875" style="876" bestFit="1" customWidth="1"/>
    <col min="1279" max="1279" width="10.42578125" style="876" bestFit="1" customWidth="1"/>
    <col min="1280" max="1280" width="11.28515625" style="876" customWidth="1"/>
    <col min="1281" max="1281" width="10.7109375" style="876" customWidth="1"/>
    <col min="1282" max="1282" width="10.42578125" style="876" customWidth="1"/>
    <col min="1283" max="1283" width="10.140625" style="876" customWidth="1"/>
    <col min="1284" max="1284" width="11.42578125" style="876" customWidth="1"/>
    <col min="1285" max="1285" width="10.7109375" style="876" customWidth="1"/>
    <col min="1286" max="1286" width="11.42578125" style="876" customWidth="1"/>
    <col min="1287" max="1287" width="12.85546875" style="876" customWidth="1"/>
    <col min="1288" max="1288" width="12.28515625" style="876" customWidth="1"/>
    <col min="1289" max="1289" width="15.140625" style="876" customWidth="1"/>
    <col min="1290" max="1530" width="9.140625" style="876"/>
    <col min="1531" max="1531" width="59.42578125" style="876" customWidth="1"/>
    <col min="1532" max="1533" width="10.42578125" style="876" bestFit="1" customWidth="1"/>
    <col min="1534" max="1534" width="11.85546875" style="876" bestFit="1" customWidth="1"/>
    <col min="1535" max="1535" width="10.42578125" style="876" bestFit="1" customWidth="1"/>
    <col min="1536" max="1536" width="11.28515625" style="876" customWidth="1"/>
    <col min="1537" max="1537" width="10.7109375" style="876" customWidth="1"/>
    <col min="1538" max="1538" width="10.42578125" style="876" customWidth="1"/>
    <col min="1539" max="1539" width="10.140625" style="876" customWidth="1"/>
    <col min="1540" max="1540" width="11.42578125" style="876" customWidth="1"/>
    <col min="1541" max="1541" width="10.7109375" style="876" customWidth="1"/>
    <col min="1542" max="1542" width="11.42578125" style="876" customWidth="1"/>
    <col min="1543" max="1543" width="12.85546875" style="876" customWidth="1"/>
    <col min="1544" max="1544" width="12.28515625" style="876" customWidth="1"/>
    <col min="1545" max="1545" width="15.140625" style="876" customWidth="1"/>
    <col min="1546" max="1786" width="9.140625" style="876"/>
    <col min="1787" max="1787" width="59.42578125" style="876" customWidth="1"/>
    <col min="1788" max="1789" width="10.42578125" style="876" bestFit="1" customWidth="1"/>
    <col min="1790" max="1790" width="11.85546875" style="876" bestFit="1" customWidth="1"/>
    <col min="1791" max="1791" width="10.42578125" style="876" bestFit="1" customWidth="1"/>
    <col min="1792" max="1792" width="11.28515625" style="876" customWidth="1"/>
    <col min="1793" max="1793" width="10.7109375" style="876" customWidth="1"/>
    <col min="1794" max="1794" width="10.42578125" style="876" customWidth="1"/>
    <col min="1795" max="1795" width="10.140625" style="876" customWidth="1"/>
    <col min="1796" max="1796" width="11.42578125" style="876" customWidth="1"/>
    <col min="1797" max="1797" width="10.7109375" style="876" customWidth="1"/>
    <col min="1798" max="1798" width="11.42578125" style="876" customWidth="1"/>
    <col min="1799" max="1799" width="12.85546875" style="876" customWidth="1"/>
    <col min="1800" max="1800" width="12.28515625" style="876" customWidth="1"/>
    <col min="1801" max="1801" width="15.140625" style="876" customWidth="1"/>
    <col min="1802" max="2042" width="9.140625" style="876"/>
    <col min="2043" max="2043" width="59.42578125" style="876" customWidth="1"/>
    <col min="2044" max="2045" width="10.42578125" style="876" bestFit="1" customWidth="1"/>
    <col min="2046" max="2046" width="11.85546875" style="876" bestFit="1" customWidth="1"/>
    <col min="2047" max="2047" width="10.42578125" style="876" bestFit="1" customWidth="1"/>
    <col min="2048" max="2048" width="11.28515625" style="876" customWidth="1"/>
    <col min="2049" max="2049" width="10.7109375" style="876" customWidth="1"/>
    <col min="2050" max="2050" width="10.42578125" style="876" customWidth="1"/>
    <col min="2051" max="2051" width="10.140625" style="876" customWidth="1"/>
    <col min="2052" max="2052" width="11.42578125" style="876" customWidth="1"/>
    <col min="2053" max="2053" width="10.7109375" style="876" customWidth="1"/>
    <col min="2054" max="2054" width="11.42578125" style="876" customWidth="1"/>
    <col min="2055" max="2055" width="12.85546875" style="876" customWidth="1"/>
    <col min="2056" max="2056" width="12.28515625" style="876" customWidth="1"/>
    <col min="2057" max="2057" width="15.140625" style="876" customWidth="1"/>
    <col min="2058" max="2298" width="9.140625" style="876"/>
    <col min="2299" max="2299" width="59.42578125" style="876" customWidth="1"/>
    <col min="2300" max="2301" width="10.42578125" style="876" bestFit="1" customWidth="1"/>
    <col min="2302" max="2302" width="11.85546875" style="876" bestFit="1" customWidth="1"/>
    <col min="2303" max="2303" width="10.42578125" style="876" bestFit="1" customWidth="1"/>
    <col min="2304" max="2304" width="11.28515625" style="876" customWidth="1"/>
    <col min="2305" max="2305" width="10.7109375" style="876" customWidth="1"/>
    <col min="2306" max="2306" width="10.42578125" style="876" customWidth="1"/>
    <col min="2307" max="2307" width="10.140625" style="876" customWidth="1"/>
    <col min="2308" max="2308" width="11.42578125" style="876" customWidth="1"/>
    <col min="2309" max="2309" width="10.7109375" style="876" customWidth="1"/>
    <col min="2310" max="2310" width="11.42578125" style="876" customWidth="1"/>
    <col min="2311" max="2311" width="12.85546875" style="876" customWidth="1"/>
    <col min="2312" max="2312" width="12.28515625" style="876" customWidth="1"/>
    <col min="2313" max="2313" width="15.140625" style="876" customWidth="1"/>
    <col min="2314" max="2554" width="9.140625" style="876"/>
    <col min="2555" max="2555" width="59.42578125" style="876" customWidth="1"/>
    <col min="2556" max="2557" width="10.42578125" style="876" bestFit="1" customWidth="1"/>
    <col min="2558" max="2558" width="11.85546875" style="876" bestFit="1" customWidth="1"/>
    <col min="2559" max="2559" width="10.42578125" style="876" bestFit="1" customWidth="1"/>
    <col min="2560" max="2560" width="11.28515625" style="876" customWidth="1"/>
    <col min="2561" max="2561" width="10.7109375" style="876" customWidth="1"/>
    <col min="2562" max="2562" width="10.42578125" style="876" customWidth="1"/>
    <col min="2563" max="2563" width="10.140625" style="876" customWidth="1"/>
    <col min="2564" max="2564" width="11.42578125" style="876" customWidth="1"/>
    <col min="2565" max="2565" width="10.7109375" style="876" customWidth="1"/>
    <col min="2566" max="2566" width="11.42578125" style="876" customWidth="1"/>
    <col min="2567" max="2567" width="12.85546875" style="876" customWidth="1"/>
    <col min="2568" max="2568" width="12.28515625" style="876" customWidth="1"/>
    <col min="2569" max="2569" width="15.140625" style="876" customWidth="1"/>
    <col min="2570" max="2810" width="9.140625" style="876"/>
    <col min="2811" max="2811" width="59.42578125" style="876" customWidth="1"/>
    <col min="2812" max="2813" width="10.42578125" style="876" bestFit="1" customWidth="1"/>
    <col min="2814" max="2814" width="11.85546875" style="876" bestFit="1" customWidth="1"/>
    <col min="2815" max="2815" width="10.42578125" style="876" bestFit="1" customWidth="1"/>
    <col min="2816" max="2816" width="11.28515625" style="876" customWidth="1"/>
    <col min="2817" max="2817" width="10.7109375" style="876" customWidth="1"/>
    <col min="2818" max="2818" width="10.42578125" style="876" customWidth="1"/>
    <col min="2819" max="2819" width="10.140625" style="876" customWidth="1"/>
    <col min="2820" max="2820" width="11.42578125" style="876" customWidth="1"/>
    <col min="2821" max="2821" width="10.7109375" style="876" customWidth="1"/>
    <col min="2822" max="2822" width="11.42578125" style="876" customWidth="1"/>
    <col min="2823" max="2823" width="12.85546875" style="876" customWidth="1"/>
    <col min="2824" max="2824" width="12.28515625" style="876" customWidth="1"/>
    <col min="2825" max="2825" width="15.140625" style="876" customWidth="1"/>
    <col min="2826" max="3066" width="9.140625" style="876"/>
    <col min="3067" max="3067" width="59.42578125" style="876" customWidth="1"/>
    <col min="3068" max="3069" width="10.42578125" style="876" bestFit="1" customWidth="1"/>
    <col min="3070" max="3070" width="11.85546875" style="876" bestFit="1" customWidth="1"/>
    <col min="3071" max="3071" width="10.42578125" style="876" bestFit="1" customWidth="1"/>
    <col min="3072" max="3072" width="11.28515625" style="876" customWidth="1"/>
    <col min="3073" max="3073" width="10.7109375" style="876" customWidth="1"/>
    <col min="3074" max="3074" width="10.42578125" style="876" customWidth="1"/>
    <col min="3075" max="3075" width="10.140625" style="876" customWidth="1"/>
    <col min="3076" max="3076" width="11.42578125" style="876" customWidth="1"/>
    <col min="3077" max="3077" width="10.7109375" style="876" customWidth="1"/>
    <col min="3078" max="3078" width="11.42578125" style="876" customWidth="1"/>
    <col min="3079" max="3079" width="12.85546875" style="876" customWidth="1"/>
    <col min="3080" max="3080" width="12.28515625" style="876" customWidth="1"/>
    <col min="3081" max="3081" width="15.140625" style="876" customWidth="1"/>
    <col min="3082" max="3322" width="9.140625" style="876"/>
    <col min="3323" max="3323" width="59.42578125" style="876" customWidth="1"/>
    <col min="3324" max="3325" width="10.42578125" style="876" bestFit="1" customWidth="1"/>
    <col min="3326" max="3326" width="11.85546875" style="876" bestFit="1" customWidth="1"/>
    <col min="3327" max="3327" width="10.42578125" style="876" bestFit="1" customWidth="1"/>
    <col min="3328" max="3328" width="11.28515625" style="876" customWidth="1"/>
    <col min="3329" max="3329" width="10.7109375" style="876" customWidth="1"/>
    <col min="3330" max="3330" width="10.42578125" style="876" customWidth="1"/>
    <col min="3331" max="3331" width="10.140625" style="876" customWidth="1"/>
    <col min="3332" max="3332" width="11.42578125" style="876" customWidth="1"/>
    <col min="3333" max="3333" width="10.7109375" style="876" customWidth="1"/>
    <col min="3334" max="3334" width="11.42578125" style="876" customWidth="1"/>
    <col min="3335" max="3335" width="12.85546875" style="876" customWidth="1"/>
    <col min="3336" max="3336" width="12.28515625" style="876" customWidth="1"/>
    <col min="3337" max="3337" width="15.140625" style="876" customWidth="1"/>
    <col min="3338" max="3578" width="9.140625" style="876"/>
    <col min="3579" max="3579" width="59.42578125" style="876" customWidth="1"/>
    <col min="3580" max="3581" width="10.42578125" style="876" bestFit="1" customWidth="1"/>
    <col min="3582" max="3582" width="11.85546875" style="876" bestFit="1" customWidth="1"/>
    <col min="3583" max="3583" width="10.42578125" style="876" bestFit="1" customWidth="1"/>
    <col min="3584" max="3584" width="11.28515625" style="876" customWidth="1"/>
    <col min="3585" max="3585" width="10.7109375" style="876" customWidth="1"/>
    <col min="3586" max="3586" width="10.42578125" style="876" customWidth="1"/>
    <col min="3587" max="3587" width="10.140625" style="876" customWidth="1"/>
    <col min="3588" max="3588" width="11.42578125" style="876" customWidth="1"/>
    <col min="3589" max="3589" width="10.7109375" style="876" customWidth="1"/>
    <col min="3590" max="3590" width="11.42578125" style="876" customWidth="1"/>
    <col min="3591" max="3591" width="12.85546875" style="876" customWidth="1"/>
    <col min="3592" max="3592" width="12.28515625" style="876" customWidth="1"/>
    <col min="3593" max="3593" width="15.140625" style="876" customWidth="1"/>
    <col min="3594" max="3834" width="9.140625" style="876"/>
    <col min="3835" max="3835" width="59.42578125" style="876" customWidth="1"/>
    <col min="3836" max="3837" width="10.42578125" style="876" bestFit="1" customWidth="1"/>
    <col min="3838" max="3838" width="11.85546875" style="876" bestFit="1" customWidth="1"/>
    <col min="3839" max="3839" width="10.42578125" style="876" bestFit="1" customWidth="1"/>
    <col min="3840" max="3840" width="11.28515625" style="876" customWidth="1"/>
    <col min="3841" max="3841" width="10.7109375" style="876" customWidth="1"/>
    <col min="3842" max="3842" width="10.42578125" style="876" customWidth="1"/>
    <col min="3843" max="3843" width="10.140625" style="876" customWidth="1"/>
    <col min="3844" max="3844" width="11.42578125" style="876" customWidth="1"/>
    <col min="3845" max="3845" width="10.7109375" style="876" customWidth="1"/>
    <col min="3846" max="3846" width="11.42578125" style="876" customWidth="1"/>
    <col min="3847" max="3847" width="12.85546875" style="876" customWidth="1"/>
    <col min="3848" max="3848" width="12.28515625" style="876" customWidth="1"/>
    <col min="3849" max="3849" width="15.140625" style="876" customWidth="1"/>
    <col min="3850" max="4090" width="9.140625" style="876"/>
    <col min="4091" max="4091" width="59.42578125" style="876" customWidth="1"/>
    <col min="4092" max="4093" width="10.42578125" style="876" bestFit="1" customWidth="1"/>
    <col min="4094" max="4094" width="11.85546875" style="876" bestFit="1" customWidth="1"/>
    <col min="4095" max="4095" width="10.42578125" style="876" bestFit="1" customWidth="1"/>
    <col min="4096" max="4096" width="11.28515625" style="876" customWidth="1"/>
    <col min="4097" max="4097" width="10.7109375" style="876" customWidth="1"/>
    <col min="4098" max="4098" width="10.42578125" style="876" customWidth="1"/>
    <col min="4099" max="4099" width="10.140625" style="876" customWidth="1"/>
    <col min="4100" max="4100" width="11.42578125" style="876" customWidth="1"/>
    <col min="4101" max="4101" width="10.7109375" style="876" customWidth="1"/>
    <col min="4102" max="4102" width="11.42578125" style="876" customWidth="1"/>
    <col min="4103" max="4103" width="12.85546875" style="876" customWidth="1"/>
    <col min="4104" max="4104" width="12.28515625" style="876" customWidth="1"/>
    <col min="4105" max="4105" width="15.140625" style="876" customWidth="1"/>
    <col min="4106" max="4346" width="9.140625" style="876"/>
    <col min="4347" max="4347" width="59.42578125" style="876" customWidth="1"/>
    <col min="4348" max="4349" width="10.42578125" style="876" bestFit="1" customWidth="1"/>
    <col min="4350" max="4350" width="11.85546875" style="876" bestFit="1" customWidth="1"/>
    <col min="4351" max="4351" width="10.42578125" style="876" bestFit="1" customWidth="1"/>
    <col min="4352" max="4352" width="11.28515625" style="876" customWidth="1"/>
    <col min="4353" max="4353" width="10.7109375" style="876" customWidth="1"/>
    <col min="4354" max="4354" width="10.42578125" style="876" customWidth="1"/>
    <col min="4355" max="4355" width="10.140625" style="876" customWidth="1"/>
    <col min="4356" max="4356" width="11.42578125" style="876" customWidth="1"/>
    <col min="4357" max="4357" width="10.7109375" style="876" customWidth="1"/>
    <col min="4358" max="4358" width="11.42578125" style="876" customWidth="1"/>
    <col min="4359" max="4359" width="12.85546875" style="876" customWidth="1"/>
    <col min="4360" max="4360" width="12.28515625" style="876" customWidth="1"/>
    <col min="4361" max="4361" width="15.140625" style="876" customWidth="1"/>
    <col min="4362" max="4602" width="9.140625" style="876"/>
    <col min="4603" max="4603" width="59.42578125" style="876" customWidth="1"/>
    <col min="4604" max="4605" width="10.42578125" style="876" bestFit="1" customWidth="1"/>
    <col min="4606" max="4606" width="11.85546875" style="876" bestFit="1" customWidth="1"/>
    <col min="4607" max="4607" width="10.42578125" style="876" bestFit="1" customWidth="1"/>
    <col min="4608" max="4608" width="11.28515625" style="876" customWidth="1"/>
    <col min="4609" max="4609" width="10.7109375" style="876" customWidth="1"/>
    <col min="4610" max="4610" width="10.42578125" style="876" customWidth="1"/>
    <col min="4611" max="4611" width="10.140625" style="876" customWidth="1"/>
    <col min="4612" max="4612" width="11.42578125" style="876" customWidth="1"/>
    <col min="4613" max="4613" width="10.7109375" style="876" customWidth="1"/>
    <col min="4614" max="4614" width="11.42578125" style="876" customWidth="1"/>
    <col min="4615" max="4615" width="12.85546875" style="876" customWidth="1"/>
    <col min="4616" max="4616" width="12.28515625" style="876" customWidth="1"/>
    <col min="4617" max="4617" width="15.140625" style="876" customWidth="1"/>
    <col min="4618" max="4858" width="9.140625" style="876"/>
    <col min="4859" max="4859" width="59.42578125" style="876" customWidth="1"/>
    <col min="4860" max="4861" width="10.42578125" style="876" bestFit="1" customWidth="1"/>
    <col min="4862" max="4862" width="11.85546875" style="876" bestFit="1" customWidth="1"/>
    <col min="4863" max="4863" width="10.42578125" style="876" bestFit="1" customWidth="1"/>
    <col min="4864" max="4864" width="11.28515625" style="876" customWidth="1"/>
    <col min="4865" max="4865" width="10.7109375" style="876" customWidth="1"/>
    <col min="4866" max="4866" width="10.42578125" style="876" customWidth="1"/>
    <col min="4867" max="4867" width="10.140625" style="876" customWidth="1"/>
    <col min="4868" max="4868" width="11.42578125" style="876" customWidth="1"/>
    <col min="4869" max="4869" width="10.7109375" style="876" customWidth="1"/>
    <col min="4870" max="4870" width="11.42578125" style="876" customWidth="1"/>
    <col min="4871" max="4871" width="12.85546875" style="876" customWidth="1"/>
    <col min="4872" max="4872" width="12.28515625" style="876" customWidth="1"/>
    <col min="4873" max="4873" width="15.140625" style="876" customWidth="1"/>
    <col min="4874" max="5114" width="9.140625" style="876"/>
    <col min="5115" max="5115" width="59.42578125" style="876" customWidth="1"/>
    <col min="5116" max="5117" width="10.42578125" style="876" bestFit="1" customWidth="1"/>
    <col min="5118" max="5118" width="11.85546875" style="876" bestFit="1" customWidth="1"/>
    <col min="5119" max="5119" width="10.42578125" style="876" bestFit="1" customWidth="1"/>
    <col min="5120" max="5120" width="11.28515625" style="876" customWidth="1"/>
    <col min="5121" max="5121" width="10.7109375" style="876" customWidth="1"/>
    <col min="5122" max="5122" width="10.42578125" style="876" customWidth="1"/>
    <col min="5123" max="5123" width="10.140625" style="876" customWidth="1"/>
    <col min="5124" max="5124" width="11.42578125" style="876" customWidth="1"/>
    <col min="5125" max="5125" width="10.7109375" style="876" customWidth="1"/>
    <col min="5126" max="5126" width="11.42578125" style="876" customWidth="1"/>
    <col min="5127" max="5127" width="12.85546875" style="876" customWidth="1"/>
    <col min="5128" max="5128" width="12.28515625" style="876" customWidth="1"/>
    <col min="5129" max="5129" width="15.140625" style="876" customWidth="1"/>
    <col min="5130" max="5370" width="9.140625" style="876"/>
    <col min="5371" max="5371" width="59.42578125" style="876" customWidth="1"/>
    <col min="5372" max="5373" width="10.42578125" style="876" bestFit="1" customWidth="1"/>
    <col min="5374" max="5374" width="11.85546875" style="876" bestFit="1" customWidth="1"/>
    <col min="5375" max="5375" width="10.42578125" style="876" bestFit="1" customWidth="1"/>
    <col min="5376" max="5376" width="11.28515625" style="876" customWidth="1"/>
    <col min="5377" max="5377" width="10.7109375" style="876" customWidth="1"/>
    <col min="5378" max="5378" width="10.42578125" style="876" customWidth="1"/>
    <col min="5379" max="5379" width="10.140625" style="876" customWidth="1"/>
    <col min="5380" max="5380" width="11.42578125" style="876" customWidth="1"/>
    <col min="5381" max="5381" width="10.7109375" style="876" customWidth="1"/>
    <col min="5382" max="5382" width="11.42578125" style="876" customWidth="1"/>
    <col min="5383" max="5383" width="12.85546875" style="876" customWidth="1"/>
    <col min="5384" max="5384" width="12.28515625" style="876" customWidth="1"/>
    <col min="5385" max="5385" width="15.140625" style="876" customWidth="1"/>
    <col min="5386" max="5626" width="9.140625" style="876"/>
    <col min="5627" max="5627" width="59.42578125" style="876" customWidth="1"/>
    <col min="5628" max="5629" width="10.42578125" style="876" bestFit="1" customWidth="1"/>
    <col min="5630" max="5630" width="11.85546875" style="876" bestFit="1" customWidth="1"/>
    <col min="5631" max="5631" width="10.42578125" style="876" bestFit="1" customWidth="1"/>
    <col min="5632" max="5632" width="11.28515625" style="876" customWidth="1"/>
    <col min="5633" max="5633" width="10.7109375" style="876" customWidth="1"/>
    <col min="5634" max="5634" width="10.42578125" style="876" customWidth="1"/>
    <col min="5635" max="5635" width="10.140625" style="876" customWidth="1"/>
    <col min="5636" max="5636" width="11.42578125" style="876" customWidth="1"/>
    <col min="5637" max="5637" width="10.7109375" style="876" customWidth="1"/>
    <col min="5638" max="5638" width="11.42578125" style="876" customWidth="1"/>
    <col min="5639" max="5639" width="12.85546875" style="876" customWidth="1"/>
    <col min="5640" max="5640" width="12.28515625" style="876" customWidth="1"/>
    <col min="5641" max="5641" width="15.140625" style="876" customWidth="1"/>
    <col min="5642" max="5882" width="9.140625" style="876"/>
    <col min="5883" max="5883" width="59.42578125" style="876" customWidth="1"/>
    <col min="5884" max="5885" width="10.42578125" style="876" bestFit="1" customWidth="1"/>
    <col min="5886" max="5886" width="11.85546875" style="876" bestFit="1" customWidth="1"/>
    <col min="5887" max="5887" width="10.42578125" style="876" bestFit="1" customWidth="1"/>
    <col min="5888" max="5888" width="11.28515625" style="876" customWidth="1"/>
    <col min="5889" max="5889" width="10.7109375" style="876" customWidth="1"/>
    <col min="5890" max="5890" width="10.42578125" style="876" customWidth="1"/>
    <col min="5891" max="5891" width="10.140625" style="876" customWidth="1"/>
    <col min="5892" max="5892" width="11.42578125" style="876" customWidth="1"/>
    <col min="5893" max="5893" width="10.7109375" style="876" customWidth="1"/>
    <col min="5894" max="5894" width="11.42578125" style="876" customWidth="1"/>
    <col min="5895" max="5895" width="12.85546875" style="876" customWidth="1"/>
    <col min="5896" max="5896" width="12.28515625" style="876" customWidth="1"/>
    <col min="5897" max="5897" width="15.140625" style="876" customWidth="1"/>
    <col min="5898" max="6138" width="9.140625" style="876"/>
    <col min="6139" max="6139" width="59.42578125" style="876" customWidth="1"/>
    <col min="6140" max="6141" width="10.42578125" style="876" bestFit="1" customWidth="1"/>
    <col min="6142" max="6142" width="11.85546875" style="876" bestFit="1" customWidth="1"/>
    <col min="6143" max="6143" width="10.42578125" style="876" bestFit="1" customWidth="1"/>
    <col min="6144" max="6144" width="11.28515625" style="876" customWidth="1"/>
    <col min="6145" max="6145" width="10.7109375" style="876" customWidth="1"/>
    <col min="6146" max="6146" width="10.42578125" style="876" customWidth="1"/>
    <col min="6147" max="6147" width="10.140625" style="876" customWidth="1"/>
    <col min="6148" max="6148" width="11.42578125" style="876" customWidth="1"/>
    <col min="6149" max="6149" width="10.7109375" style="876" customWidth="1"/>
    <col min="6150" max="6150" width="11.42578125" style="876" customWidth="1"/>
    <col min="6151" max="6151" width="12.85546875" style="876" customWidth="1"/>
    <col min="6152" max="6152" width="12.28515625" style="876" customWidth="1"/>
    <col min="6153" max="6153" width="15.140625" style="876" customWidth="1"/>
    <col min="6154" max="6394" width="9.140625" style="876"/>
    <col min="6395" max="6395" width="59.42578125" style="876" customWidth="1"/>
    <col min="6396" max="6397" width="10.42578125" style="876" bestFit="1" customWidth="1"/>
    <col min="6398" max="6398" width="11.85546875" style="876" bestFit="1" customWidth="1"/>
    <col min="6399" max="6399" width="10.42578125" style="876" bestFit="1" customWidth="1"/>
    <col min="6400" max="6400" width="11.28515625" style="876" customWidth="1"/>
    <col min="6401" max="6401" width="10.7109375" style="876" customWidth="1"/>
    <col min="6402" max="6402" width="10.42578125" style="876" customWidth="1"/>
    <col min="6403" max="6403" width="10.140625" style="876" customWidth="1"/>
    <col min="6404" max="6404" width="11.42578125" style="876" customWidth="1"/>
    <col min="6405" max="6405" width="10.7109375" style="876" customWidth="1"/>
    <col min="6406" max="6406" width="11.42578125" style="876" customWidth="1"/>
    <col min="6407" max="6407" width="12.85546875" style="876" customWidth="1"/>
    <col min="6408" max="6408" width="12.28515625" style="876" customWidth="1"/>
    <col min="6409" max="6409" width="15.140625" style="876" customWidth="1"/>
    <col min="6410" max="6650" width="9.140625" style="876"/>
    <col min="6651" max="6651" width="59.42578125" style="876" customWidth="1"/>
    <col min="6652" max="6653" width="10.42578125" style="876" bestFit="1" customWidth="1"/>
    <col min="6654" max="6654" width="11.85546875" style="876" bestFit="1" customWidth="1"/>
    <col min="6655" max="6655" width="10.42578125" style="876" bestFit="1" customWidth="1"/>
    <col min="6656" max="6656" width="11.28515625" style="876" customWidth="1"/>
    <col min="6657" max="6657" width="10.7109375" style="876" customWidth="1"/>
    <col min="6658" max="6658" width="10.42578125" style="876" customWidth="1"/>
    <col min="6659" max="6659" width="10.140625" style="876" customWidth="1"/>
    <col min="6660" max="6660" width="11.42578125" style="876" customWidth="1"/>
    <col min="6661" max="6661" width="10.7109375" style="876" customWidth="1"/>
    <col min="6662" max="6662" width="11.42578125" style="876" customWidth="1"/>
    <col min="6663" max="6663" width="12.85546875" style="876" customWidth="1"/>
    <col min="6664" max="6664" width="12.28515625" style="876" customWidth="1"/>
    <col min="6665" max="6665" width="15.140625" style="876" customWidth="1"/>
    <col min="6666" max="6906" width="9.140625" style="876"/>
    <col min="6907" max="6907" width="59.42578125" style="876" customWidth="1"/>
    <col min="6908" max="6909" width="10.42578125" style="876" bestFit="1" customWidth="1"/>
    <col min="6910" max="6910" width="11.85546875" style="876" bestFit="1" customWidth="1"/>
    <col min="6911" max="6911" width="10.42578125" style="876" bestFit="1" customWidth="1"/>
    <col min="6912" max="6912" width="11.28515625" style="876" customWidth="1"/>
    <col min="6913" max="6913" width="10.7109375" style="876" customWidth="1"/>
    <col min="6914" max="6914" width="10.42578125" style="876" customWidth="1"/>
    <col min="6915" max="6915" width="10.140625" style="876" customWidth="1"/>
    <col min="6916" max="6916" width="11.42578125" style="876" customWidth="1"/>
    <col min="6917" max="6917" width="10.7109375" style="876" customWidth="1"/>
    <col min="6918" max="6918" width="11.42578125" style="876" customWidth="1"/>
    <col min="6919" max="6919" width="12.85546875" style="876" customWidth="1"/>
    <col min="6920" max="6920" width="12.28515625" style="876" customWidth="1"/>
    <col min="6921" max="6921" width="15.140625" style="876" customWidth="1"/>
    <col min="6922" max="7162" width="9.140625" style="876"/>
    <col min="7163" max="7163" width="59.42578125" style="876" customWidth="1"/>
    <col min="7164" max="7165" width="10.42578125" style="876" bestFit="1" customWidth="1"/>
    <col min="7166" max="7166" width="11.85546875" style="876" bestFit="1" customWidth="1"/>
    <col min="7167" max="7167" width="10.42578125" style="876" bestFit="1" customWidth="1"/>
    <col min="7168" max="7168" width="11.28515625" style="876" customWidth="1"/>
    <col min="7169" max="7169" width="10.7109375" style="876" customWidth="1"/>
    <col min="7170" max="7170" width="10.42578125" style="876" customWidth="1"/>
    <col min="7171" max="7171" width="10.140625" style="876" customWidth="1"/>
    <col min="7172" max="7172" width="11.42578125" style="876" customWidth="1"/>
    <col min="7173" max="7173" width="10.7109375" style="876" customWidth="1"/>
    <col min="7174" max="7174" width="11.42578125" style="876" customWidth="1"/>
    <col min="7175" max="7175" width="12.85546875" style="876" customWidth="1"/>
    <col min="7176" max="7176" width="12.28515625" style="876" customWidth="1"/>
    <col min="7177" max="7177" width="15.140625" style="876" customWidth="1"/>
    <col min="7178" max="7418" width="9.140625" style="876"/>
    <col min="7419" max="7419" width="59.42578125" style="876" customWidth="1"/>
    <col min="7420" max="7421" width="10.42578125" style="876" bestFit="1" customWidth="1"/>
    <col min="7422" max="7422" width="11.85546875" style="876" bestFit="1" customWidth="1"/>
    <col min="7423" max="7423" width="10.42578125" style="876" bestFit="1" customWidth="1"/>
    <col min="7424" max="7424" width="11.28515625" style="876" customWidth="1"/>
    <col min="7425" max="7425" width="10.7109375" style="876" customWidth="1"/>
    <col min="7426" max="7426" width="10.42578125" style="876" customWidth="1"/>
    <col min="7427" max="7427" width="10.140625" style="876" customWidth="1"/>
    <col min="7428" max="7428" width="11.42578125" style="876" customWidth="1"/>
    <col min="7429" max="7429" width="10.7109375" style="876" customWidth="1"/>
    <col min="7430" max="7430" width="11.42578125" style="876" customWidth="1"/>
    <col min="7431" max="7431" width="12.85546875" style="876" customWidth="1"/>
    <col min="7432" max="7432" width="12.28515625" style="876" customWidth="1"/>
    <col min="7433" max="7433" width="15.140625" style="876" customWidth="1"/>
    <col min="7434" max="7674" width="9.140625" style="876"/>
    <col min="7675" max="7675" width="59.42578125" style="876" customWidth="1"/>
    <col min="7676" max="7677" width="10.42578125" style="876" bestFit="1" customWidth="1"/>
    <col min="7678" max="7678" width="11.85546875" style="876" bestFit="1" customWidth="1"/>
    <col min="7679" max="7679" width="10.42578125" style="876" bestFit="1" customWidth="1"/>
    <col min="7680" max="7680" width="11.28515625" style="876" customWidth="1"/>
    <col min="7681" max="7681" width="10.7109375" style="876" customWidth="1"/>
    <col min="7682" max="7682" width="10.42578125" style="876" customWidth="1"/>
    <col min="7683" max="7683" width="10.140625" style="876" customWidth="1"/>
    <col min="7684" max="7684" width="11.42578125" style="876" customWidth="1"/>
    <col min="7685" max="7685" width="10.7109375" style="876" customWidth="1"/>
    <col min="7686" max="7686" width="11.42578125" style="876" customWidth="1"/>
    <col min="7687" max="7687" width="12.85546875" style="876" customWidth="1"/>
    <col min="7688" max="7688" width="12.28515625" style="876" customWidth="1"/>
    <col min="7689" max="7689" width="15.140625" style="876" customWidth="1"/>
    <col min="7690" max="7930" width="9.140625" style="876"/>
    <col min="7931" max="7931" width="59.42578125" style="876" customWidth="1"/>
    <col min="7932" max="7933" width="10.42578125" style="876" bestFit="1" customWidth="1"/>
    <col min="7934" max="7934" width="11.85546875" style="876" bestFit="1" customWidth="1"/>
    <col min="7935" max="7935" width="10.42578125" style="876" bestFit="1" customWidth="1"/>
    <col min="7936" max="7936" width="11.28515625" style="876" customWidth="1"/>
    <col min="7937" max="7937" width="10.7109375" style="876" customWidth="1"/>
    <col min="7938" max="7938" width="10.42578125" style="876" customWidth="1"/>
    <col min="7939" max="7939" width="10.140625" style="876" customWidth="1"/>
    <col min="7940" max="7940" width="11.42578125" style="876" customWidth="1"/>
    <col min="7941" max="7941" width="10.7109375" style="876" customWidth="1"/>
    <col min="7942" max="7942" width="11.42578125" style="876" customWidth="1"/>
    <col min="7943" max="7943" width="12.85546875" style="876" customWidth="1"/>
    <col min="7944" max="7944" width="12.28515625" style="876" customWidth="1"/>
    <col min="7945" max="7945" width="15.140625" style="876" customWidth="1"/>
    <col min="7946" max="8186" width="9.140625" style="876"/>
    <col min="8187" max="8187" width="59.42578125" style="876" customWidth="1"/>
    <col min="8188" max="8189" width="10.42578125" style="876" bestFit="1" customWidth="1"/>
    <col min="8190" max="8190" width="11.85546875" style="876" bestFit="1" customWidth="1"/>
    <col min="8191" max="8191" width="10.42578125" style="876" bestFit="1" customWidth="1"/>
    <col min="8192" max="8192" width="11.28515625" style="876" customWidth="1"/>
    <col min="8193" max="8193" width="10.7109375" style="876" customWidth="1"/>
    <col min="8194" max="8194" width="10.42578125" style="876" customWidth="1"/>
    <col min="8195" max="8195" width="10.140625" style="876" customWidth="1"/>
    <col min="8196" max="8196" width="11.42578125" style="876" customWidth="1"/>
    <col min="8197" max="8197" width="10.7109375" style="876" customWidth="1"/>
    <col min="8198" max="8198" width="11.42578125" style="876" customWidth="1"/>
    <col min="8199" max="8199" width="12.85546875" style="876" customWidth="1"/>
    <col min="8200" max="8200" width="12.28515625" style="876" customWidth="1"/>
    <col min="8201" max="8201" width="15.140625" style="876" customWidth="1"/>
    <col min="8202" max="8442" width="9.140625" style="876"/>
    <col min="8443" max="8443" width="59.42578125" style="876" customWidth="1"/>
    <col min="8444" max="8445" width="10.42578125" style="876" bestFit="1" customWidth="1"/>
    <col min="8446" max="8446" width="11.85546875" style="876" bestFit="1" customWidth="1"/>
    <col min="8447" max="8447" width="10.42578125" style="876" bestFit="1" customWidth="1"/>
    <col min="8448" max="8448" width="11.28515625" style="876" customWidth="1"/>
    <col min="8449" max="8449" width="10.7109375" style="876" customWidth="1"/>
    <col min="8450" max="8450" width="10.42578125" style="876" customWidth="1"/>
    <col min="8451" max="8451" width="10.140625" style="876" customWidth="1"/>
    <col min="8452" max="8452" width="11.42578125" style="876" customWidth="1"/>
    <col min="8453" max="8453" width="10.7109375" style="876" customWidth="1"/>
    <col min="8454" max="8454" width="11.42578125" style="876" customWidth="1"/>
    <col min="8455" max="8455" width="12.85546875" style="876" customWidth="1"/>
    <col min="8456" max="8456" width="12.28515625" style="876" customWidth="1"/>
    <col min="8457" max="8457" width="15.140625" style="876" customWidth="1"/>
    <col min="8458" max="8698" width="9.140625" style="876"/>
    <col min="8699" max="8699" width="59.42578125" style="876" customWidth="1"/>
    <col min="8700" max="8701" width="10.42578125" style="876" bestFit="1" customWidth="1"/>
    <col min="8702" max="8702" width="11.85546875" style="876" bestFit="1" customWidth="1"/>
    <col min="8703" max="8703" width="10.42578125" style="876" bestFit="1" customWidth="1"/>
    <col min="8704" max="8704" width="11.28515625" style="876" customWidth="1"/>
    <col min="8705" max="8705" width="10.7109375" style="876" customWidth="1"/>
    <col min="8706" max="8706" width="10.42578125" style="876" customWidth="1"/>
    <col min="8707" max="8707" width="10.140625" style="876" customWidth="1"/>
    <col min="8708" max="8708" width="11.42578125" style="876" customWidth="1"/>
    <col min="8709" max="8709" width="10.7109375" style="876" customWidth="1"/>
    <col min="8710" max="8710" width="11.42578125" style="876" customWidth="1"/>
    <col min="8711" max="8711" width="12.85546875" style="876" customWidth="1"/>
    <col min="8712" max="8712" width="12.28515625" style="876" customWidth="1"/>
    <col min="8713" max="8713" width="15.140625" style="876" customWidth="1"/>
    <col min="8714" max="8954" width="9.140625" style="876"/>
    <col min="8955" max="8955" width="59.42578125" style="876" customWidth="1"/>
    <col min="8956" max="8957" width="10.42578125" style="876" bestFit="1" customWidth="1"/>
    <col min="8958" max="8958" width="11.85546875" style="876" bestFit="1" customWidth="1"/>
    <col min="8959" max="8959" width="10.42578125" style="876" bestFit="1" customWidth="1"/>
    <col min="8960" max="8960" width="11.28515625" style="876" customWidth="1"/>
    <col min="8961" max="8961" width="10.7109375" style="876" customWidth="1"/>
    <col min="8962" max="8962" width="10.42578125" style="876" customWidth="1"/>
    <col min="8963" max="8963" width="10.140625" style="876" customWidth="1"/>
    <col min="8964" max="8964" width="11.42578125" style="876" customWidth="1"/>
    <col min="8965" max="8965" width="10.7109375" style="876" customWidth="1"/>
    <col min="8966" max="8966" width="11.42578125" style="876" customWidth="1"/>
    <col min="8967" max="8967" width="12.85546875" style="876" customWidth="1"/>
    <col min="8968" max="8968" width="12.28515625" style="876" customWidth="1"/>
    <col min="8969" max="8969" width="15.140625" style="876" customWidth="1"/>
    <col min="8970" max="9210" width="9.140625" style="876"/>
    <col min="9211" max="9211" width="59.42578125" style="876" customWidth="1"/>
    <col min="9212" max="9213" width="10.42578125" style="876" bestFit="1" customWidth="1"/>
    <col min="9214" max="9214" width="11.85546875" style="876" bestFit="1" customWidth="1"/>
    <col min="9215" max="9215" width="10.42578125" style="876" bestFit="1" customWidth="1"/>
    <col min="9216" max="9216" width="11.28515625" style="876" customWidth="1"/>
    <col min="9217" max="9217" width="10.7109375" style="876" customWidth="1"/>
    <col min="9218" max="9218" width="10.42578125" style="876" customWidth="1"/>
    <col min="9219" max="9219" width="10.140625" style="876" customWidth="1"/>
    <col min="9220" max="9220" width="11.42578125" style="876" customWidth="1"/>
    <col min="9221" max="9221" width="10.7109375" style="876" customWidth="1"/>
    <col min="9222" max="9222" width="11.42578125" style="876" customWidth="1"/>
    <col min="9223" max="9223" width="12.85546875" style="876" customWidth="1"/>
    <col min="9224" max="9224" width="12.28515625" style="876" customWidth="1"/>
    <col min="9225" max="9225" width="15.140625" style="876" customWidth="1"/>
    <col min="9226" max="9466" width="9.140625" style="876"/>
    <col min="9467" max="9467" width="59.42578125" style="876" customWidth="1"/>
    <col min="9468" max="9469" width="10.42578125" style="876" bestFit="1" customWidth="1"/>
    <col min="9470" max="9470" width="11.85546875" style="876" bestFit="1" customWidth="1"/>
    <col min="9471" max="9471" width="10.42578125" style="876" bestFit="1" customWidth="1"/>
    <col min="9472" max="9472" width="11.28515625" style="876" customWidth="1"/>
    <col min="9473" max="9473" width="10.7109375" style="876" customWidth="1"/>
    <col min="9474" max="9474" width="10.42578125" style="876" customWidth="1"/>
    <col min="9475" max="9475" width="10.140625" style="876" customWidth="1"/>
    <col min="9476" max="9476" width="11.42578125" style="876" customWidth="1"/>
    <col min="9477" max="9477" width="10.7109375" style="876" customWidth="1"/>
    <col min="9478" max="9478" width="11.42578125" style="876" customWidth="1"/>
    <col min="9479" max="9479" width="12.85546875" style="876" customWidth="1"/>
    <col min="9480" max="9480" width="12.28515625" style="876" customWidth="1"/>
    <col min="9481" max="9481" width="15.140625" style="876" customWidth="1"/>
    <col min="9482" max="9722" width="9.140625" style="876"/>
    <col min="9723" max="9723" width="59.42578125" style="876" customWidth="1"/>
    <col min="9724" max="9725" width="10.42578125" style="876" bestFit="1" customWidth="1"/>
    <col min="9726" max="9726" width="11.85546875" style="876" bestFit="1" customWidth="1"/>
    <col min="9727" max="9727" width="10.42578125" style="876" bestFit="1" customWidth="1"/>
    <col min="9728" max="9728" width="11.28515625" style="876" customWidth="1"/>
    <col min="9729" max="9729" width="10.7109375" style="876" customWidth="1"/>
    <col min="9730" max="9730" width="10.42578125" style="876" customWidth="1"/>
    <col min="9731" max="9731" width="10.140625" style="876" customWidth="1"/>
    <col min="9732" max="9732" width="11.42578125" style="876" customWidth="1"/>
    <col min="9733" max="9733" width="10.7109375" style="876" customWidth="1"/>
    <col min="9734" max="9734" width="11.42578125" style="876" customWidth="1"/>
    <col min="9735" max="9735" width="12.85546875" style="876" customWidth="1"/>
    <col min="9736" max="9736" width="12.28515625" style="876" customWidth="1"/>
    <col min="9737" max="9737" width="15.140625" style="876" customWidth="1"/>
    <col min="9738" max="9978" width="9.140625" style="876"/>
    <col min="9979" max="9979" width="59.42578125" style="876" customWidth="1"/>
    <col min="9980" max="9981" width="10.42578125" style="876" bestFit="1" customWidth="1"/>
    <col min="9982" max="9982" width="11.85546875" style="876" bestFit="1" customWidth="1"/>
    <col min="9983" max="9983" width="10.42578125" style="876" bestFit="1" customWidth="1"/>
    <col min="9984" max="9984" width="11.28515625" style="876" customWidth="1"/>
    <col min="9985" max="9985" width="10.7109375" style="876" customWidth="1"/>
    <col min="9986" max="9986" width="10.42578125" style="876" customWidth="1"/>
    <col min="9987" max="9987" width="10.140625" style="876" customWidth="1"/>
    <col min="9988" max="9988" width="11.42578125" style="876" customWidth="1"/>
    <col min="9989" max="9989" width="10.7109375" style="876" customWidth="1"/>
    <col min="9990" max="9990" width="11.42578125" style="876" customWidth="1"/>
    <col min="9991" max="9991" width="12.85546875" style="876" customWidth="1"/>
    <col min="9992" max="9992" width="12.28515625" style="876" customWidth="1"/>
    <col min="9993" max="9993" width="15.140625" style="876" customWidth="1"/>
    <col min="9994" max="10234" width="9.140625" style="876"/>
    <col min="10235" max="10235" width="59.42578125" style="876" customWidth="1"/>
    <col min="10236" max="10237" width="10.42578125" style="876" bestFit="1" customWidth="1"/>
    <col min="10238" max="10238" width="11.85546875" style="876" bestFit="1" customWidth="1"/>
    <col min="10239" max="10239" width="10.42578125" style="876" bestFit="1" customWidth="1"/>
    <col min="10240" max="10240" width="11.28515625" style="876" customWidth="1"/>
    <col min="10241" max="10241" width="10.7109375" style="876" customWidth="1"/>
    <col min="10242" max="10242" width="10.42578125" style="876" customWidth="1"/>
    <col min="10243" max="10243" width="10.140625" style="876" customWidth="1"/>
    <col min="10244" max="10244" width="11.42578125" style="876" customWidth="1"/>
    <col min="10245" max="10245" width="10.7109375" style="876" customWidth="1"/>
    <col min="10246" max="10246" width="11.42578125" style="876" customWidth="1"/>
    <col min="10247" max="10247" width="12.85546875" style="876" customWidth="1"/>
    <col min="10248" max="10248" width="12.28515625" style="876" customWidth="1"/>
    <col min="10249" max="10249" width="15.140625" style="876" customWidth="1"/>
    <col min="10250" max="10490" width="9.140625" style="876"/>
    <col min="10491" max="10491" width="59.42578125" style="876" customWidth="1"/>
    <col min="10492" max="10493" width="10.42578125" style="876" bestFit="1" customWidth="1"/>
    <col min="10494" max="10494" width="11.85546875" style="876" bestFit="1" customWidth="1"/>
    <col min="10495" max="10495" width="10.42578125" style="876" bestFit="1" customWidth="1"/>
    <col min="10496" max="10496" width="11.28515625" style="876" customWidth="1"/>
    <col min="10497" max="10497" width="10.7109375" style="876" customWidth="1"/>
    <col min="10498" max="10498" width="10.42578125" style="876" customWidth="1"/>
    <col min="10499" max="10499" width="10.140625" style="876" customWidth="1"/>
    <col min="10500" max="10500" width="11.42578125" style="876" customWidth="1"/>
    <col min="10501" max="10501" width="10.7109375" style="876" customWidth="1"/>
    <col min="10502" max="10502" width="11.42578125" style="876" customWidth="1"/>
    <col min="10503" max="10503" width="12.85546875" style="876" customWidth="1"/>
    <col min="10504" max="10504" width="12.28515625" style="876" customWidth="1"/>
    <col min="10505" max="10505" width="15.140625" style="876" customWidth="1"/>
    <col min="10506" max="10746" width="9.140625" style="876"/>
    <col min="10747" max="10747" width="59.42578125" style="876" customWidth="1"/>
    <col min="10748" max="10749" width="10.42578125" style="876" bestFit="1" customWidth="1"/>
    <col min="10750" max="10750" width="11.85546875" style="876" bestFit="1" customWidth="1"/>
    <col min="10751" max="10751" width="10.42578125" style="876" bestFit="1" customWidth="1"/>
    <col min="10752" max="10752" width="11.28515625" style="876" customWidth="1"/>
    <col min="10753" max="10753" width="10.7109375" style="876" customWidth="1"/>
    <col min="10754" max="10754" width="10.42578125" style="876" customWidth="1"/>
    <col min="10755" max="10755" width="10.140625" style="876" customWidth="1"/>
    <col min="10756" max="10756" width="11.42578125" style="876" customWidth="1"/>
    <col min="10757" max="10757" width="10.7109375" style="876" customWidth="1"/>
    <col min="10758" max="10758" width="11.42578125" style="876" customWidth="1"/>
    <col min="10759" max="10759" width="12.85546875" style="876" customWidth="1"/>
    <col min="10760" max="10760" width="12.28515625" style="876" customWidth="1"/>
    <col min="10761" max="10761" width="15.140625" style="876" customWidth="1"/>
    <col min="10762" max="11002" width="9.140625" style="876"/>
    <col min="11003" max="11003" width="59.42578125" style="876" customWidth="1"/>
    <col min="11004" max="11005" width="10.42578125" style="876" bestFit="1" customWidth="1"/>
    <col min="11006" max="11006" width="11.85546875" style="876" bestFit="1" customWidth="1"/>
    <col min="11007" max="11007" width="10.42578125" style="876" bestFit="1" customWidth="1"/>
    <col min="11008" max="11008" width="11.28515625" style="876" customWidth="1"/>
    <col min="11009" max="11009" width="10.7109375" style="876" customWidth="1"/>
    <col min="11010" max="11010" width="10.42578125" style="876" customWidth="1"/>
    <col min="11011" max="11011" width="10.140625" style="876" customWidth="1"/>
    <col min="11012" max="11012" width="11.42578125" style="876" customWidth="1"/>
    <col min="11013" max="11013" width="10.7109375" style="876" customWidth="1"/>
    <col min="11014" max="11014" width="11.42578125" style="876" customWidth="1"/>
    <col min="11015" max="11015" width="12.85546875" style="876" customWidth="1"/>
    <col min="11016" max="11016" width="12.28515625" style="876" customWidth="1"/>
    <col min="11017" max="11017" width="15.140625" style="876" customWidth="1"/>
    <col min="11018" max="11258" width="9.140625" style="876"/>
    <col min="11259" max="11259" width="59.42578125" style="876" customWidth="1"/>
    <col min="11260" max="11261" width="10.42578125" style="876" bestFit="1" customWidth="1"/>
    <col min="11262" max="11262" width="11.85546875" style="876" bestFit="1" customWidth="1"/>
    <col min="11263" max="11263" width="10.42578125" style="876" bestFit="1" customWidth="1"/>
    <col min="11264" max="11264" width="11.28515625" style="876" customWidth="1"/>
    <col min="11265" max="11265" width="10.7109375" style="876" customWidth="1"/>
    <col min="11266" max="11266" width="10.42578125" style="876" customWidth="1"/>
    <col min="11267" max="11267" width="10.140625" style="876" customWidth="1"/>
    <col min="11268" max="11268" width="11.42578125" style="876" customWidth="1"/>
    <col min="11269" max="11269" width="10.7109375" style="876" customWidth="1"/>
    <col min="11270" max="11270" width="11.42578125" style="876" customWidth="1"/>
    <col min="11271" max="11271" width="12.85546875" style="876" customWidth="1"/>
    <col min="11272" max="11272" width="12.28515625" style="876" customWidth="1"/>
    <col min="11273" max="11273" width="15.140625" style="876" customWidth="1"/>
    <col min="11274" max="11514" width="9.140625" style="876"/>
    <col min="11515" max="11515" width="59.42578125" style="876" customWidth="1"/>
    <col min="11516" max="11517" width="10.42578125" style="876" bestFit="1" customWidth="1"/>
    <col min="11518" max="11518" width="11.85546875" style="876" bestFit="1" customWidth="1"/>
    <col min="11519" max="11519" width="10.42578125" style="876" bestFit="1" customWidth="1"/>
    <col min="11520" max="11520" width="11.28515625" style="876" customWidth="1"/>
    <col min="11521" max="11521" width="10.7109375" style="876" customWidth="1"/>
    <col min="11522" max="11522" width="10.42578125" style="876" customWidth="1"/>
    <col min="11523" max="11523" width="10.140625" style="876" customWidth="1"/>
    <col min="11524" max="11524" width="11.42578125" style="876" customWidth="1"/>
    <col min="11525" max="11525" width="10.7109375" style="876" customWidth="1"/>
    <col min="11526" max="11526" width="11.42578125" style="876" customWidth="1"/>
    <col min="11527" max="11527" width="12.85546875" style="876" customWidth="1"/>
    <col min="11528" max="11528" width="12.28515625" style="876" customWidth="1"/>
    <col min="11529" max="11529" width="15.140625" style="876" customWidth="1"/>
    <col min="11530" max="11770" width="9.140625" style="876"/>
    <col min="11771" max="11771" width="59.42578125" style="876" customWidth="1"/>
    <col min="11772" max="11773" width="10.42578125" style="876" bestFit="1" customWidth="1"/>
    <col min="11774" max="11774" width="11.85546875" style="876" bestFit="1" customWidth="1"/>
    <col min="11775" max="11775" width="10.42578125" style="876" bestFit="1" customWidth="1"/>
    <col min="11776" max="11776" width="11.28515625" style="876" customWidth="1"/>
    <col min="11777" max="11777" width="10.7109375" style="876" customWidth="1"/>
    <col min="11778" max="11778" width="10.42578125" style="876" customWidth="1"/>
    <col min="11779" max="11779" width="10.140625" style="876" customWidth="1"/>
    <col min="11780" max="11780" width="11.42578125" style="876" customWidth="1"/>
    <col min="11781" max="11781" width="10.7109375" style="876" customWidth="1"/>
    <col min="11782" max="11782" width="11.42578125" style="876" customWidth="1"/>
    <col min="11783" max="11783" width="12.85546875" style="876" customWidth="1"/>
    <col min="11784" max="11784" width="12.28515625" style="876" customWidth="1"/>
    <col min="11785" max="11785" width="15.140625" style="876" customWidth="1"/>
    <col min="11786" max="12026" width="9.140625" style="876"/>
    <col min="12027" max="12027" width="59.42578125" style="876" customWidth="1"/>
    <col min="12028" max="12029" width="10.42578125" style="876" bestFit="1" customWidth="1"/>
    <col min="12030" max="12030" width="11.85546875" style="876" bestFit="1" customWidth="1"/>
    <col min="12031" max="12031" width="10.42578125" style="876" bestFit="1" customWidth="1"/>
    <col min="12032" max="12032" width="11.28515625" style="876" customWidth="1"/>
    <col min="12033" max="12033" width="10.7109375" style="876" customWidth="1"/>
    <col min="12034" max="12034" width="10.42578125" style="876" customWidth="1"/>
    <col min="12035" max="12035" width="10.140625" style="876" customWidth="1"/>
    <col min="12036" max="12036" width="11.42578125" style="876" customWidth="1"/>
    <col min="12037" max="12037" width="10.7109375" style="876" customWidth="1"/>
    <col min="12038" max="12038" width="11.42578125" style="876" customWidth="1"/>
    <col min="12039" max="12039" width="12.85546875" style="876" customWidth="1"/>
    <col min="12040" max="12040" width="12.28515625" style="876" customWidth="1"/>
    <col min="12041" max="12041" width="15.140625" style="876" customWidth="1"/>
    <col min="12042" max="12282" width="9.140625" style="876"/>
    <col min="12283" max="12283" width="59.42578125" style="876" customWidth="1"/>
    <col min="12284" max="12285" width="10.42578125" style="876" bestFit="1" customWidth="1"/>
    <col min="12286" max="12286" width="11.85546875" style="876" bestFit="1" customWidth="1"/>
    <col min="12287" max="12287" width="10.42578125" style="876" bestFit="1" customWidth="1"/>
    <col min="12288" max="12288" width="11.28515625" style="876" customWidth="1"/>
    <col min="12289" max="12289" width="10.7109375" style="876" customWidth="1"/>
    <col min="12290" max="12290" width="10.42578125" style="876" customWidth="1"/>
    <col min="12291" max="12291" width="10.140625" style="876" customWidth="1"/>
    <col min="12292" max="12292" width="11.42578125" style="876" customWidth="1"/>
    <col min="12293" max="12293" width="10.7109375" style="876" customWidth="1"/>
    <col min="12294" max="12294" width="11.42578125" style="876" customWidth="1"/>
    <col min="12295" max="12295" width="12.85546875" style="876" customWidth="1"/>
    <col min="12296" max="12296" width="12.28515625" style="876" customWidth="1"/>
    <col min="12297" max="12297" width="15.140625" style="876" customWidth="1"/>
    <col min="12298" max="12538" width="9.140625" style="876"/>
    <col min="12539" max="12539" width="59.42578125" style="876" customWidth="1"/>
    <col min="12540" max="12541" width="10.42578125" style="876" bestFit="1" customWidth="1"/>
    <col min="12542" max="12542" width="11.85546875" style="876" bestFit="1" customWidth="1"/>
    <col min="12543" max="12543" width="10.42578125" style="876" bestFit="1" customWidth="1"/>
    <col min="12544" max="12544" width="11.28515625" style="876" customWidth="1"/>
    <col min="12545" max="12545" width="10.7109375" style="876" customWidth="1"/>
    <col min="12546" max="12546" width="10.42578125" style="876" customWidth="1"/>
    <col min="12547" max="12547" width="10.140625" style="876" customWidth="1"/>
    <col min="12548" max="12548" width="11.42578125" style="876" customWidth="1"/>
    <col min="12549" max="12549" width="10.7109375" style="876" customWidth="1"/>
    <col min="12550" max="12550" width="11.42578125" style="876" customWidth="1"/>
    <col min="12551" max="12551" width="12.85546875" style="876" customWidth="1"/>
    <col min="12552" max="12552" width="12.28515625" style="876" customWidth="1"/>
    <col min="12553" max="12553" width="15.140625" style="876" customWidth="1"/>
    <col min="12554" max="12794" width="9.140625" style="876"/>
    <col min="12795" max="12795" width="59.42578125" style="876" customWidth="1"/>
    <col min="12796" max="12797" width="10.42578125" style="876" bestFit="1" customWidth="1"/>
    <col min="12798" max="12798" width="11.85546875" style="876" bestFit="1" customWidth="1"/>
    <col min="12799" max="12799" width="10.42578125" style="876" bestFit="1" customWidth="1"/>
    <col min="12800" max="12800" width="11.28515625" style="876" customWidth="1"/>
    <col min="12801" max="12801" width="10.7109375" style="876" customWidth="1"/>
    <col min="12802" max="12802" width="10.42578125" style="876" customWidth="1"/>
    <col min="12803" max="12803" width="10.140625" style="876" customWidth="1"/>
    <col min="12804" max="12804" width="11.42578125" style="876" customWidth="1"/>
    <col min="12805" max="12805" width="10.7109375" style="876" customWidth="1"/>
    <col min="12806" max="12806" width="11.42578125" style="876" customWidth="1"/>
    <col min="12807" max="12807" width="12.85546875" style="876" customWidth="1"/>
    <col min="12808" max="12808" width="12.28515625" style="876" customWidth="1"/>
    <col min="12809" max="12809" width="15.140625" style="876" customWidth="1"/>
    <col min="12810" max="13050" width="9.140625" style="876"/>
    <col min="13051" max="13051" width="59.42578125" style="876" customWidth="1"/>
    <col min="13052" max="13053" width="10.42578125" style="876" bestFit="1" customWidth="1"/>
    <col min="13054" max="13054" width="11.85546875" style="876" bestFit="1" customWidth="1"/>
    <col min="13055" max="13055" width="10.42578125" style="876" bestFit="1" customWidth="1"/>
    <col min="13056" max="13056" width="11.28515625" style="876" customWidth="1"/>
    <col min="13057" max="13057" width="10.7109375" style="876" customWidth="1"/>
    <col min="13058" max="13058" width="10.42578125" style="876" customWidth="1"/>
    <col min="13059" max="13059" width="10.140625" style="876" customWidth="1"/>
    <col min="13060" max="13060" width="11.42578125" style="876" customWidth="1"/>
    <col min="13061" max="13061" width="10.7109375" style="876" customWidth="1"/>
    <col min="13062" max="13062" width="11.42578125" style="876" customWidth="1"/>
    <col min="13063" max="13063" width="12.85546875" style="876" customWidth="1"/>
    <col min="13064" max="13064" width="12.28515625" style="876" customWidth="1"/>
    <col min="13065" max="13065" width="15.140625" style="876" customWidth="1"/>
    <col min="13066" max="13306" width="9.140625" style="876"/>
    <col min="13307" max="13307" width="59.42578125" style="876" customWidth="1"/>
    <col min="13308" max="13309" width="10.42578125" style="876" bestFit="1" customWidth="1"/>
    <col min="13310" max="13310" width="11.85546875" style="876" bestFit="1" customWidth="1"/>
    <col min="13311" max="13311" width="10.42578125" style="876" bestFit="1" customWidth="1"/>
    <col min="13312" max="13312" width="11.28515625" style="876" customWidth="1"/>
    <col min="13313" max="13313" width="10.7109375" style="876" customWidth="1"/>
    <col min="13314" max="13314" width="10.42578125" style="876" customWidth="1"/>
    <col min="13315" max="13315" width="10.140625" style="876" customWidth="1"/>
    <col min="13316" max="13316" width="11.42578125" style="876" customWidth="1"/>
    <col min="13317" max="13317" width="10.7109375" style="876" customWidth="1"/>
    <col min="13318" max="13318" width="11.42578125" style="876" customWidth="1"/>
    <col min="13319" max="13319" width="12.85546875" style="876" customWidth="1"/>
    <col min="13320" max="13320" width="12.28515625" style="876" customWidth="1"/>
    <col min="13321" max="13321" width="15.140625" style="876" customWidth="1"/>
    <col min="13322" max="13562" width="9.140625" style="876"/>
    <col min="13563" max="13563" width="59.42578125" style="876" customWidth="1"/>
    <col min="13564" max="13565" width="10.42578125" style="876" bestFit="1" customWidth="1"/>
    <col min="13566" max="13566" width="11.85546875" style="876" bestFit="1" customWidth="1"/>
    <col min="13567" max="13567" width="10.42578125" style="876" bestFit="1" customWidth="1"/>
    <col min="13568" max="13568" width="11.28515625" style="876" customWidth="1"/>
    <col min="13569" max="13569" width="10.7109375" style="876" customWidth="1"/>
    <col min="13570" max="13570" width="10.42578125" style="876" customWidth="1"/>
    <col min="13571" max="13571" width="10.140625" style="876" customWidth="1"/>
    <col min="13572" max="13572" width="11.42578125" style="876" customWidth="1"/>
    <col min="13573" max="13573" width="10.7109375" style="876" customWidth="1"/>
    <col min="13574" max="13574" width="11.42578125" style="876" customWidth="1"/>
    <col min="13575" max="13575" width="12.85546875" style="876" customWidth="1"/>
    <col min="13576" max="13576" width="12.28515625" style="876" customWidth="1"/>
    <col min="13577" max="13577" width="15.140625" style="876" customWidth="1"/>
    <col min="13578" max="13818" width="9.140625" style="876"/>
    <col min="13819" max="13819" width="59.42578125" style="876" customWidth="1"/>
    <col min="13820" max="13821" width="10.42578125" style="876" bestFit="1" customWidth="1"/>
    <col min="13822" max="13822" width="11.85546875" style="876" bestFit="1" customWidth="1"/>
    <col min="13823" max="13823" width="10.42578125" style="876" bestFit="1" customWidth="1"/>
    <col min="13824" max="13824" width="11.28515625" style="876" customWidth="1"/>
    <col min="13825" max="13825" width="10.7109375" style="876" customWidth="1"/>
    <col min="13826" max="13826" width="10.42578125" style="876" customWidth="1"/>
    <col min="13827" max="13827" width="10.140625" style="876" customWidth="1"/>
    <col min="13828" max="13828" width="11.42578125" style="876" customWidth="1"/>
    <col min="13829" max="13829" width="10.7109375" style="876" customWidth="1"/>
    <col min="13830" max="13830" width="11.42578125" style="876" customWidth="1"/>
    <col min="13831" max="13831" width="12.85546875" style="876" customWidth="1"/>
    <col min="13832" max="13832" width="12.28515625" style="876" customWidth="1"/>
    <col min="13833" max="13833" width="15.140625" style="876" customWidth="1"/>
    <col min="13834" max="14074" width="9.140625" style="876"/>
    <col min="14075" max="14075" width="59.42578125" style="876" customWidth="1"/>
    <col min="14076" max="14077" width="10.42578125" style="876" bestFit="1" customWidth="1"/>
    <col min="14078" max="14078" width="11.85546875" style="876" bestFit="1" customWidth="1"/>
    <col min="14079" max="14079" width="10.42578125" style="876" bestFit="1" customWidth="1"/>
    <col min="14080" max="14080" width="11.28515625" style="876" customWidth="1"/>
    <col min="14081" max="14081" width="10.7109375" style="876" customWidth="1"/>
    <col min="14082" max="14082" width="10.42578125" style="876" customWidth="1"/>
    <col min="14083" max="14083" width="10.140625" style="876" customWidth="1"/>
    <col min="14084" max="14084" width="11.42578125" style="876" customWidth="1"/>
    <col min="14085" max="14085" width="10.7109375" style="876" customWidth="1"/>
    <col min="14086" max="14086" width="11.42578125" style="876" customWidth="1"/>
    <col min="14087" max="14087" width="12.85546875" style="876" customWidth="1"/>
    <col min="14088" max="14088" width="12.28515625" style="876" customWidth="1"/>
    <col min="14089" max="14089" width="15.140625" style="876" customWidth="1"/>
    <col min="14090" max="14330" width="9.140625" style="876"/>
    <col min="14331" max="14331" width="59.42578125" style="876" customWidth="1"/>
    <col min="14332" max="14333" width="10.42578125" style="876" bestFit="1" customWidth="1"/>
    <col min="14334" max="14334" width="11.85546875" style="876" bestFit="1" customWidth="1"/>
    <col min="14335" max="14335" width="10.42578125" style="876" bestFit="1" customWidth="1"/>
    <col min="14336" max="14336" width="11.28515625" style="876" customWidth="1"/>
    <col min="14337" max="14337" width="10.7109375" style="876" customWidth="1"/>
    <col min="14338" max="14338" width="10.42578125" style="876" customWidth="1"/>
    <col min="14339" max="14339" width="10.140625" style="876" customWidth="1"/>
    <col min="14340" max="14340" width="11.42578125" style="876" customWidth="1"/>
    <col min="14341" max="14341" width="10.7109375" style="876" customWidth="1"/>
    <col min="14342" max="14342" width="11.42578125" style="876" customWidth="1"/>
    <col min="14343" max="14343" width="12.85546875" style="876" customWidth="1"/>
    <col min="14344" max="14344" width="12.28515625" style="876" customWidth="1"/>
    <col min="14345" max="14345" width="15.140625" style="876" customWidth="1"/>
    <col min="14346" max="14586" width="9.140625" style="876"/>
    <col min="14587" max="14587" width="59.42578125" style="876" customWidth="1"/>
    <col min="14588" max="14589" width="10.42578125" style="876" bestFit="1" customWidth="1"/>
    <col min="14590" max="14590" width="11.85546875" style="876" bestFit="1" customWidth="1"/>
    <col min="14591" max="14591" width="10.42578125" style="876" bestFit="1" customWidth="1"/>
    <col min="14592" max="14592" width="11.28515625" style="876" customWidth="1"/>
    <col min="14593" max="14593" width="10.7109375" style="876" customWidth="1"/>
    <col min="14594" max="14594" width="10.42578125" style="876" customWidth="1"/>
    <col min="14595" max="14595" width="10.140625" style="876" customWidth="1"/>
    <col min="14596" max="14596" width="11.42578125" style="876" customWidth="1"/>
    <col min="14597" max="14597" width="10.7109375" style="876" customWidth="1"/>
    <col min="14598" max="14598" width="11.42578125" style="876" customWidth="1"/>
    <col min="14599" max="14599" width="12.85546875" style="876" customWidth="1"/>
    <col min="14600" max="14600" width="12.28515625" style="876" customWidth="1"/>
    <col min="14601" max="14601" width="15.140625" style="876" customWidth="1"/>
    <col min="14602" max="14842" width="9.140625" style="876"/>
    <col min="14843" max="14843" width="59.42578125" style="876" customWidth="1"/>
    <col min="14844" max="14845" width="10.42578125" style="876" bestFit="1" customWidth="1"/>
    <col min="14846" max="14846" width="11.85546875" style="876" bestFit="1" customWidth="1"/>
    <col min="14847" max="14847" width="10.42578125" style="876" bestFit="1" customWidth="1"/>
    <col min="14848" max="14848" width="11.28515625" style="876" customWidth="1"/>
    <col min="14849" max="14849" width="10.7109375" style="876" customWidth="1"/>
    <col min="14850" max="14850" width="10.42578125" style="876" customWidth="1"/>
    <col min="14851" max="14851" width="10.140625" style="876" customWidth="1"/>
    <col min="14852" max="14852" width="11.42578125" style="876" customWidth="1"/>
    <col min="14853" max="14853" width="10.7109375" style="876" customWidth="1"/>
    <col min="14854" max="14854" width="11.42578125" style="876" customWidth="1"/>
    <col min="14855" max="14855" width="12.85546875" style="876" customWidth="1"/>
    <col min="14856" max="14856" width="12.28515625" style="876" customWidth="1"/>
    <col min="14857" max="14857" width="15.140625" style="876" customWidth="1"/>
    <col min="14858" max="15098" width="9.140625" style="876"/>
    <col min="15099" max="15099" width="59.42578125" style="876" customWidth="1"/>
    <col min="15100" max="15101" width="10.42578125" style="876" bestFit="1" customWidth="1"/>
    <col min="15102" max="15102" width="11.85546875" style="876" bestFit="1" customWidth="1"/>
    <col min="15103" max="15103" width="10.42578125" style="876" bestFit="1" customWidth="1"/>
    <col min="15104" max="15104" width="11.28515625" style="876" customWidth="1"/>
    <col min="15105" max="15105" width="10.7109375" style="876" customWidth="1"/>
    <col min="15106" max="15106" width="10.42578125" style="876" customWidth="1"/>
    <col min="15107" max="15107" width="10.140625" style="876" customWidth="1"/>
    <col min="15108" max="15108" width="11.42578125" style="876" customWidth="1"/>
    <col min="15109" max="15109" width="10.7109375" style="876" customWidth="1"/>
    <col min="15110" max="15110" width="11.42578125" style="876" customWidth="1"/>
    <col min="15111" max="15111" width="12.85546875" style="876" customWidth="1"/>
    <col min="15112" max="15112" width="12.28515625" style="876" customWidth="1"/>
    <col min="15113" max="15113" width="15.140625" style="876" customWidth="1"/>
    <col min="15114" max="15354" width="9.140625" style="876"/>
    <col min="15355" max="15355" width="59.42578125" style="876" customWidth="1"/>
    <col min="15356" max="15357" width="10.42578125" style="876" bestFit="1" customWidth="1"/>
    <col min="15358" max="15358" width="11.85546875" style="876" bestFit="1" customWidth="1"/>
    <col min="15359" max="15359" width="10.42578125" style="876" bestFit="1" customWidth="1"/>
    <col min="15360" max="15360" width="11.28515625" style="876" customWidth="1"/>
    <col min="15361" max="15361" width="10.7109375" style="876" customWidth="1"/>
    <col min="15362" max="15362" width="10.42578125" style="876" customWidth="1"/>
    <col min="15363" max="15363" width="10.140625" style="876" customWidth="1"/>
    <col min="15364" max="15364" width="11.42578125" style="876" customWidth="1"/>
    <col min="15365" max="15365" width="10.7109375" style="876" customWidth="1"/>
    <col min="15366" max="15366" width="11.42578125" style="876" customWidth="1"/>
    <col min="15367" max="15367" width="12.85546875" style="876" customWidth="1"/>
    <col min="15368" max="15368" width="12.28515625" style="876" customWidth="1"/>
    <col min="15369" max="15369" width="15.140625" style="876" customWidth="1"/>
    <col min="15370" max="15610" width="9.140625" style="876"/>
    <col min="15611" max="15611" width="59.42578125" style="876" customWidth="1"/>
    <col min="15612" max="15613" width="10.42578125" style="876" bestFit="1" customWidth="1"/>
    <col min="15614" max="15614" width="11.85546875" style="876" bestFit="1" customWidth="1"/>
    <col min="15615" max="15615" width="10.42578125" style="876" bestFit="1" customWidth="1"/>
    <col min="15616" max="15616" width="11.28515625" style="876" customWidth="1"/>
    <col min="15617" max="15617" width="10.7109375" style="876" customWidth="1"/>
    <col min="15618" max="15618" width="10.42578125" style="876" customWidth="1"/>
    <col min="15619" max="15619" width="10.140625" style="876" customWidth="1"/>
    <col min="15620" max="15620" width="11.42578125" style="876" customWidth="1"/>
    <col min="15621" max="15621" width="10.7109375" style="876" customWidth="1"/>
    <col min="15622" max="15622" width="11.42578125" style="876" customWidth="1"/>
    <col min="15623" max="15623" width="12.85546875" style="876" customWidth="1"/>
    <col min="15624" max="15624" width="12.28515625" style="876" customWidth="1"/>
    <col min="15625" max="15625" width="15.140625" style="876" customWidth="1"/>
    <col min="15626" max="15866" width="9.140625" style="876"/>
    <col min="15867" max="15867" width="59.42578125" style="876" customWidth="1"/>
    <col min="15868" max="15869" width="10.42578125" style="876" bestFit="1" customWidth="1"/>
    <col min="15870" max="15870" width="11.85546875" style="876" bestFit="1" customWidth="1"/>
    <col min="15871" max="15871" width="10.42578125" style="876" bestFit="1" customWidth="1"/>
    <col min="15872" max="15872" width="11.28515625" style="876" customWidth="1"/>
    <col min="15873" max="15873" width="10.7109375" style="876" customWidth="1"/>
    <col min="15874" max="15874" width="10.42578125" style="876" customWidth="1"/>
    <col min="15875" max="15875" width="10.140625" style="876" customWidth="1"/>
    <col min="15876" max="15876" width="11.42578125" style="876" customWidth="1"/>
    <col min="15877" max="15877" width="10.7109375" style="876" customWidth="1"/>
    <col min="15878" max="15878" width="11.42578125" style="876" customWidth="1"/>
    <col min="15879" max="15879" width="12.85546875" style="876" customWidth="1"/>
    <col min="15880" max="15880" width="12.28515625" style="876" customWidth="1"/>
    <col min="15881" max="15881" width="15.140625" style="876" customWidth="1"/>
    <col min="15882" max="16122" width="9.140625" style="876"/>
    <col min="16123" max="16123" width="59.42578125" style="876" customWidth="1"/>
    <col min="16124" max="16125" width="10.42578125" style="876" bestFit="1" customWidth="1"/>
    <col min="16126" max="16126" width="11.85546875" style="876" bestFit="1" customWidth="1"/>
    <col min="16127" max="16127" width="10.42578125" style="876" bestFit="1" customWidth="1"/>
    <col min="16128" max="16128" width="11.28515625" style="876" customWidth="1"/>
    <col min="16129" max="16129" width="10.7109375" style="876" customWidth="1"/>
    <col min="16130" max="16130" width="10.42578125" style="876" customWidth="1"/>
    <col min="16131" max="16131" width="10.140625" style="876" customWidth="1"/>
    <col min="16132" max="16132" width="11.42578125" style="876" customWidth="1"/>
    <col min="16133" max="16133" width="10.7109375" style="876" customWidth="1"/>
    <col min="16134" max="16134" width="11.42578125" style="876" customWidth="1"/>
    <col min="16135" max="16135" width="12.85546875" style="876" customWidth="1"/>
    <col min="16136" max="16136" width="12.28515625" style="876" customWidth="1"/>
    <col min="16137" max="16137" width="15.140625" style="876" customWidth="1"/>
    <col min="16138" max="16384" width="9.140625" style="876"/>
  </cols>
  <sheetData>
    <row r="1" spans="1:17" ht="15.75" x14ac:dyDescent="0.2">
      <c r="A1" s="1666" t="s">
        <v>528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554"/>
    </row>
    <row r="2" spans="1:17" x14ac:dyDescent="0.2">
      <c r="A2" s="1325"/>
      <c r="B2" s="1030">
        <v>2010</v>
      </c>
      <c r="C2" s="1030">
        <v>2011</v>
      </c>
      <c r="D2" s="1030">
        <v>2012</v>
      </c>
      <c r="E2" s="1030">
        <v>2013</v>
      </c>
      <c r="F2" s="1030">
        <v>2014</v>
      </c>
      <c r="G2" s="1030">
        <v>2015</v>
      </c>
      <c r="H2" s="1030">
        <v>2016</v>
      </c>
      <c r="I2" s="1030">
        <v>2017</v>
      </c>
      <c r="J2" s="1042">
        <v>2018</v>
      </c>
      <c r="K2" s="1042">
        <v>2019</v>
      </c>
      <c r="L2" s="1030">
        <v>2020</v>
      </c>
      <c r="M2" s="1030">
        <v>2021</v>
      </c>
      <c r="N2" s="1030">
        <v>2022</v>
      </c>
      <c r="O2" s="1042">
        <v>2023</v>
      </c>
      <c r="P2" s="1270">
        <v>2024</v>
      </c>
      <c r="Q2" s="1022">
        <v>2025</v>
      </c>
    </row>
    <row r="3" spans="1:17" x14ac:dyDescent="0.2">
      <c r="A3" s="1202" t="s">
        <v>1</v>
      </c>
      <c r="B3" s="1557"/>
      <c r="C3" s="1557"/>
      <c r="D3" s="1557"/>
      <c r="E3" s="1557"/>
      <c r="F3" s="1557"/>
      <c r="G3" s="1557"/>
      <c r="H3" s="1557"/>
      <c r="I3" s="1557"/>
      <c r="J3" s="1557"/>
      <c r="K3" s="1557"/>
      <c r="L3" s="1557"/>
      <c r="M3" s="1557"/>
      <c r="N3" s="1557"/>
      <c r="O3" s="1324"/>
      <c r="P3" s="1324"/>
      <c r="Q3" s="1324"/>
    </row>
    <row r="4" spans="1:17" x14ac:dyDescent="0.2">
      <c r="A4" s="870" t="s">
        <v>204</v>
      </c>
      <c r="B4" s="891"/>
      <c r="C4" s="891"/>
      <c r="D4" s="892"/>
      <c r="E4" s="892"/>
      <c r="F4" s="892"/>
      <c r="G4" s="892"/>
      <c r="H4" s="892"/>
      <c r="I4" s="892"/>
      <c r="J4" s="872"/>
      <c r="K4" s="872"/>
      <c r="L4" s="872"/>
      <c r="M4" s="872"/>
      <c r="N4" s="872"/>
      <c r="O4" s="874"/>
      <c r="P4" s="874"/>
      <c r="Q4" s="874"/>
    </row>
    <row r="5" spans="1:17" x14ac:dyDescent="0.2">
      <c r="A5" s="870" t="s">
        <v>46</v>
      </c>
      <c r="B5" s="866">
        <v>69.8</v>
      </c>
      <c r="C5" s="866">
        <v>70</v>
      </c>
      <c r="D5" s="866">
        <v>70.3</v>
      </c>
      <c r="E5" s="866">
        <v>70.2</v>
      </c>
      <c r="F5" s="866">
        <v>70.2</v>
      </c>
      <c r="G5" s="866">
        <v>69.900000000000006</v>
      </c>
      <c r="H5" s="866">
        <v>69.5</v>
      </c>
      <c r="I5" s="866">
        <v>69.5</v>
      </c>
      <c r="J5" s="866">
        <v>69.8</v>
      </c>
      <c r="K5" s="871">
        <v>70</v>
      </c>
      <c r="L5" s="871">
        <v>69.900000000000006</v>
      </c>
      <c r="M5" s="871">
        <v>69.599999999999994</v>
      </c>
      <c r="N5" s="871">
        <v>68.73</v>
      </c>
      <c r="O5" s="874">
        <v>68.992999999999995</v>
      </c>
      <c r="P5" s="1630">
        <v>68.7</v>
      </c>
      <c r="Q5" s="874">
        <v>68.8</v>
      </c>
    </row>
    <row r="6" spans="1:17" x14ac:dyDescent="0.2">
      <c r="A6" s="870" t="s">
        <v>5</v>
      </c>
      <c r="B6" s="866">
        <v>100.8</v>
      </c>
      <c r="C6" s="866">
        <v>100.4</v>
      </c>
      <c r="D6" s="866">
        <v>100.4</v>
      </c>
      <c r="E6" s="866">
        <v>99.8</v>
      </c>
      <c r="F6" s="866">
        <v>100</v>
      </c>
      <c r="G6" s="866">
        <v>99.6</v>
      </c>
      <c r="H6" s="866">
        <v>99.5</v>
      </c>
      <c r="I6" s="866">
        <v>100</v>
      </c>
      <c r="J6" s="866">
        <v>100.4</v>
      </c>
      <c r="K6" s="871">
        <v>100.2</v>
      </c>
      <c r="L6" s="871">
        <v>99.9</v>
      </c>
      <c r="M6" s="871">
        <v>99.5</v>
      </c>
      <c r="N6" s="871">
        <v>98.7</v>
      </c>
      <c r="O6" s="874">
        <v>98.99</v>
      </c>
      <c r="P6" s="1630">
        <v>99.6</v>
      </c>
      <c r="Q6" s="874">
        <v>100.1</v>
      </c>
    </row>
    <row r="7" spans="1:17" x14ac:dyDescent="0.2">
      <c r="A7" s="856" t="s">
        <v>6</v>
      </c>
      <c r="B7" s="866"/>
      <c r="C7" s="866"/>
      <c r="D7" s="866"/>
      <c r="E7" s="866"/>
      <c r="F7" s="866"/>
      <c r="G7" s="866"/>
      <c r="H7" s="866"/>
      <c r="I7" s="866"/>
      <c r="J7" s="866"/>
      <c r="K7" s="871"/>
      <c r="L7" s="871"/>
      <c r="M7" s="871"/>
      <c r="N7" s="871"/>
      <c r="O7" s="874"/>
      <c r="P7" s="874"/>
      <c r="Q7" s="874"/>
    </row>
    <row r="8" spans="1:17" s="913" customFormat="1" x14ac:dyDescent="0.2">
      <c r="A8" s="906" t="s">
        <v>262</v>
      </c>
      <c r="B8" s="899">
        <v>1429</v>
      </c>
      <c r="C8" s="899">
        <v>1526</v>
      </c>
      <c r="D8" s="899">
        <v>1505</v>
      </c>
      <c r="E8" s="899">
        <v>1543</v>
      </c>
      <c r="F8" s="899">
        <v>1557</v>
      </c>
      <c r="G8" s="899">
        <v>1446</v>
      </c>
      <c r="H8" s="899">
        <v>1472</v>
      </c>
      <c r="I8" s="899">
        <v>1478</v>
      </c>
      <c r="J8" s="899">
        <v>1525</v>
      </c>
      <c r="K8" s="899">
        <v>1558</v>
      </c>
      <c r="L8" s="899">
        <v>1534</v>
      </c>
      <c r="M8" s="899">
        <v>1523</v>
      </c>
      <c r="N8" s="899">
        <v>1548</v>
      </c>
      <c r="O8" s="907">
        <v>1450</v>
      </c>
      <c r="P8" s="1630">
        <v>1340</v>
      </c>
      <c r="Q8" s="907">
        <v>1107</v>
      </c>
    </row>
    <row r="9" spans="1:17" s="915" customFormat="1" x14ac:dyDescent="0.2">
      <c r="A9" s="909" t="s">
        <v>9</v>
      </c>
      <c r="B9" s="914">
        <v>20.57</v>
      </c>
      <c r="C9" s="914">
        <v>21.84</v>
      </c>
      <c r="D9" s="914">
        <v>21.46</v>
      </c>
      <c r="E9" s="914">
        <v>21.98</v>
      </c>
      <c r="F9" s="914">
        <v>22.19</v>
      </c>
      <c r="G9" s="914">
        <v>20.65</v>
      </c>
      <c r="H9" s="914">
        <v>21.12</v>
      </c>
      <c r="I9" s="914">
        <v>21.26</v>
      </c>
      <c r="J9" s="914">
        <v>21.9</v>
      </c>
      <c r="K9" s="914">
        <v>22.3</v>
      </c>
      <c r="L9" s="914">
        <v>21.94</v>
      </c>
      <c r="M9" s="914">
        <v>21.84</v>
      </c>
      <c r="N9" s="914">
        <v>22.55</v>
      </c>
      <c r="O9" s="910">
        <v>21.06</v>
      </c>
      <c r="P9" s="1630">
        <v>19.48</v>
      </c>
      <c r="Q9" s="910">
        <v>16.190000000000001</v>
      </c>
    </row>
    <row r="10" spans="1:17" x14ac:dyDescent="0.2">
      <c r="A10" s="856" t="s">
        <v>10</v>
      </c>
      <c r="B10" s="866"/>
      <c r="C10" s="866"/>
      <c r="D10" s="866"/>
      <c r="E10" s="866"/>
      <c r="F10" s="866"/>
      <c r="G10" s="866"/>
      <c r="H10" s="866"/>
      <c r="I10" s="866"/>
      <c r="J10" s="866"/>
      <c r="K10" s="866"/>
      <c r="L10" s="866"/>
      <c r="M10" s="866"/>
      <c r="N10" s="866"/>
      <c r="O10" s="874"/>
      <c r="P10" s="1630"/>
      <c r="Q10" s="874"/>
    </row>
    <row r="11" spans="1:17" s="913" customFormat="1" x14ac:dyDescent="0.2">
      <c r="A11" s="906" t="s">
        <v>263</v>
      </c>
      <c r="B11" s="899">
        <v>774</v>
      </c>
      <c r="C11" s="899">
        <v>757</v>
      </c>
      <c r="D11" s="899">
        <v>790</v>
      </c>
      <c r="E11" s="899">
        <v>723</v>
      </c>
      <c r="F11" s="899">
        <v>643</v>
      </c>
      <c r="G11" s="899">
        <v>661</v>
      </c>
      <c r="H11" s="899">
        <v>620</v>
      </c>
      <c r="I11" s="899">
        <v>642</v>
      </c>
      <c r="J11" s="899">
        <v>655</v>
      </c>
      <c r="K11" s="899">
        <v>651</v>
      </c>
      <c r="L11" s="899">
        <v>803</v>
      </c>
      <c r="M11" s="899">
        <v>816</v>
      </c>
      <c r="N11" s="899">
        <v>654</v>
      </c>
      <c r="O11" s="907">
        <v>610</v>
      </c>
      <c r="P11" s="1630">
        <v>615</v>
      </c>
      <c r="Q11" s="907">
        <v>618</v>
      </c>
    </row>
    <row r="12" spans="1:17" s="915" customFormat="1" x14ac:dyDescent="0.2">
      <c r="A12" s="909" t="s">
        <v>12</v>
      </c>
      <c r="B12" s="914">
        <v>11.14</v>
      </c>
      <c r="C12" s="914">
        <v>10.83</v>
      </c>
      <c r="D12" s="914">
        <v>11.26</v>
      </c>
      <c r="E12" s="914">
        <v>10.3</v>
      </c>
      <c r="F12" s="914">
        <v>9.17</v>
      </c>
      <c r="G12" s="914">
        <v>9.44</v>
      </c>
      <c r="H12" s="914">
        <v>8.89</v>
      </c>
      <c r="I12" s="914">
        <v>9.24</v>
      </c>
      <c r="J12" s="914">
        <v>9.4</v>
      </c>
      <c r="K12" s="914">
        <v>9.32</v>
      </c>
      <c r="L12" s="914">
        <v>11.48</v>
      </c>
      <c r="M12" s="914">
        <v>11.7</v>
      </c>
      <c r="N12" s="914">
        <v>9.5299999999999994</v>
      </c>
      <c r="O12" s="910">
        <v>8.86</v>
      </c>
      <c r="P12" s="1630">
        <v>8.94</v>
      </c>
      <c r="Q12" s="910">
        <v>9.0399999999999991</v>
      </c>
    </row>
    <row r="13" spans="1:17" s="915" customFormat="1" x14ac:dyDescent="0.2">
      <c r="A13" s="909" t="s">
        <v>13</v>
      </c>
      <c r="B13" s="914">
        <v>20.25</v>
      </c>
      <c r="C13" s="914">
        <v>14.55</v>
      </c>
      <c r="D13" s="914">
        <v>6.64</v>
      </c>
      <c r="E13" s="914">
        <v>5.87</v>
      </c>
      <c r="F13" s="914">
        <v>8.39</v>
      </c>
      <c r="G13" s="914">
        <v>6.13</v>
      </c>
      <c r="H13" s="914">
        <v>4.0999999999999996</v>
      </c>
      <c r="I13" s="914">
        <v>2.71</v>
      </c>
      <c r="J13" s="914">
        <v>7.21</v>
      </c>
      <c r="K13" s="914">
        <v>5.78</v>
      </c>
      <c r="L13" s="914">
        <v>11.72</v>
      </c>
      <c r="M13" s="914">
        <v>4.5999999999999996</v>
      </c>
      <c r="N13" s="914">
        <v>7.75</v>
      </c>
      <c r="O13" s="910">
        <v>8.83</v>
      </c>
      <c r="P13" s="1630">
        <v>11.72</v>
      </c>
      <c r="Q13" s="910">
        <v>12.99</v>
      </c>
    </row>
    <row r="14" spans="1:17" x14ac:dyDescent="0.2">
      <c r="A14" s="870" t="s">
        <v>206</v>
      </c>
      <c r="B14" s="866"/>
      <c r="C14" s="866"/>
      <c r="D14" s="866"/>
      <c r="E14" s="866"/>
      <c r="F14" s="866"/>
      <c r="G14" s="866"/>
      <c r="H14" s="866"/>
      <c r="I14" s="866"/>
      <c r="J14" s="866"/>
      <c r="K14" s="866"/>
      <c r="L14" s="866"/>
      <c r="M14" s="866"/>
      <c r="N14" s="866"/>
      <c r="O14" s="874"/>
      <c r="P14" s="1630"/>
      <c r="Q14" s="874"/>
    </row>
    <row r="15" spans="1:17" s="913" customFormat="1" x14ac:dyDescent="0.2">
      <c r="A15" s="906" t="s">
        <v>16</v>
      </c>
      <c r="B15" s="899">
        <v>655</v>
      </c>
      <c r="C15" s="899">
        <v>769</v>
      </c>
      <c r="D15" s="899">
        <v>715</v>
      </c>
      <c r="E15" s="899">
        <v>820</v>
      </c>
      <c r="F15" s="899">
        <v>914</v>
      </c>
      <c r="G15" s="899">
        <v>785</v>
      </c>
      <c r="H15" s="899">
        <v>852</v>
      </c>
      <c r="I15" s="899">
        <v>836</v>
      </c>
      <c r="J15" s="899">
        <v>870</v>
      </c>
      <c r="K15" s="899">
        <v>907</v>
      </c>
      <c r="L15" s="899">
        <v>731</v>
      </c>
      <c r="M15" s="899">
        <v>707</v>
      </c>
      <c r="N15" s="899">
        <v>894</v>
      </c>
      <c r="O15" s="907">
        <v>840</v>
      </c>
      <c r="P15" s="1630">
        <v>725</v>
      </c>
      <c r="Q15" s="907">
        <v>489</v>
      </c>
    </row>
    <row r="16" spans="1:17" s="915" customFormat="1" x14ac:dyDescent="0.2">
      <c r="A16" s="909" t="s">
        <v>17</v>
      </c>
      <c r="B16" s="914">
        <v>9.43</v>
      </c>
      <c r="C16" s="914">
        <v>11</v>
      </c>
      <c r="D16" s="914">
        <v>10.19</v>
      </c>
      <c r="E16" s="914">
        <v>11.68</v>
      </c>
      <c r="F16" s="914">
        <v>13.03</v>
      </c>
      <c r="G16" s="914">
        <v>11.21</v>
      </c>
      <c r="H16" s="914">
        <v>12.22</v>
      </c>
      <c r="I16" s="914">
        <v>12.03</v>
      </c>
      <c r="J16" s="914">
        <v>12.499999999999998</v>
      </c>
      <c r="K16" s="914">
        <v>12.98</v>
      </c>
      <c r="L16" s="914">
        <v>10.45</v>
      </c>
      <c r="M16" s="914">
        <v>10.14</v>
      </c>
      <c r="N16" s="914">
        <v>13.02</v>
      </c>
      <c r="O16" s="910">
        <v>12.29</v>
      </c>
      <c r="P16" s="1630">
        <v>10.54</v>
      </c>
      <c r="Q16" s="910">
        <v>7.15</v>
      </c>
    </row>
    <row r="17" spans="1:17" s="915" customFormat="1" x14ac:dyDescent="0.2">
      <c r="A17" s="909" t="s">
        <v>207</v>
      </c>
      <c r="B17" s="914">
        <v>10.34</v>
      </c>
      <c r="C17" s="914">
        <v>11.05</v>
      </c>
      <c r="D17" s="914">
        <v>11.15</v>
      </c>
      <c r="E17" s="914">
        <v>10.53</v>
      </c>
      <c r="F17" s="914">
        <v>9.81</v>
      </c>
      <c r="G17" s="914">
        <v>9.3800000000000008</v>
      </c>
      <c r="H17" s="914">
        <v>8.2200000000000006</v>
      </c>
      <c r="I17" s="914">
        <v>8.2100000000000009</v>
      </c>
      <c r="J17" s="914">
        <v>8.4600000000000009</v>
      </c>
      <c r="K17" s="914">
        <v>8.49</v>
      </c>
      <c r="L17" s="914">
        <v>7.95</v>
      </c>
      <c r="M17" s="914">
        <v>7.6</v>
      </c>
      <c r="N17" s="914">
        <v>8.2100000000000009</v>
      </c>
      <c r="O17" s="910">
        <v>7.48</v>
      </c>
      <c r="P17" s="1630">
        <v>7.46</v>
      </c>
      <c r="Q17" s="910">
        <v>6.51</v>
      </c>
    </row>
    <row r="18" spans="1:17" s="913" customFormat="1" x14ac:dyDescent="0.2">
      <c r="A18" s="906" t="s">
        <v>264</v>
      </c>
      <c r="B18" s="899">
        <v>718</v>
      </c>
      <c r="C18" s="899">
        <v>772</v>
      </c>
      <c r="D18" s="899">
        <v>782</v>
      </c>
      <c r="E18" s="899">
        <v>739</v>
      </c>
      <c r="F18" s="899">
        <v>688</v>
      </c>
      <c r="G18" s="899">
        <v>657</v>
      </c>
      <c r="H18" s="899">
        <v>573</v>
      </c>
      <c r="I18" s="899">
        <v>571</v>
      </c>
      <c r="J18" s="899">
        <v>589</v>
      </c>
      <c r="K18" s="899">
        <v>593</v>
      </c>
      <c r="L18" s="899">
        <v>556</v>
      </c>
      <c r="M18" s="899">
        <v>530</v>
      </c>
      <c r="N18" s="899">
        <v>564</v>
      </c>
      <c r="O18" s="907">
        <v>515</v>
      </c>
      <c r="P18" s="1630">
        <v>513</v>
      </c>
      <c r="Q18" s="907">
        <v>445</v>
      </c>
    </row>
    <row r="19" spans="1:17" s="915" customFormat="1" x14ac:dyDescent="0.2">
      <c r="A19" s="909" t="s">
        <v>208</v>
      </c>
      <c r="B19" s="914">
        <v>3.07</v>
      </c>
      <c r="C19" s="914">
        <v>3.73</v>
      </c>
      <c r="D19" s="914">
        <v>3.86</v>
      </c>
      <c r="E19" s="914">
        <v>4.7699999999999996</v>
      </c>
      <c r="F19" s="914">
        <v>4.28</v>
      </c>
      <c r="G19" s="914">
        <v>4.2300000000000004</v>
      </c>
      <c r="H19" s="914">
        <v>3.77</v>
      </c>
      <c r="I19" s="914">
        <v>4</v>
      </c>
      <c r="J19" s="914">
        <v>3.7</v>
      </c>
      <c r="K19" s="914">
        <v>3.75</v>
      </c>
      <c r="L19" s="914">
        <v>3.73</v>
      </c>
      <c r="M19" s="914">
        <v>3.21</v>
      </c>
      <c r="N19" s="914">
        <v>2.93</v>
      </c>
      <c r="O19" s="910">
        <v>2.25</v>
      </c>
      <c r="P19" s="1630">
        <v>2.66</v>
      </c>
      <c r="Q19" s="910">
        <v>3.19</v>
      </c>
    </row>
    <row r="20" spans="1:17" s="913" customFormat="1" x14ac:dyDescent="0.2">
      <c r="A20" s="906" t="s">
        <v>265</v>
      </c>
      <c r="B20" s="899">
        <v>213</v>
      </c>
      <c r="C20" s="899">
        <v>261</v>
      </c>
      <c r="D20" s="899">
        <v>271</v>
      </c>
      <c r="E20" s="899">
        <v>335</v>
      </c>
      <c r="F20" s="899">
        <v>300</v>
      </c>
      <c r="G20" s="899">
        <v>296</v>
      </c>
      <c r="H20" s="899">
        <v>263</v>
      </c>
      <c r="I20" s="899">
        <v>278</v>
      </c>
      <c r="J20" s="899">
        <v>258</v>
      </c>
      <c r="K20" s="899">
        <v>262</v>
      </c>
      <c r="L20" s="899">
        <v>261</v>
      </c>
      <c r="M20" s="899">
        <v>224</v>
      </c>
      <c r="N20" s="899">
        <v>201</v>
      </c>
      <c r="O20" s="907">
        <v>155</v>
      </c>
      <c r="P20" s="1630">
        <v>183</v>
      </c>
      <c r="Q20" s="907">
        <v>218</v>
      </c>
    </row>
    <row r="21" spans="1:17" x14ac:dyDescent="0.2">
      <c r="A21" s="870" t="s">
        <v>22</v>
      </c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866"/>
      <c r="O21" s="875"/>
      <c r="P21" s="1630"/>
      <c r="Q21" s="874"/>
    </row>
    <row r="22" spans="1:17" s="918" customFormat="1" x14ac:dyDescent="0.2">
      <c r="A22" s="916" t="s">
        <v>23</v>
      </c>
      <c r="B22" s="900" t="s">
        <v>529</v>
      </c>
      <c r="C22" s="900">
        <v>647</v>
      </c>
      <c r="D22" s="900">
        <v>520</v>
      </c>
      <c r="E22" s="900">
        <v>218</v>
      </c>
      <c r="F22" s="900">
        <v>554</v>
      </c>
      <c r="G22" s="900">
        <v>565</v>
      </c>
      <c r="H22" s="900">
        <v>984</v>
      </c>
      <c r="I22" s="900">
        <v>1772</v>
      </c>
      <c r="J22" s="900">
        <v>2063</v>
      </c>
      <c r="K22" s="900">
        <v>3196</v>
      </c>
      <c r="L22" s="900">
        <v>2209</v>
      </c>
      <c r="M22" s="900">
        <v>1578</v>
      </c>
      <c r="N22" s="900">
        <v>1642</v>
      </c>
      <c r="O22" s="917">
        <v>2181</v>
      </c>
      <c r="P22" s="1630">
        <v>2852</v>
      </c>
      <c r="Q22" s="917">
        <v>2384</v>
      </c>
    </row>
    <row r="23" spans="1:17" s="918" customFormat="1" x14ac:dyDescent="0.2">
      <c r="A23" s="916" t="s">
        <v>25</v>
      </c>
      <c r="B23" s="900" t="s">
        <v>530</v>
      </c>
      <c r="C23" s="900" t="s">
        <v>531</v>
      </c>
      <c r="D23" s="900">
        <v>983</v>
      </c>
      <c r="E23" s="900" t="s">
        <v>532</v>
      </c>
      <c r="F23" s="900">
        <v>1459</v>
      </c>
      <c r="G23" s="900">
        <v>1626</v>
      </c>
      <c r="H23" s="900">
        <v>2202</v>
      </c>
      <c r="I23" s="900">
        <v>2622</v>
      </c>
      <c r="J23" s="900">
        <v>2657</v>
      </c>
      <c r="K23" s="900">
        <v>3934</v>
      </c>
      <c r="L23" s="900">
        <v>3001</v>
      </c>
      <c r="M23" s="900">
        <v>2606</v>
      </c>
      <c r="N23" s="900">
        <v>2381</v>
      </c>
      <c r="O23" s="917">
        <v>2764</v>
      </c>
      <c r="P23" s="1630">
        <v>3700</v>
      </c>
      <c r="Q23" s="917">
        <v>3829</v>
      </c>
    </row>
    <row r="24" spans="1:17" s="918" customFormat="1" x14ac:dyDescent="0.2">
      <c r="A24" s="916" t="s">
        <v>266</v>
      </c>
      <c r="B24" s="900">
        <v>-89</v>
      </c>
      <c r="C24" s="900">
        <v>-509</v>
      </c>
      <c r="D24" s="900">
        <v>-463</v>
      </c>
      <c r="E24" s="900">
        <v>-934</v>
      </c>
      <c r="F24" s="900">
        <v>-905</v>
      </c>
      <c r="G24" s="900">
        <v>-1061</v>
      </c>
      <c r="H24" s="900">
        <v>-1218</v>
      </c>
      <c r="I24" s="900">
        <v>-850</v>
      </c>
      <c r="J24" s="900">
        <v>-594</v>
      </c>
      <c r="K24" s="900">
        <v>-738</v>
      </c>
      <c r="L24" s="900">
        <v>-792</v>
      </c>
      <c r="M24" s="900">
        <v>-1028</v>
      </c>
      <c r="N24" s="900">
        <v>-739</v>
      </c>
      <c r="O24" s="917">
        <v>-583</v>
      </c>
      <c r="P24" s="1411">
        <v>-848</v>
      </c>
      <c r="Q24" s="917">
        <v>-1445</v>
      </c>
    </row>
    <row r="25" spans="1:17" s="913" customFormat="1" x14ac:dyDescent="0.2">
      <c r="A25" s="906" t="s">
        <v>267</v>
      </c>
      <c r="B25" s="899" t="s">
        <v>4</v>
      </c>
      <c r="C25" s="899">
        <v>4</v>
      </c>
      <c r="D25" s="899">
        <v>4</v>
      </c>
      <c r="E25" s="899">
        <v>3</v>
      </c>
      <c r="F25" s="899">
        <v>3</v>
      </c>
      <c r="G25" s="899">
        <v>2</v>
      </c>
      <c r="H25" s="899">
        <v>1</v>
      </c>
      <c r="I25" s="899">
        <v>1</v>
      </c>
      <c r="J25" s="899">
        <v>1</v>
      </c>
      <c r="K25" s="899">
        <v>1</v>
      </c>
      <c r="L25" s="899">
        <v>1</v>
      </c>
      <c r="M25" s="899">
        <v>1</v>
      </c>
      <c r="N25" s="899">
        <v>1</v>
      </c>
      <c r="O25" s="902">
        <v>1</v>
      </c>
      <c r="P25" s="1411">
        <v>1</v>
      </c>
      <c r="Q25" s="907">
        <v>1</v>
      </c>
    </row>
    <row r="26" spans="1:17" s="913" customFormat="1" x14ac:dyDescent="0.2">
      <c r="A26" s="906" t="s">
        <v>349</v>
      </c>
      <c r="B26" s="899" t="s">
        <v>4</v>
      </c>
      <c r="C26" s="899">
        <v>676</v>
      </c>
      <c r="D26" s="899">
        <v>676</v>
      </c>
      <c r="E26" s="899">
        <v>495</v>
      </c>
      <c r="F26" s="899">
        <v>396</v>
      </c>
      <c r="G26" s="899">
        <v>118</v>
      </c>
      <c r="H26" s="899">
        <v>118</v>
      </c>
      <c r="I26" s="899">
        <v>118</v>
      </c>
      <c r="J26" s="899">
        <v>118</v>
      </c>
      <c r="K26" s="899">
        <v>118</v>
      </c>
      <c r="L26" s="899">
        <v>198</v>
      </c>
      <c r="M26" s="899">
        <v>118</v>
      </c>
      <c r="N26" s="899">
        <v>118</v>
      </c>
      <c r="O26" s="902">
        <v>123</v>
      </c>
      <c r="P26" s="1411">
        <v>100</v>
      </c>
      <c r="Q26" s="907">
        <v>100</v>
      </c>
    </row>
    <row r="27" spans="1:17" s="913" customFormat="1" ht="12.75" x14ac:dyDescent="0.2">
      <c r="A27" s="906" t="s">
        <v>350</v>
      </c>
      <c r="B27" s="899">
        <v>26</v>
      </c>
      <c r="C27" s="899">
        <v>29</v>
      </c>
      <c r="D27" s="899">
        <v>30</v>
      </c>
      <c r="E27" s="899">
        <v>30</v>
      </c>
      <c r="F27" s="899">
        <v>30</v>
      </c>
      <c r="G27" s="899">
        <v>30</v>
      </c>
      <c r="H27" s="899">
        <v>29</v>
      </c>
      <c r="I27" s="899">
        <v>27</v>
      </c>
      <c r="J27" s="899">
        <v>26</v>
      </c>
      <c r="K27" s="899">
        <v>24</v>
      </c>
      <c r="L27" s="899">
        <v>24</v>
      </c>
      <c r="M27" s="899">
        <v>18</v>
      </c>
      <c r="N27" s="899">
        <v>17</v>
      </c>
      <c r="O27" s="902">
        <v>17</v>
      </c>
      <c r="P27" s="1411">
        <v>17</v>
      </c>
      <c r="Q27" s="907"/>
    </row>
    <row r="28" spans="1:17" s="913" customFormat="1" ht="12.75" x14ac:dyDescent="0.2">
      <c r="A28" s="906" t="s">
        <v>351</v>
      </c>
      <c r="B28" s="899" t="s">
        <v>533</v>
      </c>
      <c r="C28" s="899" t="s">
        <v>534</v>
      </c>
      <c r="D28" s="899" t="s">
        <v>535</v>
      </c>
      <c r="E28" s="899" t="s">
        <v>536</v>
      </c>
      <c r="F28" s="899">
        <v>3106</v>
      </c>
      <c r="G28" s="899">
        <v>3121</v>
      </c>
      <c r="H28" s="899">
        <v>3338</v>
      </c>
      <c r="I28" s="899">
        <v>3283</v>
      </c>
      <c r="J28" s="899">
        <v>3282</v>
      </c>
      <c r="K28" s="899">
        <v>3207</v>
      </c>
      <c r="L28" s="899">
        <v>2976</v>
      </c>
      <c r="M28" s="899">
        <v>2810</v>
      </c>
      <c r="N28" s="899">
        <v>3303</v>
      </c>
      <c r="O28" s="902" t="s">
        <v>8</v>
      </c>
      <c r="P28" s="1411">
        <v>3270</v>
      </c>
      <c r="Q28" s="907"/>
    </row>
    <row r="29" spans="1:17" s="913" customFormat="1" ht="12.75" x14ac:dyDescent="0.2">
      <c r="A29" s="906" t="s">
        <v>352</v>
      </c>
      <c r="B29" s="899">
        <v>16</v>
      </c>
      <c r="C29" s="899">
        <v>16</v>
      </c>
      <c r="D29" s="899">
        <v>16</v>
      </c>
      <c r="E29" s="899">
        <v>16</v>
      </c>
      <c r="F29" s="899">
        <v>16</v>
      </c>
      <c r="G29" s="899">
        <v>16</v>
      </c>
      <c r="H29" s="899">
        <v>16</v>
      </c>
      <c r="I29" s="899">
        <v>15</v>
      </c>
      <c r="J29" s="899">
        <v>15</v>
      </c>
      <c r="K29" s="899">
        <v>14</v>
      </c>
      <c r="L29" s="899">
        <v>13</v>
      </c>
      <c r="M29" s="899">
        <v>13</v>
      </c>
      <c r="N29" s="899">
        <v>13</v>
      </c>
      <c r="O29" s="907">
        <v>13</v>
      </c>
      <c r="P29" s="1411">
        <v>13</v>
      </c>
      <c r="Q29" s="907">
        <v>13</v>
      </c>
    </row>
    <row r="30" spans="1:17" s="913" customFormat="1" ht="12.75" x14ac:dyDescent="0.2">
      <c r="A30" s="906" t="s">
        <v>353</v>
      </c>
      <c r="B30" s="899" t="s">
        <v>537</v>
      </c>
      <c r="C30" s="899" t="s">
        <v>538</v>
      </c>
      <c r="D30" s="899" t="s">
        <v>539</v>
      </c>
      <c r="E30" s="899" t="s">
        <v>540</v>
      </c>
      <c r="F30" s="899">
        <v>10074</v>
      </c>
      <c r="G30" s="899">
        <v>10082</v>
      </c>
      <c r="H30" s="899">
        <v>10263</v>
      </c>
      <c r="I30" s="899">
        <v>10420</v>
      </c>
      <c r="J30" s="899">
        <v>10742</v>
      </c>
      <c r="K30" s="899">
        <v>11238</v>
      </c>
      <c r="L30" s="899">
        <v>11648</v>
      </c>
      <c r="M30" s="899">
        <v>11583</v>
      </c>
      <c r="N30" s="899">
        <v>11675</v>
      </c>
      <c r="O30" s="907">
        <v>12079</v>
      </c>
      <c r="P30" s="1334">
        <v>12262</v>
      </c>
      <c r="Q30" s="907">
        <v>12174</v>
      </c>
    </row>
    <row r="31" spans="1:17" s="913" customFormat="1" ht="12.75" x14ac:dyDescent="0.2">
      <c r="A31" s="906" t="s">
        <v>354</v>
      </c>
      <c r="B31" s="899">
        <v>1</v>
      </c>
      <c r="C31" s="899">
        <v>1</v>
      </c>
      <c r="D31" s="899">
        <v>2</v>
      </c>
      <c r="E31" s="899">
        <v>3</v>
      </c>
      <c r="F31" s="899">
        <v>3</v>
      </c>
      <c r="G31" s="899">
        <v>3</v>
      </c>
      <c r="H31" s="899">
        <v>3</v>
      </c>
      <c r="I31" s="899">
        <v>3</v>
      </c>
      <c r="J31" s="899">
        <v>3</v>
      </c>
      <c r="K31" s="899">
        <v>3</v>
      </c>
      <c r="L31" s="899">
        <v>3</v>
      </c>
      <c r="M31" s="899">
        <v>3</v>
      </c>
      <c r="N31" s="899">
        <v>3</v>
      </c>
      <c r="O31" s="907">
        <v>3</v>
      </c>
      <c r="P31" s="1334">
        <v>3</v>
      </c>
      <c r="Q31" s="907">
        <v>3</v>
      </c>
    </row>
    <row r="32" spans="1:17" s="913" customFormat="1" x14ac:dyDescent="0.2">
      <c r="A32" s="906" t="s">
        <v>355</v>
      </c>
      <c r="B32" s="899">
        <v>635</v>
      </c>
      <c r="C32" s="899">
        <v>579</v>
      </c>
      <c r="D32" s="899">
        <v>714</v>
      </c>
      <c r="E32" s="899" t="s">
        <v>541</v>
      </c>
      <c r="F32" s="899" t="s">
        <v>542</v>
      </c>
      <c r="G32" s="899">
        <v>1004</v>
      </c>
      <c r="H32" s="899">
        <v>905</v>
      </c>
      <c r="I32" s="899">
        <v>860</v>
      </c>
      <c r="J32" s="899">
        <v>1011</v>
      </c>
      <c r="K32" s="899">
        <v>1044</v>
      </c>
      <c r="L32" s="899">
        <v>1072</v>
      </c>
      <c r="M32" s="899">
        <v>995</v>
      </c>
      <c r="N32" s="899">
        <v>987</v>
      </c>
      <c r="O32" s="907">
        <v>1012</v>
      </c>
      <c r="P32" s="907">
        <v>1031</v>
      </c>
      <c r="Q32" s="907">
        <v>1051</v>
      </c>
    </row>
    <row r="33" spans="1:17" x14ac:dyDescent="0.2">
      <c r="A33" s="870" t="s">
        <v>37</v>
      </c>
      <c r="B33" s="866" t="s">
        <v>8</v>
      </c>
      <c r="C33" s="866" t="s">
        <v>8</v>
      </c>
      <c r="D33" s="866" t="s">
        <v>8</v>
      </c>
      <c r="E33" s="866" t="s">
        <v>8</v>
      </c>
      <c r="F33" s="866" t="s">
        <v>8</v>
      </c>
      <c r="G33" s="866" t="s">
        <v>8</v>
      </c>
      <c r="H33" s="866" t="s">
        <v>8</v>
      </c>
      <c r="I33" s="866" t="s">
        <v>8</v>
      </c>
      <c r="J33" s="866" t="s">
        <v>8</v>
      </c>
      <c r="K33" s="866" t="s">
        <v>8</v>
      </c>
      <c r="L33" s="866" t="s">
        <v>8</v>
      </c>
      <c r="M33" s="866" t="s">
        <v>8</v>
      </c>
      <c r="N33" s="866" t="s">
        <v>8</v>
      </c>
      <c r="O33" s="866" t="s">
        <v>8</v>
      </c>
      <c r="P33" s="1334" t="s">
        <v>8</v>
      </c>
      <c r="Q33" s="1337" t="s">
        <v>8</v>
      </c>
    </row>
    <row r="34" spans="1:17" x14ac:dyDescent="0.2">
      <c r="A34" s="877" t="s">
        <v>436</v>
      </c>
      <c r="B34" s="866" t="s">
        <v>8</v>
      </c>
      <c r="C34" s="866" t="s">
        <v>8</v>
      </c>
      <c r="D34" s="866" t="s">
        <v>8</v>
      </c>
      <c r="E34" s="866" t="s">
        <v>8</v>
      </c>
      <c r="F34" s="866" t="s">
        <v>8</v>
      </c>
      <c r="G34" s="866" t="s">
        <v>8</v>
      </c>
      <c r="H34" s="866" t="s">
        <v>8</v>
      </c>
      <c r="I34" s="866" t="s">
        <v>8</v>
      </c>
      <c r="J34" s="866" t="s">
        <v>8</v>
      </c>
      <c r="K34" s="866" t="s">
        <v>8</v>
      </c>
      <c r="L34" s="866" t="s">
        <v>8</v>
      </c>
      <c r="M34" s="866" t="s">
        <v>8</v>
      </c>
      <c r="N34" s="866" t="s">
        <v>8</v>
      </c>
      <c r="O34" s="866" t="s">
        <v>8</v>
      </c>
      <c r="P34" s="866" t="s">
        <v>8</v>
      </c>
      <c r="Q34" s="1337" t="s">
        <v>8</v>
      </c>
    </row>
    <row r="35" spans="1:17" s="913" customFormat="1" ht="12.75" x14ac:dyDescent="0.2">
      <c r="A35" s="906" t="s">
        <v>356</v>
      </c>
      <c r="B35" s="899">
        <v>547</v>
      </c>
      <c r="C35" s="899">
        <v>1034</v>
      </c>
      <c r="D35" s="899">
        <v>1225</v>
      </c>
      <c r="E35" s="899">
        <v>1662</v>
      </c>
      <c r="F35" s="899">
        <v>1474</v>
      </c>
      <c r="G35" s="899">
        <v>1597</v>
      </c>
      <c r="H35" s="899">
        <v>1089</v>
      </c>
      <c r="I35" s="899">
        <v>814</v>
      </c>
      <c r="J35" s="899">
        <v>704</v>
      </c>
      <c r="K35" s="899">
        <v>506</v>
      </c>
      <c r="L35" s="899">
        <v>543</v>
      </c>
      <c r="M35" s="899">
        <v>385</v>
      </c>
      <c r="N35" s="899" t="s">
        <v>8</v>
      </c>
      <c r="O35" s="899" t="s">
        <v>8</v>
      </c>
      <c r="P35" s="866" t="s">
        <v>8</v>
      </c>
      <c r="Q35" s="1337" t="s">
        <v>8</v>
      </c>
    </row>
    <row r="36" spans="1:17" x14ac:dyDescent="0.2">
      <c r="A36" s="870" t="s">
        <v>489</v>
      </c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1337" t="s">
        <v>8</v>
      </c>
    </row>
    <row r="37" spans="1:17" s="913" customFormat="1" x14ac:dyDescent="0.2">
      <c r="A37" s="906" t="s">
        <v>276</v>
      </c>
      <c r="B37" s="899">
        <v>23754</v>
      </c>
      <c r="C37" s="899">
        <v>29568</v>
      </c>
      <c r="D37" s="899">
        <v>31763</v>
      </c>
      <c r="E37" s="899">
        <v>33960</v>
      </c>
      <c r="F37" s="899">
        <v>38228</v>
      </c>
      <c r="G37" s="899">
        <v>41095</v>
      </c>
      <c r="H37" s="899">
        <v>44585</v>
      </c>
      <c r="I37" s="899">
        <v>52979</v>
      </c>
      <c r="J37" s="899">
        <v>56302</v>
      </c>
      <c r="K37" s="899">
        <v>59276</v>
      </c>
      <c r="L37" s="899">
        <v>67101</v>
      </c>
      <c r="M37" s="899">
        <v>68305</v>
      </c>
      <c r="N37" s="899" t="s">
        <v>8</v>
      </c>
      <c r="O37" s="899" t="s">
        <v>8</v>
      </c>
      <c r="P37" s="866" t="s">
        <v>8</v>
      </c>
      <c r="Q37" s="1337" t="s">
        <v>8</v>
      </c>
    </row>
    <row r="38" spans="1:17" s="915" customFormat="1" x14ac:dyDescent="0.2">
      <c r="A38" s="909" t="s">
        <v>43</v>
      </c>
      <c r="B38" s="914">
        <v>193.83</v>
      </c>
      <c r="C38" s="914">
        <v>245.79</v>
      </c>
      <c r="D38" s="914">
        <v>215.34</v>
      </c>
      <c r="E38" s="914">
        <v>230.47</v>
      </c>
      <c r="F38" s="914">
        <v>260.73</v>
      </c>
      <c r="G38" s="914">
        <v>275.60000000000002</v>
      </c>
      <c r="H38" s="914">
        <v>293.07</v>
      </c>
      <c r="I38" s="914">
        <v>295.66000000000003</v>
      </c>
      <c r="J38" s="914">
        <v>163.33000000000001</v>
      </c>
      <c r="K38" s="914">
        <f>K37/382.87</f>
        <v>154.82017394938231</v>
      </c>
      <c r="L38" s="914">
        <v>162.47</v>
      </c>
      <c r="M38" s="914">
        <v>158.22999999999999</v>
      </c>
      <c r="N38" s="914" t="s">
        <v>8</v>
      </c>
      <c r="O38" s="914" t="s">
        <v>8</v>
      </c>
      <c r="P38" s="866" t="s">
        <v>8</v>
      </c>
      <c r="Q38" s="1337" t="s">
        <v>8</v>
      </c>
    </row>
    <row r="39" spans="1:17" x14ac:dyDescent="0.2">
      <c r="A39" s="870" t="s">
        <v>543</v>
      </c>
      <c r="B39" s="872"/>
      <c r="C39" s="872"/>
      <c r="D39" s="872"/>
      <c r="E39" s="866"/>
      <c r="F39" s="866"/>
      <c r="G39" s="866"/>
      <c r="H39" s="866"/>
      <c r="I39" s="866"/>
      <c r="J39" s="866"/>
      <c r="K39" s="866"/>
      <c r="L39" s="866"/>
      <c r="M39" s="866"/>
      <c r="N39" s="866"/>
      <c r="O39" s="866"/>
      <c r="P39" s="866"/>
      <c r="Q39" s="1337" t="s">
        <v>8</v>
      </c>
    </row>
    <row r="40" spans="1:17" s="913" customFormat="1" x14ac:dyDescent="0.2">
      <c r="A40" s="906" t="s">
        <v>276</v>
      </c>
      <c r="B40" s="899">
        <v>12344</v>
      </c>
      <c r="C40" s="899">
        <v>16047</v>
      </c>
      <c r="D40" s="899">
        <v>17941</v>
      </c>
      <c r="E40" s="899">
        <v>19066</v>
      </c>
      <c r="F40" s="899">
        <v>21736</v>
      </c>
      <c r="G40" s="899">
        <v>23692</v>
      </c>
      <c r="H40" s="899">
        <v>25824</v>
      </c>
      <c r="I40" s="899">
        <v>31245</v>
      </c>
      <c r="J40" s="899">
        <v>33745</v>
      </c>
      <c r="K40" s="899">
        <v>36108</v>
      </c>
      <c r="L40" s="899">
        <v>40441</v>
      </c>
      <c r="M40" s="899">
        <v>43272</v>
      </c>
      <c r="N40" s="899" t="s">
        <v>8</v>
      </c>
      <c r="O40" s="899" t="s">
        <v>8</v>
      </c>
      <c r="P40" s="866" t="s">
        <v>8</v>
      </c>
      <c r="Q40" s="1337" t="s">
        <v>8</v>
      </c>
    </row>
    <row r="41" spans="1:17" s="915" customFormat="1" x14ac:dyDescent="0.2">
      <c r="A41" s="909" t="s">
        <v>43</v>
      </c>
      <c r="B41" s="914">
        <v>83.77</v>
      </c>
      <c r="C41" s="914">
        <v>109.4</v>
      </c>
      <c r="D41" s="914">
        <v>120.3</v>
      </c>
      <c r="E41" s="914">
        <v>125.3</v>
      </c>
      <c r="F41" s="914">
        <v>121.3</v>
      </c>
      <c r="G41" s="914">
        <v>106.9</v>
      </c>
      <c r="H41" s="914">
        <v>75.5</v>
      </c>
      <c r="I41" s="914">
        <v>95.8</v>
      </c>
      <c r="J41" s="914">
        <v>97.89</v>
      </c>
      <c r="K41" s="914">
        <v>94.28</v>
      </c>
      <c r="L41" s="914">
        <v>96.76</v>
      </c>
      <c r="M41" s="914">
        <v>100.24</v>
      </c>
      <c r="N41" s="914" t="s">
        <v>8</v>
      </c>
      <c r="O41" s="914" t="s">
        <v>8</v>
      </c>
      <c r="P41" s="866" t="s">
        <v>8</v>
      </c>
      <c r="Q41" s="1337" t="s">
        <v>8</v>
      </c>
    </row>
    <row r="42" spans="1:17" x14ac:dyDescent="0.2">
      <c r="A42" s="1204" t="s">
        <v>40</v>
      </c>
      <c r="B42" s="1700"/>
      <c r="C42" s="1700"/>
      <c r="D42" s="1700"/>
      <c r="E42" s="1700"/>
      <c r="F42" s="1700"/>
      <c r="G42" s="1700"/>
      <c r="H42" s="1700"/>
      <c r="I42" s="1700"/>
      <c r="J42" s="1700"/>
      <c r="K42" s="1700"/>
      <c r="L42" s="1557"/>
      <c r="M42" s="1557"/>
      <c r="N42" s="1557"/>
      <c r="O42" s="1324"/>
      <c r="P42" s="1324"/>
      <c r="Q42" s="1324"/>
    </row>
    <row r="43" spans="1:17" x14ac:dyDescent="0.2">
      <c r="A43" s="870" t="s">
        <v>317</v>
      </c>
      <c r="B43" s="873"/>
      <c r="C43" s="873"/>
      <c r="D43" s="873"/>
      <c r="E43" s="873"/>
      <c r="F43" s="873"/>
      <c r="G43" s="873"/>
      <c r="H43" s="866"/>
      <c r="I43" s="873"/>
      <c r="J43" s="873"/>
      <c r="K43" s="873"/>
      <c r="L43" s="873"/>
      <c r="M43" s="873"/>
      <c r="N43" s="873"/>
      <c r="O43" s="874"/>
      <c r="P43" s="874"/>
      <c r="Q43" s="874"/>
    </row>
    <row r="44" spans="1:17" s="913" customFormat="1" x14ac:dyDescent="0.2">
      <c r="A44" s="906" t="s">
        <v>276</v>
      </c>
      <c r="B44" s="912">
        <v>12219</v>
      </c>
      <c r="C44" s="912">
        <v>14789</v>
      </c>
      <c r="D44" s="912">
        <v>15726</v>
      </c>
      <c r="E44" s="912">
        <v>16498</v>
      </c>
      <c r="F44" s="912">
        <v>18574</v>
      </c>
      <c r="G44" s="912">
        <v>19207</v>
      </c>
      <c r="H44" s="899">
        <v>20896</v>
      </c>
      <c r="I44" s="912">
        <v>23009</v>
      </c>
      <c r="J44" s="912">
        <v>25719</v>
      </c>
      <c r="K44" s="912">
        <v>27384</v>
      </c>
      <c r="L44" s="912">
        <v>30139</v>
      </c>
      <c r="M44" s="912">
        <v>34742</v>
      </c>
      <c r="N44" s="912">
        <v>40603</v>
      </c>
      <c r="O44" s="907">
        <v>47774</v>
      </c>
      <c r="P44" s="907">
        <v>50844</v>
      </c>
      <c r="Q44" s="1337" t="s">
        <v>8</v>
      </c>
    </row>
    <row r="45" spans="1:17" x14ac:dyDescent="0.2">
      <c r="A45" s="1204" t="s">
        <v>44</v>
      </c>
      <c r="B45" s="1700"/>
      <c r="C45" s="1700"/>
      <c r="D45" s="1700"/>
      <c r="E45" s="1700"/>
      <c r="F45" s="1700"/>
      <c r="G45" s="1700"/>
      <c r="H45" s="1700"/>
      <c r="I45" s="1700"/>
      <c r="J45" s="1700"/>
      <c r="K45" s="1700"/>
      <c r="L45" s="1557"/>
      <c r="M45" s="1557"/>
      <c r="N45" s="1557"/>
      <c r="O45" s="1324"/>
      <c r="P45" s="1324"/>
      <c r="Q45" s="1324"/>
    </row>
    <row r="46" spans="1:17" s="979" customFormat="1" ht="12.75" x14ac:dyDescent="0.2">
      <c r="A46" s="1085" t="s">
        <v>491</v>
      </c>
      <c r="B46" s="826"/>
      <c r="C46" s="826"/>
      <c r="D46" s="826"/>
      <c r="E46" s="826"/>
      <c r="F46" s="826"/>
      <c r="G46" s="826"/>
      <c r="H46" s="826"/>
      <c r="I46" s="826"/>
      <c r="J46" s="826"/>
      <c r="K46" s="826"/>
      <c r="L46" s="826"/>
      <c r="M46" s="826"/>
      <c r="N46" s="826"/>
      <c r="O46" s="977"/>
      <c r="P46" s="977"/>
      <c r="Q46" s="977"/>
    </row>
    <row r="47" spans="1:17" s="979" customFormat="1" x14ac:dyDescent="0.2">
      <c r="A47" s="1365" t="s">
        <v>46</v>
      </c>
      <c r="B47" s="791" t="s">
        <v>8</v>
      </c>
      <c r="C47" s="791" t="s">
        <v>8</v>
      </c>
      <c r="D47" s="791" t="s">
        <v>8</v>
      </c>
      <c r="E47" s="791" t="s">
        <v>8</v>
      </c>
      <c r="F47" s="826">
        <v>35</v>
      </c>
      <c r="G47" s="826">
        <v>33.9</v>
      </c>
      <c r="H47" s="826">
        <v>32.799999999999997</v>
      </c>
      <c r="I47" s="791">
        <v>33.4</v>
      </c>
      <c r="J47" s="791">
        <v>31.7</v>
      </c>
      <c r="K47" s="826">
        <v>32.4</v>
      </c>
      <c r="L47" s="826">
        <v>32.299999999999997</v>
      </c>
      <c r="M47" s="826">
        <v>31.9</v>
      </c>
      <c r="N47" s="826">
        <v>31.8</v>
      </c>
      <c r="O47" s="977">
        <v>30.152000000000001</v>
      </c>
      <c r="P47" s="791">
        <v>31.5</v>
      </c>
      <c r="Q47" s="808" t="s">
        <v>8</v>
      </c>
    </row>
    <row r="48" spans="1:17" s="979" customFormat="1" x14ac:dyDescent="0.2">
      <c r="A48" s="1085" t="s">
        <v>5</v>
      </c>
      <c r="B48" s="791" t="s">
        <v>8</v>
      </c>
      <c r="C48" s="791" t="s">
        <v>8</v>
      </c>
      <c r="D48" s="791" t="s">
        <v>8</v>
      </c>
      <c r="E48" s="791" t="s">
        <v>8</v>
      </c>
      <c r="F48" s="791" t="s">
        <v>8</v>
      </c>
      <c r="G48" s="826">
        <v>86.7</v>
      </c>
      <c r="H48" s="826">
        <v>96.6</v>
      </c>
      <c r="I48" s="791">
        <v>102</v>
      </c>
      <c r="J48" s="791">
        <v>94.9</v>
      </c>
      <c r="K48" s="826">
        <v>102.1</v>
      </c>
      <c r="L48" s="826">
        <v>99.8</v>
      </c>
      <c r="M48" s="826">
        <v>98.7</v>
      </c>
      <c r="N48" s="826">
        <v>99.6</v>
      </c>
      <c r="O48" s="977">
        <v>94.7</v>
      </c>
      <c r="P48" s="786">
        <v>104.4</v>
      </c>
      <c r="Q48" s="808" t="s">
        <v>8</v>
      </c>
    </row>
    <row r="49" spans="1:17" s="979" customFormat="1" ht="12.75" x14ac:dyDescent="0.2">
      <c r="A49" s="1085" t="s">
        <v>492</v>
      </c>
      <c r="B49" s="791"/>
      <c r="C49" s="791"/>
      <c r="D49" s="791"/>
      <c r="E49" s="791"/>
      <c r="F49" s="791"/>
      <c r="G49" s="826"/>
      <c r="H49" s="826"/>
      <c r="I49" s="791"/>
      <c r="J49" s="791"/>
      <c r="K49" s="826"/>
      <c r="L49" s="826"/>
      <c r="M49" s="826"/>
      <c r="N49" s="826"/>
      <c r="O49" s="977"/>
      <c r="P49" s="977"/>
      <c r="Q49" s="977"/>
    </row>
    <row r="50" spans="1:17" s="979" customFormat="1" x14ac:dyDescent="0.2">
      <c r="A50" s="1365" t="s">
        <v>46</v>
      </c>
      <c r="B50" s="791" t="s">
        <v>8</v>
      </c>
      <c r="C50" s="791" t="s">
        <v>8</v>
      </c>
      <c r="D50" s="791" t="s">
        <v>8</v>
      </c>
      <c r="E50" s="791" t="s">
        <v>8</v>
      </c>
      <c r="F50" s="826">
        <v>33.4</v>
      </c>
      <c r="G50" s="826">
        <v>32.200000000000003</v>
      </c>
      <c r="H50" s="826">
        <v>31.3</v>
      </c>
      <c r="I50" s="791">
        <v>31.9</v>
      </c>
      <c r="J50" s="791">
        <v>30.4</v>
      </c>
      <c r="K50" s="826">
        <v>31.1</v>
      </c>
      <c r="L50" s="826">
        <v>31</v>
      </c>
      <c r="M50" s="826">
        <v>30.6</v>
      </c>
      <c r="N50" s="826">
        <v>30.5</v>
      </c>
      <c r="O50" s="977">
        <v>29.082999999999998</v>
      </c>
      <c r="P50" s="791">
        <v>30.2</v>
      </c>
      <c r="Q50" s="808" t="s">
        <v>8</v>
      </c>
    </row>
    <row r="51" spans="1:17" s="979" customFormat="1" x14ac:dyDescent="0.2">
      <c r="A51" s="1085" t="s">
        <v>5</v>
      </c>
      <c r="B51" s="791" t="s">
        <v>8</v>
      </c>
      <c r="C51" s="791" t="s">
        <v>8</v>
      </c>
      <c r="D51" s="791" t="s">
        <v>8</v>
      </c>
      <c r="E51" s="791" t="s">
        <v>8</v>
      </c>
      <c r="F51" s="791" t="s">
        <v>8</v>
      </c>
      <c r="G51" s="826">
        <v>96.6</v>
      </c>
      <c r="H51" s="826">
        <v>96.7</v>
      </c>
      <c r="I51" s="791">
        <v>102</v>
      </c>
      <c r="J51" s="791">
        <v>95.2</v>
      </c>
      <c r="K51" s="826">
        <v>102.4</v>
      </c>
      <c r="L51" s="826">
        <v>99.6</v>
      </c>
      <c r="M51" s="826">
        <v>98.8</v>
      </c>
      <c r="N51" s="826">
        <v>99.5</v>
      </c>
      <c r="O51" s="977">
        <v>95.3</v>
      </c>
      <c r="P51" s="791">
        <v>104</v>
      </c>
      <c r="Q51" s="808" t="s">
        <v>8</v>
      </c>
    </row>
    <row r="52" spans="1:17" s="979" customFormat="1" ht="12.75" x14ac:dyDescent="0.2">
      <c r="A52" s="1085" t="s">
        <v>493</v>
      </c>
      <c r="B52" s="791"/>
      <c r="C52" s="791"/>
      <c r="D52" s="791"/>
      <c r="E52" s="791"/>
      <c r="F52" s="791"/>
      <c r="G52" s="826"/>
      <c r="H52" s="826"/>
      <c r="I52" s="791"/>
      <c r="J52" s="791"/>
      <c r="K52" s="826"/>
      <c r="L52" s="826"/>
      <c r="M52" s="826"/>
      <c r="N52" s="826"/>
      <c r="O52" s="977"/>
      <c r="P52" s="977"/>
      <c r="Q52" s="977"/>
    </row>
    <row r="53" spans="1:17" s="979" customFormat="1" x14ac:dyDescent="0.2">
      <c r="A53" s="1365" t="s">
        <v>46</v>
      </c>
      <c r="B53" s="791" t="s">
        <v>8</v>
      </c>
      <c r="C53" s="791" t="s">
        <v>8</v>
      </c>
      <c r="D53" s="791" t="s">
        <v>8</v>
      </c>
      <c r="E53" s="791" t="s">
        <v>8</v>
      </c>
      <c r="F53" s="791">
        <v>31.8</v>
      </c>
      <c r="G53" s="826">
        <v>30.9</v>
      </c>
      <c r="H53" s="826">
        <v>30.1</v>
      </c>
      <c r="I53" s="791" t="s">
        <v>544</v>
      </c>
      <c r="J53" s="791">
        <v>29.3</v>
      </c>
      <c r="K53" s="826">
        <v>30.3</v>
      </c>
      <c r="L53" s="826">
        <v>29.9</v>
      </c>
      <c r="M53" s="826">
        <v>29.4</v>
      </c>
      <c r="N53" s="826">
        <v>29.3</v>
      </c>
      <c r="O53" s="977">
        <v>28.207999999999998</v>
      </c>
      <c r="P53" s="791">
        <v>28.8</v>
      </c>
      <c r="Q53" s="808" t="s">
        <v>8</v>
      </c>
    </row>
    <row r="54" spans="1:17" s="979" customFormat="1" x14ac:dyDescent="0.2">
      <c r="A54" s="1085" t="s">
        <v>5</v>
      </c>
      <c r="B54" s="791" t="s">
        <v>8</v>
      </c>
      <c r="C54" s="791" t="s">
        <v>8</v>
      </c>
      <c r="D54" s="791" t="s">
        <v>8</v>
      </c>
      <c r="E54" s="791" t="s">
        <v>8</v>
      </c>
      <c r="F54" s="791" t="s">
        <v>8</v>
      </c>
      <c r="G54" s="826">
        <v>97</v>
      </c>
      <c r="H54" s="826">
        <v>97.2</v>
      </c>
      <c r="I54" s="791">
        <v>102.8</v>
      </c>
      <c r="J54" s="791">
        <v>94.7</v>
      </c>
      <c r="K54" s="826">
        <v>103.6</v>
      </c>
      <c r="L54" s="826">
        <v>98.5</v>
      </c>
      <c r="M54" s="826">
        <v>98.3</v>
      </c>
      <c r="N54" s="826">
        <v>99.5</v>
      </c>
      <c r="O54" s="977">
        <v>96.3</v>
      </c>
      <c r="P54" s="791">
        <v>102.1</v>
      </c>
      <c r="Q54" s="808" t="s">
        <v>8</v>
      </c>
    </row>
    <row r="55" spans="1:17" s="979" customFormat="1" ht="12.75" x14ac:dyDescent="0.2">
      <c r="A55" s="1085" t="s">
        <v>494</v>
      </c>
      <c r="B55" s="791"/>
      <c r="C55" s="791"/>
      <c r="D55" s="791"/>
      <c r="E55" s="791"/>
      <c r="F55" s="791"/>
      <c r="G55" s="826"/>
      <c r="H55" s="826"/>
      <c r="I55" s="791"/>
      <c r="J55" s="791"/>
      <c r="K55" s="826"/>
      <c r="L55" s="826"/>
      <c r="M55" s="826"/>
      <c r="N55" s="826"/>
      <c r="O55" s="977"/>
      <c r="P55" s="977"/>
      <c r="Q55" s="977"/>
    </row>
    <row r="56" spans="1:17" s="979" customFormat="1" x14ac:dyDescent="0.2">
      <c r="A56" s="1365" t="s">
        <v>46</v>
      </c>
      <c r="B56" s="791" t="s">
        <v>8</v>
      </c>
      <c r="C56" s="791" t="s">
        <v>8</v>
      </c>
      <c r="D56" s="791" t="s">
        <v>8</v>
      </c>
      <c r="E56" s="791" t="s">
        <v>8</v>
      </c>
      <c r="F56" s="791">
        <v>1.5</v>
      </c>
      <c r="G56" s="826">
        <v>1.3</v>
      </c>
      <c r="H56" s="826">
        <v>1.1000000000000001</v>
      </c>
      <c r="I56" s="791">
        <v>0.9</v>
      </c>
      <c r="J56" s="791">
        <v>1</v>
      </c>
      <c r="K56" s="826">
        <v>0.7</v>
      </c>
      <c r="L56" s="826">
        <v>1</v>
      </c>
      <c r="M56" s="826">
        <v>1.2</v>
      </c>
      <c r="N56" s="826">
        <v>1.2</v>
      </c>
      <c r="O56" s="977">
        <v>0.875</v>
      </c>
      <c r="P56" s="791">
        <v>1.4</v>
      </c>
      <c r="Q56" s="808" t="s">
        <v>8</v>
      </c>
    </row>
    <row r="57" spans="1:17" s="979" customFormat="1" x14ac:dyDescent="0.2">
      <c r="A57" s="1085" t="s">
        <v>5</v>
      </c>
      <c r="B57" s="791" t="s">
        <v>8</v>
      </c>
      <c r="C57" s="791" t="s">
        <v>8</v>
      </c>
      <c r="D57" s="791" t="s">
        <v>8</v>
      </c>
      <c r="E57" s="791" t="s">
        <v>8</v>
      </c>
      <c r="F57" s="791" t="s">
        <v>8</v>
      </c>
      <c r="G57" s="826">
        <v>87.7</v>
      </c>
      <c r="H57" s="826">
        <v>86.2</v>
      </c>
      <c r="I57" s="791">
        <v>82.2</v>
      </c>
      <c r="J57" s="791">
        <v>110.6</v>
      </c>
      <c r="K57" s="826">
        <v>68.599999999999994</v>
      </c>
      <c r="L57" s="826">
        <v>143.1</v>
      </c>
      <c r="M57" s="826">
        <v>114.2</v>
      </c>
      <c r="N57" s="826">
        <v>99.4</v>
      </c>
      <c r="O57" s="977">
        <v>72.099999999999994</v>
      </c>
      <c r="P57" s="791">
        <v>165</v>
      </c>
      <c r="Q57" s="808" t="s">
        <v>8</v>
      </c>
    </row>
    <row r="58" spans="1:17" s="979" customFormat="1" ht="12.75" x14ac:dyDescent="0.2">
      <c r="A58" s="1085" t="s">
        <v>495</v>
      </c>
      <c r="B58" s="791"/>
      <c r="C58" s="791"/>
      <c r="D58" s="791"/>
      <c r="E58" s="791"/>
      <c r="F58" s="791"/>
      <c r="G58" s="826"/>
      <c r="H58" s="826"/>
      <c r="I58" s="791"/>
      <c r="J58" s="791"/>
      <c r="K58" s="826"/>
      <c r="L58" s="826"/>
      <c r="M58" s="826"/>
      <c r="N58" s="826"/>
      <c r="O58" s="977"/>
      <c r="P58" s="977"/>
      <c r="Q58" s="977"/>
    </row>
    <row r="59" spans="1:17" s="979" customFormat="1" x14ac:dyDescent="0.2">
      <c r="A59" s="1365" t="s">
        <v>46</v>
      </c>
      <c r="B59" s="791" t="s">
        <v>8</v>
      </c>
      <c r="C59" s="791" t="s">
        <v>8</v>
      </c>
      <c r="D59" s="791" t="s">
        <v>8</v>
      </c>
      <c r="E59" s="791" t="s">
        <v>8</v>
      </c>
      <c r="F59" s="826">
        <v>1.5</v>
      </c>
      <c r="G59" s="826">
        <v>1.5</v>
      </c>
      <c r="H59" s="826">
        <v>1.5</v>
      </c>
      <c r="I59" s="791">
        <v>1.5</v>
      </c>
      <c r="J59" s="791">
        <v>1.3</v>
      </c>
      <c r="K59" s="826">
        <v>1.2</v>
      </c>
      <c r="L59" s="826">
        <v>1.3</v>
      </c>
      <c r="M59" s="826">
        <v>1.3</v>
      </c>
      <c r="N59" s="826">
        <v>1.3</v>
      </c>
      <c r="O59" s="977">
        <v>1.069</v>
      </c>
      <c r="P59" s="791">
        <v>1.2</v>
      </c>
      <c r="Q59" s="808" t="s">
        <v>8</v>
      </c>
    </row>
    <row r="60" spans="1:17" s="979" customFormat="1" x14ac:dyDescent="0.2">
      <c r="A60" s="1085" t="s">
        <v>5</v>
      </c>
      <c r="B60" s="791" t="s">
        <v>8</v>
      </c>
      <c r="C60" s="791" t="s">
        <v>8</v>
      </c>
      <c r="D60" s="791" t="s">
        <v>8</v>
      </c>
      <c r="E60" s="791" t="s">
        <v>8</v>
      </c>
      <c r="F60" s="791" t="s">
        <v>8</v>
      </c>
      <c r="G60" s="826">
        <v>100.1</v>
      </c>
      <c r="H60" s="826">
        <v>94.5</v>
      </c>
      <c r="I60" s="791">
        <v>101.3</v>
      </c>
      <c r="J60" s="791">
        <v>89</v>
      </c>
      <c r="K60" s="826">
        <v>95.5</v>
      </c>
      <c r="L60" s="826">
        <v>105.7</v>
      </c>
      <c r="M60" s="826">
        <v>95.9</v>
      </c>
      <c r="N60" s="826">
        <v>101.1</v>
      </c>
      <c r="O60" s="977">
        <v>80.5</v>
      </c>
      <c r="P60" s="791">
        <v>115.5</v>
      </c>
      <c r="Q60" s="808" t="s">
        <v>8</v>
      </c>
    </row>
    <row r="61" spans="1:17" s="979" customFormat="1" ht="22.5" x14ac:dyDescent="0.2">
      <c r="A61" s="1365" t="s">
        <v>278</v>
      </c>
      <c r="B61" s="791"/>
      <c r="C61" s="791"/>
      <c r="D61" s="791"/>
      <c r="E61" s="791"/>
      <c r="F61" s="791"/>
      <c r="G61" s="826"/>
      <c r="H61" s="826"/>
      <c r="I61" s="791"/>
      <c r="J61" s="791"/>
      <c r="K61" s="826"/>
      <c r="L61" s="826"/>
      <c r="M61" s="826"/>
      <c r="N61" s="826"/>
      <c r="O61" s="977"/>
      <c r="P61" s="977"/>
      <c r="Q61" s="977"/>
    </row>
    <row r="62" spans="1:17" s="979" customFormat="1" ht="22.5" x14ac:dyDescent="0.2">
      <c r="A62" s="1365" t="s">
        <v>481</v>
      </c>
      <c r="B62" s="791"/>
      <c r="C62" s="791"/>
      <c r="D62" s="791"/>
      <c r="E62" s="791"/>
      <c r="F62" s="791"/>
      <c r="G62" s="826"/>
      <c r="H62" s="826"/>
      <c r="I62" s="791"/>
      <c r="J62" s="791"/>
      <c r="K62" s="826"/>
      <c r="L62" s="826"/>
      <c r="M62" s="826"/>
      <c r="N62" s="826"/>
      <c r="O62" s="977"/>
      <c r="P62" s="977"/>
      <c r="Q62" s="977"/>
    </row>
    <row r="63" spans="1:17" s="979" customFormat="1" x14ac:dyDescent="0.2">
      <c r="A63" s="1085" t="s">
        <v>325</v>
      </c>
      <c r="B63" s="791" t="s">
        <v>8</v>
      </c>
      <c r="C63" s="791" t="s">
        <v>8</v>
      </c>
      <c r="D63" s="791" t="s">
        <v>8</v>
      </c>
      <c r="E63" s="791" t="s">
        <v>8</v>
      </c>
      <c r="F63" s="791">
        <v>4.5</v>
      </c>
      <c r="G63" s="826">
        <v>4.7</v>
      </c>
      <c r="H63" s="826">
        <v>4.5999999999999996</v>
      </c>
      <c r="I63" s="791">
        <v>4.5</v>
      </c>
      <c r="J63" s="791">
        <v>4.3</v>
      </c>
      <c r="K63" s="826">
        <v>4</v>
      </c>
      <c r="L63" s="826">
        <v>4.2</v>
      </c>
      <c r="M63" s="826">
        <v>4.0999999999999996</v>
      </c>
      <c r="N63" s="826">
        <v>4.2</v>
      </c>
      <c r="O63" s="977">
        <v>3.5</v>
      </c>
      <c r="P63" s="978">
        <v>3.9</v>
      </c>
      <c r="Q63" s="808" t="s">
        <v>8</v>
      </c>
    </row>
    <row r="64" spans="1:17" s="979" customFormat="1" ht="12.75" x14ac:dyDescent="0.2">
      <c r="A64" s="1085" t="s">
        <v>496</v>
      </c>
      <c r="B64" s="791" t="s">
        <v>8</v>
      </c>
      <c r="C64" s="791" t="s">
        <v>8</v>
      </c>
      <c r="D64" s="791" t="s">
        <v>8</v>
      </c>
      <c r="E64" s="791" t="s">
        <v>8</v>
      </c>
      <c r="F64" s="791">
        <v>5.8</v>
      </c>
      <c r="G64" s="826">
        <v>5.9</v>
      </c>
      <c r="H64" s="826">
        <v>6.4</v>
      </c>
      <c r="I64" s="791">
        <v>5.4</v>
      </c>
      <c r="J64" s="791">
        <v>5.2</v>
      </c>
      <c r="K64" s="826">
        <v>4.8</v>
      </c>
      <c r="L64" s="826">
        <v>5.2</v>
      </c>
      <c r="M64" s="826">
        <v>4.8</v>
      </c>
      <c r="N64" s="826">
        <v>4.0999999999999996</v>
      </c>
      <c r="O64" s="977"/>
      <c r="P64" s="977"/>
      <c r="Q64" s="977"/>
    </row>
    <row r="65" spans="1:17" s="979" customFormat="1" ht="12.75" x14ac:dyDescent="0.2">
      <c r="A65" s="1085" t="s">
        <v>497</v>
      </c>
      <c r="B65" s="791" t="s">
        <v>8</v>
      </c>
      <c r="C65" s="791" t="s">
        <v>8</v>
      </c>
      <c r="D65" s="791" t="s">
        <v>8</v>
      </c>
      <c r="E65" s="791" t="s">
        <v>8</v>
      </c>
      <c r="F65" s="791">
        <v>5.4</v>
      </c>
      <c r="G65" s="826">
        <v>5.0999999999999996</v>
      </c>
      <c r="H65" s="826">
        <v>5.6</v>
      </c>
      <c r="I65" s="791">
        <v>4.2</v>
      </c>
      <c r="J65" s="791">
        <v>4.2</v>
      </c>
      <c r="K65" s="826">
        <v>4.2</v>
      </c>
      <c r="L65" s="826">
        <v>4.3</v>
      </c>
      <c r="M65" s="826">
        <v>4</v>
      </c>
      <c r="N65" s="826">
        <v>4.0999999999999996</v>
      </c>
      <c r="O65" s="977">
        <v>2.9</v>
      </c>
      <c r="P65" s="978">
        <v>2.7</v>
      </c>
      <c r="Q65" s="808" t="s">
        <v>8</v>
      </c>
    </row>
    <row r="66" spans="1:17" s="979" customFormat="1" ht="12.75" x14ac:dyDescent="0.2">
      <c r="A66" s="1085" t="s">
        <v>498</v>
      </c>
      <c r="B66" s="826"/>
      <c r="C66" s="826"/>
      <c r="D66" s="826"/>
      <c r="E66" s="826"/>
      <c r="F66" s="826"/>
      <c r="G66" s="826"/>
      <c r="H66" s="826"/>
      <c r="I66" s="826"/>
      <c r="J66" s="826"/>
      <c r="K66" s="826"/>
      <c r="L66" s="826"/>
      <c r="M66" s="826"/>
      <c r="N66" s="826"/>
      <c r="O66" s="977"/>
      <c r="P66" s="977"/>
      <c r="Q66" s="977"/>
    </row>
    <row r="67" spans="1:17" s="1626" customFormat="1" x14ac:dyDescent="0.2">
      <c r="A67" s="1108" t="s">
        <v>276</v>
      </c>
      <c r="B67" s="789" t="s">
        <v>545</v>
      </c>
      <c r="C67" s="789" t="s">
        <v>546</v>
      </c>
      <c r="D67" s="789" t="s">
        <v>547</v>
      </c>
      <c r="E67" s="789" t="s">
        <v>548</v>
      </c>
      <c r="F67" s="789">
        <v>161124</v>
      </c>
      <c r="G67" s="789">
        <v>168247</v>
      </c>
      <c r="H67" s="789">
        <v>195483</v>
      </c>
      <c r="I67" s="789">
        <v>202149</v>
      </c>
      <c r="J67" s="789">
        <v>237054</v>
      </c>
      <c r="K67" s="789">
        <v>267575</v>
      </c>
      <c r="L67" s="789">
        <v>320032</v>
      </c>
      <c r="M67" s="789">
        <v>366973</v>
      </c>
      <c r="N67" s="789">
        <v>500582</v>
      </c>
      <c r="O67" s="1070">
        <v>582747</v>
      </c>
      <c r="P67" s="1063">
        <v>656642</v>
      </c>
      <c r="Q67" s="808" t="s">
        <v>8</v>
      </c>
    </row>
    <row r="68" spans="1:17" s="1626" customFormat="1" x14ac:dyDescent="0.2">
      <c r="A68" s="1108" t="s">
        <v>43</v>
      </c>
      <c r="B68" s="789">
        <v>569.29999999999995</v>
      </c>
      <c r="C68" s="789">
        <v>664.4</v>
      </c>
      <c r="D68" s="789">
        <v>851.8</v>
      </c>
      <c r="E68" s="789">
        <v>985</v>
      </c>
      <c r="F68" s="789">
        <v>863.8</v>
      </c>
      <c r="G68" s="789">
        <v>739.5</v>
      </c>
      <c r="H68" s="789">
        <v>565.29999999999995</v>
      </c>
      <c r="I68" s="789">
        <v>617.79999999999995</v>
      </c>
      <c r="J68" s="789">
        <v>687.8</v>
      </c>
      <c r="K68" s="789">
        <v>699.1</v>
      </c>
      <c r="L68" s="789">
        <v>748.3</v>
      </c>
      <c r="M68" s="789">
        <v>862</v>
      </c>
      <c r="N68" s="789" t="s">
        <v>8</v>
      </c>
      <c r="O68" s="1070"/>
      <c r="P68" s="1070"/>
      <c r="Q68" s="1070"/>
    </row>
    <row r="69" spans="1:17" s="979" customFormat="1" ht="24" x14ac:dyDescent="0.2">
      <c r="A69" s="1085" t="s">
        <v>504</v>
      </c>
      <c r="B69" s="826" t="s">
        <v>8</v>
      </c>
      <c r="C69" s="826">
        <v>119.3</v>
      </c>
      <c r="D69" s="826">
        <v>142.69999999999999</v>
      </c>
      <c r="E69" s="826">
        <v>117.8</v>
      </c>
      <c r="F69" s="826">
        <v>103.3</v>
      </c>
      <c r="G69" s="826">
        <v>103.8</v>
      </c>
      <c r="H69" s="826">
        <v>116.2</v>
      </c>
      <c r="I69" s="826">
        <v>103.4</v>
      </c>
      <c r="J69" s="826">
        <v>117.3</v>
      </c>
      <c r="K69" s="826">
        <v>112.9</v>
      </c>
      <c r="L69" s="826">
        <v>119.6</v>
      </c>
      <c r="M69" s="826">
        <v>114.7</v>
      </c>
      <c r="N69" s="826">
        <v>136.4</v>
      </c>
      <c r="O69" s="977">
        <v>116.4</v>
      </c>
      <c r="P69" s="1099">
        <v>112.7</v>
      </c>
      <c r="Q69" s="808" t="s">
        <v>8</v>
      </c>
    </row>
    <row r="70" spans="1:17" s="979" customFormat="1" ht="12.75" x14ac:dyDescent="0.2">
      <c r="A70" s="1085" t="s">
        <v>505</v>
      </c>
      <c r="B70" s="826" t="s">
        <v>8</v>
      </c>
      <c r="C70" s="826">
        <v>111.3</v>
      </c>
      <c r="D70" s="826">
        <v>134.5</v>
      </c>
      <c r="E70" s="826">
        <v>109.7</v>
      </c>
      <c r="F70" s="826">
        <v>95.2</v>
      </c>
      <c r="G70" s="826">
        <v>97.4</v>
      </c>
      <c r="H70" s="826">
        <v>102.9</v>
      </c>
      <c r="I70" s="826">
        <v>96.6</v>
      </c>
      <c r="J70" s="826">
        <v>110.9</v>
      </c>
      <c r="K70" s="826">
        <v>107</v>
      </c>
      <c r="L70" s="826">
        <v>112.1</v>
      </c>
      <c r="M70" s="826">
        <v>105.8</v>
      </c>
      <c r="N70" s="826">
        <v>117.8</v>
      </c>
      <c r="O70" s="977">
        <v>101.1</v>
      </c>
      <c r="P70" s="977">
        <v>104.7</v>
      </c>
      <c r="Q70" s="808" t="s">
        <v>8</v>
      </c>
    </row>
    <row r="71" spans="1:17" s="979" customFormat="1" x14ac:dyDescent="0.2">
      <c r="A71" s="1085" t="s">
        <v>506</v>
      </c>
      <c r="B71" s="826" t="s">
        <v>8</v>
      </c>
      <c r="C71" s="826">
        <v>111.3</v>
      </c>
      <c r="D71" s="826">
        <v>149.69999999999999</v>
      </c>
      <c r="E71" s="826">
        <v>164.2</v>
      </c>
      <c r="F71" s="826">
        <v>156.30000000000001</v>
      </c>
      <c r="G71" s="826">
        <v>152.19999999999999</v>
      </c>
      <c r="H71" s="826">
        <v>156.6</v>
      </c>
      <c r="I71" s="826">
        <v>151.30000000000001</v>
      </c>
      <c r="J71" s="826">
        <v>167.8</v>
      </c>
      <c r="K71" s="826">
        <v>179.5</v>
      </c>
      <c r="L71" s="826">
        <v>201.2</v>
      </c>
      <c r="M71" s="826">
        <v>212.9</v>
      </c>
      <c r="N71" s="826" t="s">
        <v>8</v>
      </c>
      <c r="O71" s="977"/>
      <c r="P71" s="977"/>
      <c r="Q71" s="977"/>
    </row>
    <row r="72" spans="1:17" x14ac:dyDescent="0.2">
      <c r="A72" s="1365" t="s">
        <v>74</v>
      </c>
      <c r="B72" s="873">
        <v>14952</v>
      </c>
      <c r="C72" s="873">
        <v>15999</v>
      </c>
      <c r="D72" s="873">
        <v>17439</v>
      </c>
      <c r="E72" s="873">
        <v>18660</v>
      </c>
      <c r="F72" s="873">
        <v>19966</v>
      </c>
      <c r="G72" s="873">
        <v>21364</v>
      </c>
      <c r="H72" s="873">
        <v>22859</v>
      </c>
      <c r="I72" s="873">
        <v>24459</v>
      </c>
      <c r="J72" s="873">
        <v>28284</v>
      </c>
      <c r="K72" s="873">
        <v>42500</v>
      </c>
      <c r="L72" s="873">
        <v>42500</v>
      </c>
      <c r="M72" s="873">
        <v>42500</v>
      </c>
      <c r="N72" s="873">
        <v>60000</v>
      </c>
      <c r="O72" s="874">
        <v>70000</v>
      </c>
      <c r="P72" s="874">
        <v>85000</v>
      </c>
      <c r="Q72" s="874">
        <v>85000</v>
      </c>
    </row>
    <row r="73" spans="1:17" x14ac:dyDescent="0.2">
      <c r="A73" s="1211" t="s">
        <v>79</v>
      </c>
      <c r="B73" s="1557"/>
      <c r="C73" s="1557"/>
      <c r="D73" s="1557"/>
      <c r="E73" s="1557"/>
      <c r="F73" s="1557"/>
      <c r="G73" s="1557"/>
      <c r="H73" s="1557"/>
      <c r="I73" s="1557"/>
      <c r="J73" s="1557"/>
      <c r="K73" s="1557"/>
      <c r="L73" s="1557"/>
      <c r="M73" s="1557"/>
      <c r="N73" s="1557"/>
      <c r="O73" s="1324"/>
      <c r="P73" s="1324"/>
      <c r="Q73" s="1324"/>
    </row>
    <row r="74" spans="1:17" x14ac:dyDescent="0.2">
      <c r="A74" s="870" t="s">
        <v>80</v>
      </c>
      <c r="B74" s="873"/>
      <c r="C74" s="873"/>
      <c r="D74" s="873"/>
      <c r="E74" s="873"/>
      <c r="F74" s="873"/>
      <c r="G74" s="873"/>
      <c r="H74" s="873"/>
      <c r="I74" s="873"/>
      <c r="J74" s="873"/>
      <c r="K74" s="873"/>
      <c r="L74" s="873"/>
      <c r="M74" s="873"/>
      <c r="N74" s="873"/>
      <c r="O74" s="874"/>
      <c r="P74" s="874"/>
      <c r="Q74" s="874"/>
    </row>
    <row r="75" spans="1:17" x14ac:dyDescent="0.2">
      <c r="A75" s="870" t="s">
        <v>371</v>
      </c>
      <c r="B75" s="873">
        <v>15903.1</v>
      </c>
      <c r="C75" s="873">
        <v>11582.4</v>
      </c>
      <c r="D75" s="873">
        <v>21859.599999999999</v>
      </c>
      <c r="E75" s="873">
        <v>18190.8</v>
      </c>
      <c r="F75" s="873">
        <v>3397.2</v>
      </c>
      <c r="G75" s="873">
        <v>13892.7</v>
      </c>
      <c r="H75" s="873">
        <v>22530.7</v>
      </c>
      <c r="I75" s="873">
        <v>18326.900000000001</v>
      </c>
      <c r="J75" s="873">
        <v>8155</v>
      </c>
      <c r="K75" s="873">
        <v>5216.6000000000004</v>
      </c>
      <c r="L75" s="873">
        <v>12237.6</v>
      </c>
      <c r="M75" s="873">
        <v>11341.5</v>
      </c>
      <c r="N75" s="873">
        <v>8729.7000000000007</v>
      </c>
      <c r="O75" s="991" t="s">
        <v>860</v>
      </c>
      <c r="P75" s="1334">
        <v>18869.099999999999</v>
      </c>
      <c r="Q75" s="1337">
        <v>18533.400000000001</v>
      </c>
    </row>
    <row r="76" spans="1:17" x14ac:dyDescent="0.2">
      <c r="A76" s="870" t="s">
        <v>83</v>
      </c>
      <c r="B76" s="873">
        <v>108</v>
      </c>
      <c r="C76" s="873">
        <v>79</v>
      </c>
      <c r="D76" s="873">
        <v>146.5</v>
      </c>
      <c r="E76" s="873">
        <v>119.6</v>
      </c>
      <c r="F76" s="873">
        <v>19</v>
      </c>
      <c r="G76" s="873">
        <v>62.7</v>
      </c>
      <c r="H76" s="873">
        <v>65.8</v>
      </c>
      <c r="I76" s="873">
        <v>56.2</v>
      </c>
      <c r="J76" s="873">
        <v>23.7</v>
      </c>
      <c r="K76" s="873">
        <v>13.6</v>
      </c>
      <c r="L76" s="873">
        <v>29.6</v>
      </c>
      <c r="M76" s="873">
        <v>26.6</v>
      </c>
      <c r="N76" s="873">
        <v>19</v>
      </c>
      <c r="O76" s="1337">
        <v>16.899999999999999</v>
      </c>
      <c r="P76" s="1334">
        <v>37.799999999999997</v>
      </c>
      <c r="Q76" s="1631">
        <v>36</v>
      </c>
    </row>
    <row r="77" spans="1:17" x14ac:dyDescent="0.2">
      <c r="A77" s="870" t="s">
        <v>84</v>
      </c>
      <c r="B77" s="873">
        <v>253</v>
      </c>
      <c r="C77" s="873">
        <v>68.3</v>
      </c>
      <c r="D77" s="873">
        <v>179.5</v>
      </c>
      <c r="E77" s="873">
        <v>78.900000000000006</v>
      </c>
      <c r="F77" s="873">
        <v>17.7</v>
      </c>
      <c r="G77" s="873">
        <v>397.9</v>
      </c>
      <c r="H77" s="873">
        <v>157.6</v>
      </c>
      <c r="I77" s="873">
        <v>79.400000000000006</v>
      </c>
      <c r="J77" s="873">
        <v>41.5</v>
      </c>
      <c r="K77" s="873">
        <v>62.2</v>
      </c>
      <c r="L77" s="873">
        <v>233.4</v>
      </c>
      <c r="M77" s="873">
        <v>88.9</v>
      </c>
      <c r="N77" s="873">
        <v>72.7</v>
      </c>
      <c r="O77" s="1337">
        <v>88.2</v>
      </c>
      <c r="P77" s="1334">
        <v>227.4</v>
      </c>
      <c r="Q77" s="1337">
        <v>95.5</v>
      </c>
    </row>
    <row r="78" spans="1:17" x14ac:dyDescent="0.2">
      <c r="A78" s="870" t="s">
        <v>507</v>
      </c>
      <c r="B78" s="873">
        <v>100</v>
      </c>
      <c r="C78" s="873">
        <f t="shared" ref="C78:N78" si="0">B78*C77/100</f>
        <v>68.3</v>
      </c>
      <c r="D78" s="873">
        <f t="shared" si="0"/>
        <v>122.5985</v>
      </c>
      <c r="E78" s="873">
        <f t="shared" si="0"/>
        <v>96.730216500000012</v>
      </c>
      <c r="F78" s="873">
        <f t="shared" si="0"/>
        <v>17.121248320500001</v>
      </c>
      <c r="G78" s="873">
        <f t="shared" si="0"/>
        <v>68.125447067269491</v>
      </c>
      <c r="H78" s="873">
        <f t="shared" si="0"/>
        <v>107.36570457801672</v>
      </c>
      <c r="I78" s="873">
        <f t="shared" si="0"/>
        <v>85.248369434945289</v>
      </c>
      <c r="J78" s="873">
        <f t="shared" si="0"/>
        <v>35.378073315502299</v>
      </c>
      <c r="K78" s="873">
        <f t="shared" si="0"/>
        <v>22.005161602242428</v>
      </c>
      <c r="L78" s="873">
        <f t="shared" si="0"/>
        <v>51.360047179633831</v>
      </c>
      <c r="M78" s="873">
        <f t="shared" si="0"/>
        <v>45.659081942694478</v>
      </c>
      <c r="N78" s="873">
        <f t="shared" si="0"/>
        <v>33.194152572338886</v>
      </c>
      <c r="O78" s="1337">
        <v>29.3</v>
      </c>
      <c r="P78" s="1334">
        <v>66.599999999999994</v>
      </c>
      <c r="Q78" s="1631">
        <f>P78*Q77/100</f>
        <v>63.602999999999994</v>
      </c>
    </row>
    <row r="79" spans="1:17" x14ac:dyDescent="0.2">
      <c r="A79" s="1085" t="s">
        <v>549</v>
      </c>
      <c r="B79" s="893">
        <v>239</v>
      </c>
      <c r="C79" s="893">
        <v>253</v>
      </c>
      <c r="D79" s="893">
        <v>283</v>
      </c>
      <c r="E79" s="893">
        <v>293</v>
      </c>
      <c r="F79" s="893">
        <v>314</v>
      </c>
      <c r="G79" s="893">
        <v>323</v>
      </c>
      <c r="H79" s="862">
        <v>352</v>
      </c>
      <c r="I79" s="893">
        <v>373</v>
      </c>
      <c r="J79" s="893">
        <v>412</v>
      </c>
      <c r="K79" s="893">
        <v>435</v>
      </c>
      <c r="L79" s="894">
        <v>457</v>
      </c>
      <c r="M79" s="894">
        <v>479</v>
      </c>
      <c r="N79" s="894">
        <v>491</v>
      </c>
      <c r="O79" s="874">
        <v>524</v>
      </c>
      <c r="P79" s="874">
        <v>500</v>
      </c>
      <c r="Q79" s="1337">
        <v>495</v>
      </c>
    </row>
    <row r="80" spans="1:17" x14ac:dyDescent="0.2">
      <c r="A80" s="1085" t="s">
        <v>550</v>
      </c>
      <c r="B80" s="893">
        <v>208</v>
      </c>
      <c r="C80" s="893">
        <v>199</v>
      </c>
      <c r="D80" s="893">
        <v>210</v>
      </c>
      <c r="E80" s="893">
        <v>231</v>
      </c>
      <c r="F80" s="893">
        <v>257</v>
      </c>
      <c r="G80" s="893">
        <v>260</v>
      </c>
      <c r="H80" s="862">
        <v>264</v>
      </c>
      <c r="I80" s="893">
        <v>287</v>
      </c>
      <c r="J80" s="893">
        <v>340</v>
      </c>
      <c r="K80" s="893">
        <v>360</v>
      </c>
      <c r="L80" s="894">
        <v>391</v>
      </c>
      <c r="M80" s="894">
        <v>427</v>
      </c>
      <c r="N80" s="894">
        <v>447</v>
      </c>
      <c r="O80" s="874">
        <v>474</v>
      </c>
      <c r="P80" s="874">
        <v>438</v>
      </c>
      <c r="Q80" s="1337">
        <v>448</v>
      </c>
    </row>
    <row r="81" spans="1:17" s="898" customFormat="1" x14ac:dyDescent="0.2">
      <c r="A81" s="1085" t="s">
        <v>551</v>
      </c>
      <c r="B81" s="893">
        <v>136</v>
      </c>
      <c r="C81" s="893">
        <v>135</v>
      </c>
      <c r="D81" s="893">
        <v>159</v>
      </c>
      <c r="E81" s="893">
        <v>158</v>
      </c>
      <c r="F81" s="893">
        <v>172</v>
      </c>
      <c r="G81" s="893">
        <v>167</v>
      </c>
      <c r="H81" s="862">
        <v>185</v>
      </c>
      <c r="I81" s="893">
        <v>177</v>
      </c>
      <c r="J81" s="893">
        <v>160</v>
      </c>
      <c r="K81" s="893">
        <v>170</v>
      </c>
      <c r="L81" s="894">
        <v>170</v>
      </c>
      <c r="M81" s="894">
        <v>176</v>
      </c>
      <c r="N81" s="894">
        <v>195</v>
      </c>
      <c r="O81" s="865">
        <v>203</v>
      </c>
      <c r="P81" s="865">
        <v>271</v>
      </c>
      <c r="Q81" s="1337">
        <v>212</v>
      </c>
    </row>
    <row r="82" spans="1:17" s="979" customFormat="1" ht="22.5" x14ac:dyDescent="0.2">
      <c r="A82" s="815" t="s">
        <v>89</v>
      </c>
      <c r="B82" s="974"/>
      <c r="C82" s="974"/>
      <c r="D82" s="974"/>
      <c r="E82" s="974"/>
      <c r="F82" s="974"/>
      <c r="G82" s="974"/>
      <c r="H82" s="975"/>
      <c r="I82" s="974"/>
      <c r="J82" s="974"/>
      <c r="K82" s="974"/>
      <c r="L82" s="976"/>
      <c r="M82" s="976"/>
      <c r="N82" s="976"/>
      <c r="O82" s="977"/>
      <c r="P82" s="978">
        <v>6.7</v>
      </c>
      <c r="Q82" s="1337" t="s">
        <v>8</v>
      </c>
    </row>
    <row r="83" spans="1:17" s="979" customFormat="1" x14ac:dyDescent="0.2">
      <c r="A83" s="815" t="s">
        <v>90</v>
      </c>
      <c r="B83" s="974"/>
      <c r="C83" s="974"/>
      <c r="D83" s="974"/>
      <c r="E83" s="974"/>
      <c r="F83" s="974"/>
      <c r="G83" s="974"/>
      <c r="H83" s="975"/>
      <c r="I83" s="974"/>
      <c r="J83" s="974"/>
      <c r="K83" s="974"/>
      <c r="L83" s="976"/>
      <c r="M83" s="976"/>
      <c r="N83" s="976"/>
      <c r="O83" s="977"/>
      <c r="P83" s="980">
        <v>1</v>
      </c>
      <c r="Q83" s="1337" t="s">
        <v>8</v>
      </c>
    </row>
    <row r="84" spans="1:17" s="979" customFormat="1" x14ac:dyDescent="0.2">
      <c r="A84" s="815" t="s">
        <v>91</v>
      </c>
      <c r="B84" s="974"/>
      <c r="C84" s="974"/>
      <c r="D84" s="974"/>
      <c r="E84" s="974"/>
      <c r="F84" s="974"/>
      <c r="G84" s="974"/>
      <c r="H84" s="975"/>
      <c r="I84" s="974"/>
      <c r="J84" s="974"/>
      <c r="K84" s="974"/>
      <c r="L84" s="976"/>
      <c r="M84" s="976"/>
      <c r="N84" s="976"/>
      <c r="O84" s="977"/>
      <c r="P84" s="980"/>
      <c r="Q84" s="1337" t="s">
        <v>8</v>
      </c>
    </row>
    <row r="85" spans="1:17" s="979" customFormat="1" x14ac:dyDescent="0.2">
      <c r="A85" s="981" t="s">
        <v>92</v>
      </c>
      <c r="B85" s="974"/>
      <c r="C85" s="974"/>
      <c r="D85" s="974"/>
      <c r="E85" s="974"/>
      <c r="F85" s="974"/>
      <c r="G85" s="974"/>
      <c r="H85" s="975"/>
      <c r="I85" s="974"/>
      <c r="J85" s="974"/>
      <c r="K85" s="974"/>
      <c r="L85" s="976"/>
      <c r="M85" s="976"/>
      <c r="N85" s="976"/>
      <c r="O85" s="977"/>
      <c r="P85" s="980" t="s">
        <v>8</v>
      </c>
      <c r="Q85" s="1337" t="s">
        <v>8</v>
      </c>
    </row>
    <row r="86" spans="1:17" s="979" customFormat="1" x14ac:dyDescent="0.2">
      <c r="A86" s="815" t="s">
        <v>93</v>
      </c>
      <c r="B86" s="974"/>
      <c r="C86" s="974"/>
      <c r="D86" s="974"/>
      <c r="E86" s="974"/>
      <c r="F86" s="974"/>
      <c r="G86" s="974"/>
      <c r="H86" s="975"/>
      <c r="I86" s="974"/>
      <c r="J86" s="974"/>
      <c r="K86" s="974"/>
      <c r="L86" s="976"/>
      <c r="M86" s="976"/>
      <c r="N86" s="976"/>
      <c r="O86" s="977"/>
      <c r="P86" s="980" t="s">
        <v>8</v>
      </c>
      <c r="Q86" s="1337" t="s">
        <v>8</v>
      </c>
    </row>
    <row r="87" spans="1:17" s="979" customFormat="1" x14ac:dyDescent="0.2">
      <c r="A87" s="815" t="s">
        <v>94</v>
      </c>
      <c r="B87" s="974"/>
      <c r="C87" s="974"/>
      <c r="D87" s="974"/>
      <c r="E87" s="974"/>
      <c r="F87" s="974"/>
      <c r="G87" s="974"/>
      <c r="H87" s="975"/>
      <c r="I87" s="974"/>
      <c r="J87" s="974"/>
      <c r="K87" s="974"/>
      <c r="L87" s="976"/>
      <c r="M87" s="976"/>
      <c r="N87" s="976"/>
      <c r="O87" s="977"/>
      <c r="P87" s="980" t="s">
        <v>8</v>
      </c>
      <c r="Q87" s="1337" t="s">
        <v>8</v>
      </c>
    </row>
    <row r="88" spans="1:17" s="979" customFormat="1" x14ac:dyDescent="0.2">
      <c r="A88" s="815" t="s">
        <v>95</v>
      </c>
      <c r="B88" s="974"/>
      <c r="C88" s="974"/>
      <c r="D88" s="974"/>
      <c r="E88" s="974"/>
      <c r="F88" s="974"/>
      <c r="G88" s="974"/>
      <c r="H88" s="975"/>
      <c r="I88" s="974"/>
      <c r="J88" s="974"/>
      <c r="K88" s="974"/>
      <c r="L88" s="976"/>
      <c r="M88" s="976"/>
      <c r="N88" s="976"/>
      <c r="O88" s="977"/>
      <c r="P88" s="980">
        <v>1</v>
      </c>
      <c r="Q88" s="1337" t="s">
        <v>8</v>
      </c>
    </row>
    <row r="89" spans="1:17" s="979" customFormat="1" x14ac:dyDescent="0.2">
      <c r="A89" s="815" t="s">
        <v>96</v>
      </c>
      <c r="B89" s="974"/>
      <c r="C89" s="974"/>
      <c r="D89" s="974"/>
      <c r="E89" s="974"/>
      <c r="F89" s="974"/>
      <c r="G89" s="974"/>
      <c r="H89" s="975"/>
      <c r="I89" s="974"/>
      <c r="J89" s="974"/>
      <c r="K89" s="974"/>
      <c r="L89" s="976"/>
      <c r="M89" s="976"/>
      <c r="N89" s="976"/>
      <c r="O89" s="977"/>
      <c r="P89" s="980">
        <v>1</v>
      </c>
      <c r="Q89" s="1337" t="s">
        <v>8</v>
      </c>
    </row>
    <row r="90" spans="1:17" s="979" customFormat="1" x14ac:dyDescent="0.2">
      <c r="A90" s="815" t="s">
        <v>97</v>
      </c>
      <c r="B90" s="974"/>
      <c r="C90" s="974"/>
      <c r="D90" s="974"/>
      <c r="E90" s="974"/>
      <c r="F90" s="974"/>
      <c r="G90" s="974"/>
      <c r="H90" s="975"/>
      <c r="I90" s="974"/>
      <c r="J90" s="974"/>
      <c r="K90" s="974"/>
      <c r="L90" s="976"/>
      <c r="M90" s="976"/>
      <c r="N90" s="976"/>
      <c r="O90" s="977"/>
      <c r="P90" s="980">
        <v>1</v>
      </c>
      <c r="Q90" s="1337" t="s">
        <v>8</v>
      </c>
    </row>
    <row r="91" spans="1:17" s="979" customFormat="1" x14ac:dyDescent="0.2">
      <c r="A91" s="815" t="s">
        <v>98</v>
      </c>
      <c r="B91" s="974"/>
      <c r="C91" s="974"/>
      <c r="D91" s="974"/>
      <c r="E91" s="974"/>
      <c r="F91" s="974"/>
      <c r="G91" s="974"/>
      <c r="H91" s="975"/>
      <c r="I91" s="974"/>
      <c r="J91" s="974"/>
      <c r="K91" s="974"/>
      <c r="L91" s="976"/>
      <c r="M91" s="976"/>
      <c r="N91" s="976"/>
      <c r="O91" s="977"/>
      <c r="P91" s="980"/>
      <c r="Q91" s="1337" t="s">
        <v>8</v>
      </c>
    </row>
    <row r="92" spans="1:17" s="979" customFormat="1" x14ac:dyDescent="0.2">
      <c r="A92" s="815" t="s">
        <v>99</v>
      </c>
      <c r="B92" s="974"/>
      <c r="C92" s="974"/>
      <c r="D92" s="974"/>
      <c r="E92" s="974"/>
      <c r="F92" s="974"/>
      <c r="G92" s="974"/>
      <c r="H92" s="975"/>
      <c r="I92" s="974"/>
      <c r="J92" s="974"/>
      <c r="K92" s="974"/>
      <c r="L92" s="976"/>
      <c r="M92" s="976"/>
      <c r="N92" s="976"/>
      <c r="O92" s="977"/>
      <c r="P92" s="980" t="s">
        <v>8</v>
      </c>
      <c r="Q92" s="1337" t="s">
        <v>8</v>
      </c>
    </row>
    <row r="93" spans="1:17" s="979" customFormat="1" x14ac:dyDescent="0.2">
      <c r="A93" s="815" t="s">
        <v>101</v>
      </c>
      <c r="B93" s="974"/>
      <c r="C93" s="974"/>
      <c r="D93" s="974"/>
      <c r="E93" s="974"/>
      <c r="F93" s="974"/>
      <c r="G93" s="974"/>
      <c r="H93" s="975"/>
      <c r="I93" s="974"/>
      <c r="J93" s="974"/>
      <c r="K93" s="974"/>
      <c r="L93" s="976"/>
      <c r="M93" s="976"/>
      <c r="N93" s="976"/>
      <c r="O93" s="977"/>
      <c r="P93" s="980" t="s">
        <v>8</v>
      </c>
      <c r="Q93" s="1337" t="s">
        <v>8</v>
      </c>
    </row>
    <row r="94" spans="1:17" s="979" customFormat="1" x14ac:dyDescent="0.2">
      <c r="A94" s="815" t="s">
        <v>102</v>
      </c>
      <c r="B94" s="974"/>
      <c r="C94" s="974"/>
      <c r="D94" s="974"/>
      <c r="E94" s="974"/>
      <c r="F94" s="974"/>
      <c r="G94" s="974"/>
      <c r="H94" s="975"/>
      <c r="I94" s="974"/>
      <c r="J94" s="974"/>
      <c r="K94" s="974"/>
      <c r="L94" s="976"/>
      <c r="M94" s="976"/>
      <c r="N94" s="976"/>
      <c r="O94" s="977"/>
      <c r="P94" s="980" t="s">
        <v>8</v>
      </c>
      <c r="Q94" s="1337" t="s">
        <v>8</v>
      </c>
    </row>
    <row r="95" spans="1:17" s="979" customFormat="1" x14ac:dyDescent="0.2">
      <c r="A95" s="815" t="s">
        <v>103</v>
      </c>
      <c r="B95" s="826"/>
      <c r="C95" s="826"/>
      <c r="D95" s="826"/>
      <c r="E95" s="826"/>
      <c r="F95" s="826"/>
      <c r="G95" s="826"/>
      <c r="H95" s="826"/>
      <c r="I95" s="826"/>
      <c r="J95" s="826"/>
      <c r="K95" s="826"/>
      <c r="L95" s="826"/>
      <c r="M95" s="826"/>
      <c r="N95" s="826"/>
      <c r="O95" s="977"/>
      <c r="P95" s="980" t="s">
        <v>8</v>
      </c>
      <c r="Q95" s="1337" t="s">
        <v>8</v>
      </c>
    </row>
    <row r="96" spans="1:17" x14ac:dyDescent="0.2">
      <c r="A96" s="1214" t="s">
        <v>104</v>
      </c>
      <c r="B96" s="1700"/>
      <c r="C96" s="1700"/>
      <c r="D96" s="1700"/>
      <c r="E96" s="1700"/>
      <c r="F96" s="1700"/>
      <c r="G96" s="1700"/>
      <c r="H96" s="1700"/>
      <c r="I96" s="1700"/>
      <c r="J96" s="1700"/>
      <c r="K96" s="1700"/>
      <c r="L96" s="1557"/>
      <c r="M96" s="1557"/>
      <c r="N96" s="1557"/>
      <c r="O96" s="1324"/>
      <c r="P96" s="1324"/>
      <c r="Q96" s="1324"/>
    </row>
    <row r="97" spans="1:17" x14ac:dyDescent="0.2">
      <c r="A97" s="868" t="s">
        <v>105</v>
      </c>
      <c r="B97" s="873"/>
      <c r="C97" s="873"/>
      <c r="D97" s="873"/>
      <c r="E97" s="873"/>
      <c r="F97" s="873"/>
      <c r="G97" s="873"/>
      <c r="H97" s="873"/>
      <c r="I97" s="873"/>
      <c r="J97" s="873"/>
      <c r="K97" s="873"/>
      <c r="L97" s="873"/>
      <c r="M97" s="873"/>
      <c r="N97" s="873"/>
      <c r="O97" s="874"/>
      <c r="P97" s="874"/>
      <c r="Q97" s="874"/>
    </row>
    <row r="98" spans="1:17" x14ac:dyDescent="0.2">
      <c r="A98" s="877" t="s">
        <v>81</v>
      </c>
      <c r="B98" s="866" t="s">
        <v>8</v>
      </c>
      <c r="C98" s="866" t="s">
        <v>8</v>
      </c>
      <c r="D98" s="866" t="s">
        <v>8</v>
      </c>
      <c r="E98" s="866" t="s">
        <v>8</v>
      </c>
      <c r="F98" s="866" t="s">
        <v>8</v>
      </c>
      <c r="G98" s="866" t="s">
        <v>8</v>
      </c>
      <c r="H98" s="866" t="s">
        <v>8</v>
      </c>
      <c r="I98" s="866" t="s">
        <v>8</v>
      </c>
      <c r="J98" s="873">
        <v>46049</v>
      </c>
      <c r="K98" s="873">
        <v>41573</v>
      </c>
      <c r="L98" s="873">
        <v>37862</v>
      </c>
      <c r="M98" s="873">
        <v>60925</v>
      </c>
      <c r="N98" s="873">
        <v>76080</v>
      </c>
      <c r="O98" s="874">
        <v>88318.5</v>
      </c>
      <c r="P98" s="1334">
        <v>96470.1</v>
      </c>
      <c r="Q98" s="1337">
        <v>119018</v>
      </c>
    </row>
    <row r="99" spans="1:17" ht="22.5" x14ac:dyDescent="0.2">
      <c r="A99" s="877" t="s">
        <v>106</v>
      </c>
      <c r="B99" s="873"/>
      <c r="C99" s="873"/>
      <c r="D99" s="873"/>
      <c r="E99" s="873"/>
      <c r="F99" s="873"/>
      <c r="G99" s="873"/>
      <c r="H99" s="873"/>
      <c r="I99" s="873"/>
      <c r="J99" s="873">
        <v>10.3</v>
      </c>
      <c r="K99" s="873">
        <v>6.6</v>
      </c>
      <c r="L99" s="873">
        <v>5.4</v>
      </c>
      <c r="M99" s="873">
        <v>6.9</v>
      </c>
      <c r="N99" s="873">
        <v>7.3</v>
      </c>
      <c r="O99" s="874">
        <v>7.7</v>
      </c>
      <c r="P99" s="874">
        <v>7.6</v>
      </c>
      <c r="Q99" s="1337">
        <v>5.6</v>
      </c>
    </row>
    <row r="100" spans="1:17" ht="22.5" x14ac:dyDescent="0.2">
      <c r="A100" s="877" t="s">
        <v>112</v>
      </c>
      <c r="B100" s="882" t="s">
        <v>4</v>
      </c>
      <c r="C100" s="882" t="s">
        <v>4</v>
      </c>
      <c r="D100" s="882" t="s">
        <v>4</v>
      </c>
      <c r="E100" s="882" t="s">
        <v>4</v>
      </c>
      <c r="F100" s="882" t="s">
        <v>4</v>
      </c>
      <c r="G100" s="882" t="s">
        <v>4</v>
      </c>
      <c r="H100" s="882" t="s">
        <v>4</v>
      </c>
      <c r="I100" s="882" t="s">
        <v>4</v>
      </c>
      <c r="J100" s="882" t="s">
        <v>4</v>
      </c>
      <c r="K100" s="882" t="s">
        <v>4</v>
      </c>
      <c r="L100" s="882" t="s">
        <v>4</v>
      </c>
      <c r="M100" s="882" t="s">
        <v>4</v>
      </c>
      <c r="N100" s="882" t="s">
        <v>4</v>
      </c>
      <c r="O100" s="875" t="s">
        <v>4</v>
      </c>
      <c r="P100" s="874"/>
      <c r="Q100" s="875" t="s">
        <v>4</v>
      </c>
    </row>
    <row r="101" spans="1:17" x14ac:dyDescent="0.2">
      <c r="A101" s="868" t="s">
        <v>113</v>
      </c>
      <c r="B101" s="866" t="s">
        <v>8</v>
      </c>
      <c r="C101" s="866" t="s">
        <v>8</v>
      </c>
      <c r="D101" s="866" t="s">
        <v>8</v>
      </c>
      <c r="E101" s="866" t="s">
        <v>8</v>
      </c>
      <c r="F101" s="866" t="s">
        <v>8</v>
      </c>
      <c r="G101" s="866" t="s">
        <v>8</v>
      </c>
      <c r="H101" s="866" t="s">
        <v>8</v>
      </c>
      <c r="I101" s="866" t="s">
        <v>8</v>
      </c>
      <c r="J101" s="866" t="s">
        <v>8</v>
      </c>
      <c r="K101" s="866" t="s">
        <v>8</v>
      </c>
      <c r="L101" s="866" t="s">
        <v>8</v>
      </c>
      <c r="M101" s="866" t="s">
        <v>8</v>
      </c>
      <c r="N101" s="866" t="s">
        <v>8</v>
      </c>
      <c r="O101" s="874"/>
      <c r="P101" s="874"/>
      <c r="Q101" s="874"/>
    </row>
    <row r="102" spans="1:17" x14ac:dyDescent="0.2">
      <c r="A102" s="877" t="s">
        <v>81</v>
      </c>
      <c r="B102" s="866" t="s">
        <v>8</v>
      </c>
      <c r="C102" s="866" t="s">
        <v>8</v>
      </c>
      <c r="D102" s="866" t="s">
        <v>8</v>
      </c>
      <c r="E102" s="866" t="s">
        <v>8</v>
      </c>
      <c r="F102" s="866" t="s">
        <v>8</v>
      </c>
      <c r="G102" s="866" t="s">
        <v>8</v>
      </c>
      <c r="H102" s="866" t="s">
        <v>8</v>
      </c>
      <c r="I102" s="866" t="s">
        <v>8</v>
      </c>
      <c r="J102" s="873">
        <v>510</v>
      </c>
      <c r="K102" s="866" t="s">
        <v>8</v>
      </c>
      <c r="L102" s="873">
        <v>271</v>
      </c>
      <c r="M102" s="873">
        <v>132</v>
      </c>
      <c r="N102" s="873">
        <v>1825</v>
      </c>
      <c r="O102" s="874">
        <v>1021.9</v>
      </c>
      <c r="P102" s="874">
        <v>91</v>
      </c>
      <c r="Q102" s="1337">
        <v>240.5</v>
      </c>
    </row>
    <row r="103" spans="1:17" ht="11.25" customHeight="1" x14ac:dyDescent="0.2">
      <c r="A103" s="854" t="s">
        <v>234</v>
      </c>
      <c r="B103" s="882" t="s">
        <v>4</v>
      </c>
      <c r="C103" s="882" t="s">
        <v>4</v>
      </c>
      <c r="D103" s="882" t="s">
        <v>4</v>
      </c>
      <c r="E103" s="882" t="s">
        <v>4</v>
      </c>
      <c r="F103" s="882" t="s">
        <v>4</v>
      </c>
      <c r="G103" s="882" t="s">
        <v>4</v>
      </c>
      <c r="H103" s="882" t="s">
        <v>4</v>
      </c>
      <c r="I103" s="882" t="s">
        <v>4</v>
      </c>
      <c r="J103" s="882" t="s">
        <v>4</v>
      </c>
      <c r="K103" s="882" t="s">
        <v>4</v>
      </c>
      <c r="L103" s="882" t="s">
        <v>4</v>
      </c>
      <c r="M103" s="882" t="s">
        <v>4</v>
      </c>
      <c r="N103" s="882" t="s">
        <v>4</v>
      </c>
      <c r="O103" s="875" t="s">
        <v>4</v>
      </c>
      <c r="P103" s="874"/>
      <c r="Q103" s="874"/>
    </row>
    <row r="104" spans="1:17" x14ac:dyDescent="0.2">
      <c r="A104" s="868" t="s">
        <v>116</v>
      </c>
      <c r="B104" s="866" t="s">
        <v>8</v>
      </c>
      <c r="C104" s="866" t="s">
        <v>8</v>
      </c>
      <c r="D104" s="866" t="s">
        <v>8</v>
      </c>
      <c r="E104" s="866" t="s">
        <v>8</v>
      </c>
      <c r="F104" s="866" t="s">
        <v>8</v>
      </c>
      <c r="G104" s="866" t="s">
        <v>8</v>
      </c>
      <c r="H104" s="866" t="s">
        <v>8</v>
      </c>
      <c r="I104" s="866" t="s">
        <v>8</v>
      </c>
      <c r="J104" s="866" t="s">
        <v>8</v>
      </c>
      <c r="K104" s="866" t="s">
        <v>8</v>
      </c>
      <c r="L104" s="866" t="s">
        <v>8</v>
      </c>
      <c r="M104" s="866" t="s">
        <v>8</v>
      </c>
      <c r="N104" s="866" t="s">
        <v>8</v>
      </c>
      <c r="O104" s="875"/>
      <c r="P104" s="874"/>
      <c r="Q104" s="874"/>
    </row>
    <row r="105" spans="1:17" x14ac:dyDescent="0.2">
      <c r="A105" s="877" t="s">
        <v>81</v>
      </c>
      <c r="B105" s="866" t="s">
        <v>8</v>
      </c>
      <c r="C105" s="866" t="s">
        <v>8</v>
      </c>
      <c r="D105" s="866" t="s">
        <v>8</v>
      </c>
      <c r="E105" s="866" t="s">
        <v>8</v>
      </c>
      <c r="F105" s="866" t="s">
        <v>8</v>
      </c>
      <c r="G105" s="866" t="s">
        <v>8</v>
      </c>
      <c r="H105" s="866" t="s">
        <v>8</v>
      </c>
      <c r="I105" s="866" t="s">
        <v>8</v>
      </c>
      <c r="J105" s="873">
        <v>31872</v>
      </c>
      <c r="K105" s="873">
        <v>28544</v>
      </c>
      <c r="L105" s="873">
        <v>25700</v>
      </c>
      <c r="M105" s="873">
        <v>48379</v>
      </c>
      <c r="N105" s="873">
        <v>61087</v>
      </c>
      <c r="O105" s="875">
        <v>73130.8</v>
      </c>
      <c r="P105" s="1334">
        <v>76765.2</v>
      </c>
      <c r="Q105" s="1337">
        <v>94236.3</v>
      </c>
    </row>
    <row r="106" spans="1:17" ht="11.25" customHeight="1" x14ac:dyDescent="0.2">
      <c r="A106" s="854" t="s">
        <v>234</v>
      </c>
      <c r="B106" s="882" t="s">
        <v>4</v>
      </c>
      <c r="C106" s="882" t="s">
        <v>4</v>
      </c>
      <c r="D106" s="882" t="s">
        <v>4</v>
      </c>
      <c r="E106" s="882" t="s">
        <v>4</v>
      </c>
      <c r="F106" s="882" t="s">
        <v>4</v>
      </c>
      <c r="G106" s="882" t="s">
        <v>4</v>
      </c>
      <c r="H106" s="882" t="s">
        <v>4</v>
      </c>
      <c r="I106" s="882" t="s">
        <v>4</v>
      </c>
      <c r="J106" s="882" t="s">
        <v>4</v>
      </c>
      <c r="K106" s="882" t="s">
        <v>4</v>
      </c>
      <c r="L106" s="882" t="s">
        <v>4</v>
      </c>
      <c r="M106" s="882" t="s">
        <v>4</v>
      </c>
      <c r="N106" s="882" t="s">
        <v>4</v>
      </c>
      <c r="O106" s="875" t="s">
        <v>4</v>
      </c>
      <c r="P106" s="874"/>
      <c r="Q106" s="874"/>
    </row>
    <row r="107" spans="1:17" ht="22.5" x14ac:dyDescent="0.2">
      <c r="A107" s="883" t="s">
        <v>117</v>
      </c>
      <c r="B107" s="882"/>
      <c r="C107" s="882"/>
      <c r="D107" s="882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875" t="s">
        <v>8</v>
      </c>
      <c r="P107" s="874"/>
      <c r="Q107" s="874"/>
    </row>
    <row r="108" spans="1:17" x14ac:dyDescent="0.2">
      <c r="A108" s="883" t="s">
        <v>118</v>
      </c>
      <c r="B108" s="882"/>
      <c r="C108" s="882"/>
      <c r="D108" s="882"/>
      <c r="E108" s="882"/>
      <c r="F108" s="882"/>
      <c r="G108" s="882"/>
      <c r="H108" s="882"/>
      <c r="I108" s="882"/>
      <c r="J108" s="882"/>
      <c r="K108" s="882"/>
      <c r="L108" s="882"/>
      <c r="M108" s="882"/>
      <c r="N108" s="882"/>
      <c r="O108" s="874">
        <v>219.2</v>
      </c>
      <c r="P108" s="874"/>
      <c r="Q108" s="1337">
        <v>208.9</v>
      </c>
    </row>
    <row r="109" spans="1:17" x14ac:dyDescent="0.2">
      <c r="A109" s="883" t="s">
        <v>119</v>
      </c>
      <c r="B109" s="882"/>
      <c r="C109" s="882"/>
      <c r="D109" s="882"/>
      <c r="E109" s="882"/>
      <c r="F109" s="882"/>
      <c r="G109" s="882"/>
      <c r="H109" s="882"/>
      <c r="I109" s="882"/>
      <c r="J109" s="882"/>
      <c r="K109" s="882"/>
      <c r="L109" s="882"/>
      <c r="M109" s="882"/>
      <c r="N109" s="882"/>
      <c r="O109" s="874">
        <v>16.5</v>
      </c>
      <c r="P109" s="874"/>
      <c r="Q109" s="1337" t="s">
        <v>8</v>
      </c>
    </row>
    <row r="110" spans="1:17" ht="22.5" x14ac:dyDescent="0.2">
      <c r="A110" s="883" t="s">
        <v>120</v>
      </c>
      <c r="B110" s="882"/>
      <c r="C110" s="882"/>
      <c r="D110" s="882"/>
      <c r="E110" s="882"/>
      <c r="F110" s="882"/>
      <c r="G110" s="882"/>
      <c r="H110" s="882"/>
      <c r="I110" s="882"/>
      <c r="J110" s="882"/>
      <c r="K110" s="882"/>
      <c r="L110" s="882"/>
      <c r="M110" s="882"/>
      <c r="N110" s="882"/>
      <c r="O110" s="875" t="s">
        <v>8</v>
      </c>
      <c r="P110" s="874"/>
      <c r="Q110" s="874"/>
    </row>
    <row r="111" spans="1:17" x14ac:dyDescent="0.2">
      <c r="A111" s="883" t="s">
        <v>121</v>
      </c>
      <c r="B111" s="882"/>
      <c r="C111" s="882"/>
      <c r="D111" s="882"/>
      <c r="E111" s="882"/>
      <c r="F111" s="882"/>
      <c r="G111" s="882"/>
      <c r="H111" s="882"/>
      <c r="I111" s="882"/>
      <c r="J111" s="882"/>
      <c r="K111" s="882"/>
      <c r="L111" s="882"/>
      <c r="M111" s="882"/>
      <c r="N111" s="882"/>
      <c r="O111" s="875" t="s">
        <v>8</v>
      </c>
      <c r="P111" s="874"/>
      <c r="Q111" s="874">
        <v>1274.0999999999999</v>
      </c>
    </row>
    <row r="112" spans="1:17" ht="22.5" x14ac:dyDescent="0.2">
      <c r="A112" s="883" t="s">
        <v>122</v>
      </c>
      <c r="B112" s="882"/>
      <c r="C112" s="882"/>
      <c r="D112" s="882"/>
      <c r="E112" s="882"/>
      <c r="F112" s="882"/>
      <c r="G112" s="882"/>
      <c r="H112" s="882"/>
      <c r="I112" s="882"/>
      <c r="J112" s="882"/>
      <c r="K112" s="882"/>
      <c r="L112" s="882"/>
      <c r="M112" s="882"/>
      <c r="N112" s="882"/>
      <c r="O112" s="874">
        <v>490.9</v>
      </c>
      <c r="P112" s="874"/>
      <c r="Q112" s="1337" t="s">
        <v>8</v>
      </c>
    </row>
    <row r="113" spans="1:17" ht="22.5" x14ac:dyDescent="0.2">
      <c r="A113" s="883" t="s">
        <v>474</v>
      </c>
      <c r="B113" s="882"/>
      <c r="C113" s="882"/>
      <c r="D113" s="882"/>
      <c r="E113" s="882"/>
      <c r="F113" s="882"/>
      <c r="G113" s="882"/>
      <c r="H113" s="882"/>
      <c r="I113" s="882"/>
      <c r="J113" s="882"/>
      <c r="K113" s="882"/>
      <c r="L113" s="882"/>
      <c r="M113" s="882"/>
      <c r="N113" s="882"/>
      <c r="O113" s="875" t="s">
        <v>8</v>
      </c>
      <c r="P113" s="874"/>
      <c r="Q113" s="874"/>
    </row>
    <row r="114" spans="1:17" ht="22.5" x14ac:dyDescent="0.2">
      <c r="A114" s="883" t="s">
        <v>124</v>
      </c>
      <c r="B114" s="882"/>
      <c r="C114" s="882"/>
      <c r="D114" s="882"/>
      <c r="E114" s="882"/>
      <c r="F114" s="882"/>
      <c r="G114" s="882"/>
      <c r="H114" s="882"/>
      <c r="I114" s="882"/>
      <c r="J114" s="882"/>
      <c r="K114" s="882"/>
      <c r="L114" s="882"/>
      <c r="M114" s="882"/>
      <c r="N114" s="882"/>
      <c r="O114" s="874">
        <v>359.1</v>
      </c>
      <c r="P114" s="874"/>
      <c r="Q114" s="1337" t="s">
        <v>8</v>
      </c>
    </row>
    <row r="115" spans="1:17" ht="22.5" x14ac:dyDescent="0.2">
      <c r="A115" s="883" t="s">
        <v>333</v>
      </c>
      <c r="B115" s="882"/>
      <c r="C115" s="882"/>
      <c r="D115" s="882"/>
      <c r="E115" s="882"/>
      <c r="F115" s="882"/>
      <c r="G115" s="882"/>
      <c r="H115" s="882"/>
      <c r="I115" s="882"/>
      <c r="J115" s="882"/>
      <c r="K115" s="882"/>
      <c r="L115" s="882"/>
      <c r="M115" s="882"/>
      <c r="N115" s="882"/>
      <c r="O115" s="875" t="s">
        <v>8</v>
      </c>
      <c r="P115" s="874"/>
      <c r="Q115" s="874"/>
    </row>
    <row r="116" spans="1:17" x14ac:dyDescent="0.2">
      <c r="A116" s="883" t="s">
        <v>334</v>
      </c>
      <c r="B116" s="882"/>
      <c r="C116" s="882"/>
      <c r="D116" s="882"/>
      <c r="E116" s="882"/>
      <c r="F116" s="882"/>
      <c r="G116" s="882"/>
      <c r="H116" s="882"/>
      <c r="I116" s="882"/>
      <c r="J116" s="882"/>
      <c r="K116" s="882"/>
      <c r="L116" s="882"/>
      <c r="M116" s="882"/>
      <c r="N116" s="882"/>
      <c r="O116" s="875" t="s">
        <v>8</v>
      </c>
      <c r="P116" s="874"/>
      <c r="Q116" s="874"/>
    </row>
    <row r="117" spans="1:17" x14ac:dyDescent="0.2">
      <c r="A117" s="883" t="s">
        <v>128</v>
      </c>
      <c r="B117" s="882"/>
      <c r="C117" s="882"/>
      <c r="D117" s="882"/>
      <c r="E117" s="882"/>
      <c r="F117" s="882"/>
      <c r="G117" s="882"/>
      <c r="H117" s="882"/>
      <c r="I117" s="882"/>
      <c r="J117" s="882"/>
      <c r="K117" s="882"/>
      <c r="L117" s="882"/>
      <c r="M117" s="882"/>
      <c r="N117" s="882"/>
      <c r="O117" s="875" t="s">
        <v>8</v>
      </c>
      <c r="P117" s="874"/>
      <c r="Q117" s="874"/>
    </row>
    <row r="118" spans="1:17" x14ac:dyDescent="0.2">
      <c r="A118" s="883" t="s">
        <v>129</v>
      </c>
      <c r="B118" s="882"/>
      <c r="C118" s="882"/>
      <c r="D118" s="882"/>
      <c r="E118" s="882"/>
      <c r="F118" s="882"/>
      <c r="G118" s="882"/>
      <c r="H118" s="882"/>
      <c r="I118" s="882"/>
      <c r="J118" s="882"/>
      <c r="K118" s="882"/>
      <c r="L118" s="882"/>
      <c r="M118" s="882"/>
      <c r="N118" s="882"/>
      <c r="O118" s="875" t="s">
        <v>8</v>
      </c>
      <c r="P118" s="874"/>
      <c r="Q118" s="874"/>
    </row>
    <row r="119" spans="1:17" ht="22.5" x14ac:dyDescent="0.2">
      <c r="A119" s="869" t="s">
        <v>130</v>
      </c>
      <c r="B119" s="866" t="s">
        <v>8</v>
      </c>
      <c r="C119" s="866" t="s">
        <v>8</v>
      </c>
      <c r="D119" s="866" t="s">
        <v>8</v>
      </c>
      <c r="E119" s="866" t="s">
        <v>8</v>
      </c>
      <c r="F119" s="866" t="s">
        <v>8</v>
      </c>
      <c r="G119" s="866" t="s">
        <v>8</v>
      </c>
      <c r="H119" s="866" t="s">
        <v>8</v>
      </c>
      <c r="I119" s="866" t="s">
        <v>8</v>
      </c>
      <c r="J119" s="866" t="s">
        <v>8</v>
      </c>
      <c r="K119" s="866" t="s">
        <v>8</v>
      </c>
      <c r="L119" s="866" t="s">
        <v>8</v>
      </c>
      <c r="M119" s="866" t="s">
        <v>8</v>
      </c>
      <c r="N119" s="866" t="s">
        <v>8</v>
      </c>
      <c r="O119" s="875" t="s">
        <v>8</v>
      </c>
      <c r="P119" s="874"/>
      <c r="Q119" s="874"/>
    </row>
    <row r="120" spans="1:17" x14ac:dyDescent="0.2">
      <c r="A120" s="877" t="s">
        <v>81</v>
      </c>
      <c r="B120" s="866" t="s">
        <v>8</v>
      </c>
      <c r="C120" s="866" t="s">
        <v>8</v>
      </c>
      <c r="D120" s="866" t="s">
        <v>8</v>
      </c>
      <c r="E120" s="866" t="s">
        <v>8</v>
      </c>
      <c r="F120" s="866" t="s">
        <v>8</v>
      </c>
      <c r="G120" s="866" t="s">
        <v>8</v>
      </c>
      <c r="H120" s="866" t="s">
        <v>8</v>
      </c>
      <c r="I120" s="866" t="s">
        <v>8</v>
      </c>
      <c r="J120" s="866">
        <v>11962</v>
      </c>
      <c r="K120" s="866">
        <v>11423</v>
      </c>
      <c r="L120" s="866">
        <v>10457</v>
      </c>
      <c r="M120" s="866">
        <v>10996</v>
      </c>
      <c r="N120" s="866">
        <v>11443</v>
      </c>
      <c r="O120" s="874">
        <v>11713.1</v>
      </c>
      <c r="P120" s="1334">
        <v>16782.2</v>
      </c>
      <c r="Q120" s="1337">
        <v>22043.8</v>
      </c>
    </row>
    <row r="121" spans="1:17" ht="11.25" customHeight="1" x14ac:dyDescent="0.2">
      <c r="A121" s="854" t="s">
        <v>234</v>
      </c>
      <c r="B121" s="882" t="s">
        <v>4</v>
      </c>
      <c r="C121" s="882" t="s">
        <v>4</v>
      </c>
      <c r="D121" s="882" t="s">
        <v>4</v>
      </c>
      <c r="E121" s="882" t="s">
        <v>4</v>
      </c>
      <c r="F121" s="882" t="s">
        <v>4</v>
      </c>
      <c r="G121" s="882" t="s">
        <v>4</v>
      </c>
      <c r="H121" s="882" t="s">
        <v>4</v>
      </c>
      <c r="I121" s="882" t="s">
        <v>4</v>
      </c>
      <c r="J121" s="882" t="s">
        <v>4</v>
      </c>
      <c r="K121" s="882" t="s">
        <v>4</v>
      </c>
      <c r="L121" s="882" t="s">
        <v>4</v>
      </c>
      <c r="M121" s="882" t="s">
        <v>4</v>
      </c>
      <c r="N121" s="882" t="s">
        <v>4</v>
      </c>
      <c r="O121" s="875" t="s">
        <v>4</v>
      </c>
      <c r="P121" s="874"/>
      <c r="Q121" s="874"/>
    </row>
    <row r="122" spans="1:17" ht="22.5" x14ac:dyDescent="0.2">
      <c r="A122" s="869" t="s">
        <v>131</v>
      </c>
      <c r="B122" s="866" t="s">
        <v>8</v>
      </c>
      <c r="C122" s="866" t="s">
        <v>8</v>
      </c>
      <c r="D122" s="866" t="s">
        <v>8</v>
      </c>
      <c r="E122" s="866" t="s">
        <v>8</v>
      </c>
      <c r="F122" s="866" t="s">
        <v>8</v>
      </c>
      <c r="G122" s="866" t="s">
        <v>8</v>
      </c>
      <c r="H122" s="866" t="s">
        <v>8</v>
      </c>
      <c r="I122" s="866" t="s">
        <v>8</v>
      </c>
      <c r="J122" s="866" t="s">
        <v>8</v>
      </c>
      <c r="K122" s="866" t="s">
        <v>8</v>
      </c>
      <c r="L122" s="866" t="s">
        <v>8</v>
      </c>
      <c r="M122" s="866" t="s">
        <v>8</v>
      </c>
      <c r="N122" s="866" t="s">
        <v>8</v>
      </c>
      <c r="O122" s="875" t="s">
        <v>8</v>
      </c>
      <c r="P122" s="874"/>
      <c r="Q122" s="874"/>
    </row>
    <row r="123" spans="1:17" x14ac:dyDescent="0.2">
      <c r="A123" s="877" t="s">
        <v>81</v>
      </c>
      <c r="B123" s="866" t="s">
        <v>8</v>
      </c>
      <c r="C123" s="866" t="s">
        <v>8</v>
      </c>
      <c r="D123" s="866" t="s">
        <v>8</v>
      </c>
      <c r="E123" s="866" t="s">
        <v>8</v>
      </c>
      <c r="F123" s="866" t="s">
        <v>8</v>
      </c>
      <c r="G123" s="866" t="s">
        <v>8</v>
      </c>
      <c r="H123" s="866" t="s">
        <v>8</v>
      </c>
      <c r="I123" s="866" t="s">
        <v>8</v>
      </c>
      <c r="J123" s="866">
        <v>1705</v>
      </c>
      <c r="K123" s="866">
        <v>1606</v>
      </c>
      <c r="L123" s="866">
        <v>1433</v>
      </c>
      <c r="M123" s="866">
        <v>1418</v>
      </c>
      <c r="N123" s="866">
        <v>1724</v>
      </c>
      <c r="O123" s="874">
        <v>2452.6999999999998</v>
      </c>
      <c r="P123" s="1334">
        <v>2831.2</v>
      </c>
      <c r="Q123" s="1337">
        <v>2497.4</v>
      </c>
    </row>
    <row r="124" spans="1:17" ht="11.25" customHeight="1" x14ac:dyDescent="0.2">
      <c r="A124" s="854" t="s">
        <v>234</v>
      </c>
      <c r="B124" s="882" t="s">
        <v>4</v>
      </c>
      <c r="C124" s="882" t="s">
        <v>4</v>
      </c>
      <c r="D124" s="882" t="s">
        <v>4</v>
      </c>
      <c r="E124" s="882" t="s">
        <v>4</v>
      </c>
      <c r="F124" s="882" t="s">
        <v>4</v>
      </c>
      <c r="G124" s="882" t="s">
        <v>4</v>
      </c>
      <c r="H124" s="882" t="s">
        <v>4</v>
      </c>
      <c r="I124" s="882" t="s">
        <v>4</v>
      </c>
      <c r="J124" s="882" t="s">
        <v>4</v>
      </c>
      <c r="K124" s="882" t="s">
        <v>4</v>
      </c>
      <c r="L124" s="882" t="s">
        <v>4</v>
      </c>
      <c r="M124" s="882" t="s">
        <v>4</v>
      </c>
      <c r="N124" s="882" t="s">
        <v>4</v>
      </c>
      <c r="O124" s="875" t="s">
        <v>4</v>
      </c>
      <c r="P124" s="874"/>
      <c r="Q124" s="874"/>
    </row>
    <row r="125" spans="1:17" x14ac:dyDescent="0.2">
      <c r="A125" s="877" t="s">
        <v>132</v>
      </c>
      <c r="B125" s="866"/>
      <c r="C125" s="866"/>
      <c r="D125" s="866"/>
      <c r="E125" s="866"/>
      <c r="F125" s="866"/>
      <c r="G125" s="866"/>
      <c r="H125" s="866"/>
      <c r="I125" s="866"/>
      <c r="J125" s="866"/>
      <c r="K125" s="866"/>
      <c r="L125" s="866"/>
      <c r="M125" s="866"/>
      <c r="N125" s="866"/>
      <c r="O125" s="875" t="s">
        <v>8</v>
      </c>
      <c r="P125" s="875" t="s">
        <v>8</v>
      </c>
      <c r="Q125" s="1337" t="s">
        <v>8</v>
      </c>
    </row>
    <row r="126" spans="1:17" ht="12.75" x14ac:dyDescent="0.2">
      <c r="A126" s="877" t="s">
        <v>552</v>
      </c>
      <c r="B126" s="866" t="s">
        <v>8</v>
      </c>
      <c r="C126" s="866" t="s">
        <v>8</v>
      </c>
      <c r="D126" s="866" t="s">
        <v>8</v>
      </c>
      <c r="E126" s="866" t="s">
        <v>8</v>
      </c>
      <c r="F126" s="866" t="s">
        <v>8</v>
      </c>
      <c r="G126" s="866" t="s">
        <v>8</v>
      </c>
      <c r="H126" s="866" t="s">
        <v>8</v>
      </c>
      <c r="I126" s="866" t="s">
        <v>8</v>
      </c>
      <c r="J126" s="866" t="s">
        <v>8</v>
      </c>
      <c r="K126" s="866" t="s">
        <v>8</v>
      </c>
      <c r="L126" s="866" t="s">
        <v>8</v>
      </c>
      <c r="M126" s="866" t="s">
        <v>8</v>
      </c>
      <c r="N126" s="866" t="s">
        <v>8</v>
      </c>
      <c r="O126" s="875" t="s">
        <v>8</v>
      </c>
      <c r="P126" s="875" t="s">
        <v>8</v>
      </c>
      <c r="Q126" s="1337" t="s">
        <v>8</v>
      </c>
    </row>
    <row r="127" spans="1:17" ht="22.5" x14ac:dyDescent="0.2">
      <c r="A127" s="854" t="s">
        <v>134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6"/>
      <c r="O127" s="875" t="s">
        <v>8</v>
      </c>
      <c r="P127" s="875" t="s">
        <v>8</v>
      </c>
      <c r="Q127" s="1337" t="s">
        <v>8</v>
      </c>
    </row>
    <row r="128" spans="1:17" ht="12.75" customHeight="1" x14ac:dyDescent="0.2">
      <c r="A128" s="877" t="s">
        <v>378</v>
      </c>
      <c r="B128" s="866"/>
      <c r="C128" s="866"/>
      <c r="D128" s="866"/>
      <c r="E128" s="866"/>
      <c r="F128" s="866"/>
      <c r="G128" s="866"/>
      <c r="H128" s="866"/>
      <c r="I128" s="866"/>
      <c r="J128" s="866"/>
      <c r="K128" s="866"/>
      <c r="L128" s="866"/>
      <c r="M128" s="866"/>
      <c r="N128" s="866"/>
      <c r="O128" s="875" t="s">
        <v>8</v>
      </c>
      <c r="P128" s="875" t="s">
        <v>8</v>
      </c>
      <c r="Q128" s="1337" t="s">
        <v>8</v>
      </c>
    </row>
    <row r="129" spans="1:17" x14ac:dyDescent="0.2">
      <c r="A129" s="854" t="s">
        <v>136</v>
      </c>
      <c r="B129" s="866" t="s">
        <v>8</v>
      </c>
      <c r="C129" s="866" t="s">
        <v>8</v>
      </c>
      <c r="D129" s="866" t="s">
        <v>8</v>
      </c>
      <c r="E129" s="866" t="s">
        <v>8</v>
      </c>
      <c r="F129" s="866" t="s">
        <v>8</v>
      </c>
      <c r="G129" s="866" t="s">
        <v>8</v>
      </c>
      <c r="H129" s="866" t="s">
        <v>8</v>
      </c>
      <c r="I129" s="866" t="s">
        <v>8</v>
      </c>
      <c r="J129" s="866" t="s">
        <v>8</v>
      </c>
      <c r="K129" s="866" t="s">
        <v>8</v>
      </c>
      <c r="L129" s="866" t="s">
        <v>8</v>
      </c>
      <c r="M129" s="866" t="s">
        <v>8</v>
      </c>
      <c r="N129" s="866" t="s">
        <v>8</v>
      </c>
      <c r="O129" s="875" t="s">
        <v>8</v>
      </c>
      <c r="P129" s="875" t="s">
        <v>8</v>
      </c>
      <c r="Q129" s="1337" t="s">
        <v>8</v>
      </c>
    </row>
    <row r="130" spans="1:17" x14ac:dyDescent="0.2">
      <c r="A130" s="854" t="s">
        <v>81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75" t="s">
        <v>8</v>
      </c>
      <c r="P130" s="875" t="s">
        <v>8</v>
      </c>
      <c r="Q130" s="1337" t="s">
        <v>8</v>
      </c>
    </row>
    <row r="131" spans="1:17" x14ac:dyDescent="0.2">
      <c r="A131" s="854" t="s">
        <v>137</v>
      </c>
      <c r="B131" s="866"/>
      <c r="C131" s="866"/>
      <c r="D131" s="866"/>
      <c r="E131" s="866"/>
      <c r="F131" s="866"/>
      <c r="G131" s="866"/>
      <c r="H131" s="866"/>
      <c r="I131" s="866"/>
      <c r="J131" s="866"/>
      <c r="K131" s="866"/>
      <c r="L131" s="866"/>
      <c r="M131" s="866"/>
      <c r="N131" s="866"/>
      <c r="O131" s="875" t="s">
        <v>8</v>
      </c>
      <c r="P131" s="875" t="s">
        <v>8</v>
      </c>
      <c r="Q131" s="1337" t="s">
        <v>8</v>
      </c>
    </row>
    <row r="132" spans="1:17" x14ac:dyDescent="0.2">
      <c r="A132" s="854" t="s">
        <v>138</v>
      </c>
      <c r="B132" s="866" t="s">
        <v>8</v>
      </c>
      <c r="C132" s="866" t="s">
        <v>8</v>
      </c>
      <c r="D132" s="866" t="s">
        <v>8</v>
      </c>
      <c r="E132" s="866" t="s">
        <v>8</v>
      </c>
      <c r="F132" s="866" t="s">
        <v>8</v>
      </c>
      <c r="G132" s="866" t="s">
        <v>8</v>
      </c>
      <c r="H132" s="866" t="s">
        <v>8</v>
      </c>
      <c r="I132" s="866" t="s">
        <v>8</v>
      </c>
      <c r="J132" s="866" t="s">
        <v>8</v>
      </c>
      <c r="K132" s="866" t="s">
        <v>8</v>
      </c>
      <c r="L132" s="866" t="s">
        <v>8</v>
      </c>
      <c r="M132" s="866" t="s">
        <v>8</v>
      </c>
      <c r="N132" s="866" t="s">
        <v>8</v>
      </c>
      <c r="O132" s="875" t="s">
        <v>8</v>
      </c>
      <c r="P132" s="875" t="s">
        <v>8</v>
      </c>
      <c r="Q132" s="1337" t="s">
        <v>8</v>
      </c>
    </row>
    <row r="133" spans="1:17" x14ac:dyDescent="0.2">
      <c r="A133" s="854" t="s">
        <v>81</v>
      </c>
      <c r="B133" s="866"/>
      <c r="C133" s="866"/>
      <c r="D133" s="866"/>
      <c r="E133" s="866"/>
      <c r="F133" s="866"/>
      <c r="G133" s="866"/>
      <c r="H133" s="866"/>
      <c r="I133" s="866"/>
      <c r="J133" s="866"/>
      <c r="K133" s="866"/>
      <c r="L133" s="866"/>
      <c r="M133" s="866"/>
      <c r="N133" s="866"/>
      <c r="O133" s="875" t="s">
        <v>8</v>
      </c>
      <c r="P133" s="875" t="s">
        <v>8</v>
      </c>
      <c r="Q133" s="1337" t="s">
        <v>8</v>
      </c>
    </row>
    <row r="134" spans="1:17" x14ac:dyDescent="0.2">
      <c r="A134" s="854" t="s">
        <v>139</v>
      </c>
      <c r="B134" s="866"/>
      <c r="C134" s="866"/>
      <c r="D134" s="866"/>
      <c r="E134" s="866"/>
      <c r="F134" s="866"/>
      <c r="G134" s="866"/>
      <c r="H134" s="866"/>
      <c r="I134" s="866"/>
      <c r="J134" s="866"/>
      <c r="K134" s="866"/>
      <c r="L134" s="866"/>
      <c r="M134" s="866"/>
      <c r="N134" s="866"/>
      <c r="O134" s="875" t="s">
        <v>8</v>
      </c>
      <c r="P134" s="875" t="s">
        <v>8</v>
      </c>
      <c r="Q134" s="1337" t="s">
        <v>8</v>
      </c>
    </row>
    <row r="135" spans="1:17" x14ac:dyDescent="0.2">
      <c r="A135" s="854" t="s">
        <v>140</v>
      </c>
      <c r="B135" s="866"/>
      <c r="C135" s="866"/>
      <c r="D135" s="866"/>
      <c r="E135" s="866"/>
      <c r="F135" s="866"/>
      <c r="G135" s="866"/>
      <c r="H135" s="866"/>
      <c r="I135" s="866"/>
      <c r="J135" s="866"/>
      <c r="K135" s="866"/>
      <c r="L135" s="866"/>
      <c r="M135" s="866"/>
      <c r="N135" s="866"/>
      <c r="O135" s="875" t="s">
        <v>8</v>
      </c>
      <c r="P135" s="875" t="s">
        <v>8</v>
      </c>
      <c r="Q135" s="1337" t="s">
        <v>8</v>
      </c>
    </row>
    <row r="136" spans="1:17" x14ac:dyDescent="0.2">
      <c r="A136" s="854" t="s">
        <v>240</v>
      </c>
      <c r="B136" s="866" t="s">
        <v>8</v>
      </c>
      <c r="C136" s="866" t="s">
        <v>8</v>
      </c>
      <c r="D136" s="866" t="s">
        <v>8</v>
      </c>
      <c r="E136" s="866" t="s">
        <v>8</v>
      </c>
      <c r="F136" s="866" t="s">
        <v>8</v>
      </c>
      <c r="G136" s="866" t="s">
        <v>8</v>
      </c>
      <c r="H136" s="866" t="s">
        <v>8</v>
      </c>
      <c r="I136" s="866" t="s">
        <v>8</v>
      </c>
      <c r="J136" s="866" t="s">
        <v>8</v>
      </c>
      <c r="K136" s="866" t="s">
        <v>8</v>
      </c>
      <c r="L136" s="866" t="s">
        <v>8</v>
      </c>
      <c r="M136" s="866" t="s">
        <v>8</v>
      </c>
      <c r="N136" s="866" t="s">
        <v>8</v>
      </c>
      <c r="O136" s="875" t="s">
        <v>8</v>
      </c>
      <c r="P136" s="875" t="s">
        <v>8</v>
      </c>
      <c r="Q136" s="1337" t="s">
        <v>8</v>
      </c>
    </row>
    <row r="137" spans="1:17" x14ac:dyDescent="0.2">
      <c r="A137" s="854" t="s">
        <v>241</v>
      </c>
      <c r="B137" s="866" t="s">
        <v>8</v>
      </c>
      <c r="C137" s="866" t="s">
        <v>8</v>
      </c>
      <c r="D137" s="866" t="s">
        <v>8</v>
      </c>
      <c r="E137" s="866" t="s">
        <v>8</v>
      </c>
      <c r="F137" s="866" t="s">
        <v>8</v>
      </c>
      <c r="G137" s="866" t="s">
        <v>8</v>
      </c>
      <c r="H137" s="866" t="s">
        <v>8</v>
      </c>
      <c r="I137" s="866" t="s">
        <v>8</v>
      </c>
      <c r="J137" s="866" t="s">
        <v>8</v>
      </c>
      <c r="K137" s="866" t="s">
        <v>8</v>
      </c>
      <c r="L137" s="866" t="s">
        <v>8</v>
      </c>
      <c r="M137" s="866" t="s">
        <v>8</v>
      </c>
      <c r="N137" s="866" t="s">
        <v>8</v>
      </c>
      <c r="O137" s="875" t="s">
        <v>8</v>
      </c>
      <c r="P137" s="875" t="s">
        <v>8</v>
      </c>
      <c r="Q137" s="1337" t="s">
        <v>8</v>
      </c>
    </row>
    <row r="138" spans="1:17" x14ac:dyDescent="0.2">
      <c r="A138" s="854" t="s">
        <v>142</v>
      </c>
      <c r="B138" s="866" t="s">
        <v>8</v>
      </c>
      <c r="C138" s="866" t="s">
        <v>8</v>
      </c>
      <c r="D138" s="866" t="s">
        <v>8</v>
      </c>
      <c r="E138" s="866" t="s">
        <v>8</v>
      </c>
      <c r="F138" s="866" t="s">
        <v>8</v>
      </c>
      <c r="G138" s="866" t="s">
        <v>8</v>
      </c>
      <c r="H138" s="866" t="s">
        <v>8</v>
      </c>
      <c r="I138" s="866" t="s">
        <v>8</v>
      </c>
      <c r="J138" s="866" t="s">
        <v>8</v>
      </c>
      <c r="K138" s="866" t="s">
        <v>8</v>
      </c>
      <c r="L138" s="866" t="s">
        <v>8</v>
      </c>
      <c r="M138" s="866" t="s">
        <v>8</v>
      </c>
      <c r="N138" s="866" t="s">
        <v>8</v>
      </c>
      <c r="O138" s="875" t="s">
        <v>8</v>
      </c>
      <c r="P138" s="875" t="s">
        <v>8</v>
      </c>
      <c r="Q138" s="1337" t="s">
        <v>8</v>
      </c>
    </row>
    <row r="139" spans="1:17" x14ac:dyDescent="0.2">
      <c r="A139" s="854" t="s">
        <v>143</v>
      </c>
      <c r="B139" s="866" t="s">
        <v>8</v>
      </c>
      <c r="C139" s="866" t="s">
        <v>8</v>
      </c>
      <c r="D139" s="866" t="s">
        <v>8</v>
      </c>
      <c r="E139" s="866" t="s">
        <v>8</v>
      </c>
      <c r="F139" s="866" t="s">
        <v>8</v>
      </c>
      <c r="G139" s="866" t="s">
        <v>8</v>
      </c>
      <c r="H139" s="866" t="s">
        <v>8</v>
      </c>
      <c r="I139" s="866" t="s">
        <v>8</v>
      </c>
      <c r="J139" s="866" t="s">
        <v>8</v>
      </c>
      <c r="K139" s="866" t="s">
        <v>8</v>
      </c>
      <c r="L139" s="866" t="s">
        <v>8</v>
      </c>
      <c r="M139" s="866" t="s">
        <v>8</v>
      </c>
      <c r="N139" s="866" t="s">
        <v>8</v>
      </c>
      <c r="O139" s="875" t="s">
        <v>8</v>
      </c>
      <c r="P139" s="875" t="s">
        <v>8</v>
      </c>
      <c r="Q139" s="1337" t="s">
        <v>8</v>
      </c>
    </row>
    <row r="140" spans="1:17" ht="22.5" x14ac:dyDescent="0.2">
      <c r="A140" s="877" t="s">
        <v>385</v>
      </c>
      <c r="B140" s="866"/>
      <c r="C140" s="866"/>
      <c r="D140" s="866"/>
      <c r="E140" s="866"/>
      <c r="F140" s="866"/>
      <c r="G140" s="866"/>
      <c r="H140" s="866"/>
      <c r="I140" s="866"/>
      <c r="J140" s="866"/>
      <c r="K140" s="866"/>
      <c r="L140" s="866"/>
      <c r="M140" s="866"/>
      <c r="N140" s="866"/>
      <c r="O140" s="875" t="s">
        <v>8</v>
      </c>
      <c r="P140" s="875" t="s">
        <v>8</v>
      </c>
      <c r="Q140" s="1337" t="s">
        <v>8</v>
      </c>
    </row>
    <row r="141" spans="1:17" x14ac:dyDescent="0.2">
      <c r="A141" s="854" t="s">
        <v>335</v>
      </c>
      <c r="B141" s="866" t="s">
        <v>8</v>
      </c>
      <c r="C141" s="866" t="s">
        <v>8</v>
      </c>
      <c r="D141" s="866" t="s">
        <v>8</v>
      </c>
      <c r="E141" s="866" t="s">
        <v>8</v>
      </c>
      <c r="F141" s="866" t="s">
        <v>8</v>
      </c>
      <c r="G141" s="866" t="s">
        <v>8</v>
      </c>
      <c r="H141" s="866" t="s">
        <v>8</v>
      </c>
      <c r="I141" s="866" t="s">
        <v>8</v>
      </c>
      <c r="J141" s="866" t="s">
        <v>8</v>
      </c>
      <c r="K141" s="866" t="s">
        <v>8</v>
      </c>
      <c r="L141" s="866" t="s">
        <v>8</v>
      </c>
      <c r="M141" s="866" t="s">
        <v>8</v>
      </c>
      <c r="N141" s="866" t="s">
        <v>8</v>
      </c>
      <c r="O141" s="875" t="s">
        <v>8</v>
      </c>
      <c r="P141" s="875" t="s">
        <v>8</v>
      </c>
      <c r="Q141" s="1337" t="s">
        <v>8</v>
      </c>
    </row>
    <row r="142" spans="1:17" x14ac:dyDescent="0.2">
      <c r="A142" s="854" t="s">
        <v>241</v>
      </c>
      <c r="B142" s="866" t="s">
        <v>8</v>
      </c>
      <c r="C142" s="866" t="s">
        <v>8</v>
      </c>
      <c r="D142" s="866" t="s">
        <v>8</v>
      </c>
      <c r="E142" s="866" t="s">
        <v>8</v>
      </c>
      <c r="F142" s="866" t="s">
        <v>8</v>
      </c>
      <c r="G142" s="866" t="s">
        <v>8</v>
      </c>
      <c r="H142" s="866" t="s">
        <v>8</v>
      </c>
      <c r="I142" s="866" t="s">
        <v>8</v>
      </c>
      <c r="J142" s="866" t="s">
        <v>8</v>
      </c>
      <c r="K142" s="866" t="s">
        <v>8</v>
      </c>
      <c r="L142" s="866" t="s">
        <v>8</v>
      </c>
      <c r="M142" s="866" t="s">
        <v>8</v>
      </c>
      <c r="N142" s="866" t="s">
        <v>8</v>
      </c>
      <c r="O142" s="875" t="s">
        <v>8</v>
      </c>
      <c r="P142" s="875" t="s">
        <v>8</v>
      </c>
      <c r="Q142" s="1337" t="s">
        <v>8</v>
      </c>
    </row>
    <row r="143" spans="1:17" x14ac:dyDescent="0.2">
      <c r="A143" s="854" t="s">
        <v>142</v>
      </c>
      <c r="B143" s="866" t="s">
        <v>8</v>
      </c>
      <c r="C143" s="866" t="s">
        <v>8</v>
      </c>
      <c r="D143" s="866" t="s">
        <v>8</v>
      </c>
      <c r="E143" s="866" t="s">
        <v>8</v>
      </c>
      <c r="F143" s="866" t="s">
        <v>8</v>
      </c>
      <c r="G143" s="866" t="s">
        <v>8</v>
      </c>
      <c r="H143" s="866" t="s">
        <v>8</v>
      </c>
      <c r="I143" s="866" t="s">
        <v>8</v>
      </c>
      <c r="J143" s="866" t="s">
        <v>8</v>
      </c>
      <c r="K143" s="866" t="s">
        <v>8</v>
      </c>
      <c r="L143" s="866" t="s">
        <v>8</v>
      </c>
      <c r="M143" s="866" t="s">
        <v>8</v>
      </c>
      <c r="N143" s="866" t="s">
        <v>8</v>
      </c>
      <c r="O143" s="875" t="s">
        <v>8</v>
      </c>
      <c r="P143" s="875" t="s">
        <v>8</v>
      </c>
      <c r="Q143" s="1337" t="s">
        <v>8</v>
      </c>
    </row>
    <row r="144" spans="1:17" x14ac:dyDescent="0.2">
      <c r="A144" s="854" t="s">
        <v>146</v>
      </c>
      <c r="B144" s="866" t="s">
        <v>8</v>
      </c>
      <c r="C144" s="866" t="s">
        <v>8</v>
      </c>
      <c r="D144" s="866" t="s">
        <v>8</v>
      </c>
      <c r="E144" s="866" t="s">
        <v>8</v>
      </c>
      <c r="F144" s="866" t="s">
        <v>8</v>
      </c>
      <c r="G144" s="866" t="s">
        <v>8</v>
      </c>
      <c r="H144" s="866" t="s">
        <v>8</v>
      </c>
      <c r="I144" s="866" t="s">
        <v>8</v>
      </c>
      <c r="J144" s="866" t="s">
        <v>8</v>
      </c>
      <c r="K144" s="866" t="s">
        <v>8</v>
      </c>
      <c r="L144" s="866" t="s">
        <v>8</v>
      </c>
      <c r="M144" s="866" t="s">
        <v>8</v>
      </c>
      <c r="N144" s="866" t="s">
        <v>8</v>
      </c>
      <c r="O144" s="875" t="s">
        <v>8</v>
      </c>
      <c r="P144" s="875" t="s">
        <v>8</v>
      </c>
      <c r="Q144" s="1337" t="s">
        <v>8</v>
      </c>
    </row>
    <row r="145" spans="1:17" ht="11.25" customHeight="1" x14ac:dyDescent="0.2">
      <c r="A145" s="877" t="s">
        <v>553</v>
      </c>
      <c r="B145" s="866"/>
      <c r="C145" s="866"/>
      <c r="D145" s="866"/>
      <c r="E145" s="866"/>
      <c r="F145" s="866"/>
      <c r="G145" s="866"/>
      <c r="H145" s="866"/>
      <c r="I145" s="866"/>
      <c r="J145" s="866"/>
      <c r="K145" s="866"/>
      <c r="L145" s="866"/>
      <c r="M145" s="866"/>
      <c r="N145" s="866"/>
      <c r="O145" s="875" t="s">
        <v>8</v>
      </c>
      <c r="P145" s="875" t="s">
        <v>8</v>
      </c>
      <c r="Q145" s="1337" t="s">
        <v>8</v>
      </c>
    </row>
    <row r="146" spans="1:17" x14ac:dyDescent="0.2">
      <c r="A146" s="864" t="s">
        <v>153</v>
      </c>
      <c r="B146" s="866" t="s">
        <v>8</v>
      </c>
      <c r="C146" s="866" t="s">
        <v>8</v>
      </c>
      <c r="D146" s="866" t="s">
        <v>8</v>
      </c>
      <c r="E146" s="866" t="s">
        <v>8</v>
      </c>
      <c r="F146" s="866" t="s">
        <v>8</v>
      </c>
      <c r="G146" s="866" t="s">
        <v>8</v>
      </c>
      <c r="H146" s="866" t="s">
        <v>8</v>
      </c>
      <c r="I146" s="866" t="s">
        <v>8</v>
      </c>
      <c r="J146" s="866" t="s">
        <v>8</v>
      </c>
      <c r="K146" s="866" t="s">
        <v>8</v>
      </c>
      <c r="L146" s="866" t="s">
        <v>8</v>
      </c>
      <c r="M146" s="866" t="s">
        <v>8</v>
      </c>
      <c r="N146" s="866" t="s">
        <v>8</v>
      </c>
      <c r="O146" s="875" t="s">
        <v>8</v>
      </c>
      <c r="P146" s="875" t="s">
        <v>8</v>
      </c>
      <c r="Q146" s="1337" t="s">
        <v>8</v>
      </c>
    </row>
    <row r="147" spans="1:17" x14ac:dyDescent="0.2">
      <c r="A147" s="864" t="s">
        <v>155</v>
      </c>
      <c r="B147" s="866" t="s">
        <v>8</v>
      </c>
      <c r="C147" s="866" t="s">
        <v>8</v>
      </c>
      <c r="D147" s="866" t="s">
        <v>8</v>
      </c>
      <c r="E147" s="866" t="s">
        <v>8</v>
      </c>
      <c r="F147" s="866" t="s">
        <v>8</v>
      </c>
      <c r="G147" s="866" t="s">
        <v>8</v>
      </c>
      <c r="H147" s="866" t="s">
        <v>8</v>
      </c>
      <c r="I147" s="866" t="s">
        <v>8</v>
      </c>
      <c r="J147" s="866" t="s">
        <v>8</v>
      </c>
      <c r="K147" s="866" t="s">
        <v>8</v>
      </c>
      <c r="L147" s="866" t="s">
        <v>8</v>
      </c>
      <c r="M147" s="866" t="s">
        <v>8</v>
      </c>
      <c r="N147" s="866" t="s">
        <v>8</v>
      </c>
      <c r="O147" s="875" t="s">
        <v>8</v>
      </c>
      <c r="P147" s="875" t="s">
        <v>8</v>
      </c>
      <c r="Q147" s="1337" t="s">
        <v>8</v>
      </c>
    </row>
    <row r="148" spans="1:17" x14ac:dyDescent="0.2">
      <c r="A148" s="864" t="s">
        <v>156</v>
      </c>
      <c r="B148" s="866" t="s">
        <v>8</v>
      </c>
      <c r="C148" s="866" t="s">
        <v>8</v>
      </c>
      <c r="D148" s="866" t="s">
        <v>8</v>
      </c>
      <c r="E148" s="866" t="s">
        <v>8</v>
      </c>
      <c r="F148" s="866" t="s">
        <v>8</v>
      </c>
      <c r="G148" s="866" t="s">
        <v>8</v>
      </c>
      <c r="H148" s="866" t="s">
        <v>8</v>
      </c>
      <c r="I148" s="866" t="s">
        <v>8</v>
      </c>
      <c r="J148" s="866" t="s">
        <v>8</v>
      </c>
      <c r="K148" s="866" t="s">
        <v>8</v>
      </c>
      <c r="L148" s="866" t="s">
        <v>8</v>
      </c>
      <c r="M148" s="866" t="s">
        <v>8</v>
      </c>
      <c r="N148" s="866" t="s">
        <v>8</v>
      </c>
      <c r="O148" s="875" t="s">
        <v>8</v>
      </c>
      <c r="P148" s="875" t="s">
        <v>8</v>
      </c>
      <c r="Q148" s="1337" t="s">
        <v>8</v>
      </c>
    </row>
    <row r="149" spans="1:17" x14ac:dyDescent="0.2">
      <c r="A149" s="864" t="s">
        <v>157</v>
      </c>
      <c r="B149" s="866" t="s">
        <v>8</v>
      </c>
      <c r="C149" s="866" t="s">
        <v>8</v>
      </c>
      <c r="D149" s="866" t="s">
        <v>8</v>
      </c>
      <c r="E149" s="866" t="s">
        <v>8</v>
      </c>
      <c r="F149" s="866" t="s">
        <v>8</v>
      </c>
      <c r="G149" s="866" t="s">
        <v>8</v>
      </c>
      <c r="H149" s="866" t="s">
        <v>8</v>
      </c>
      <c r="I149" s="866" t="s">
        <v>8</v>
      </c>
      <c r="J149" s="866" t="s">
        <v>8</v>
      </c>
      <c r="K149" s="866" t="s">
        <v>8</v>
      </c>
      <c r="L149" s="866" t="s">
        <v>8</v>
      </c>
      <c r="M149" s="866" t="s">
        <v>8</v>
      </c>
      <c r="N149" s="866" t="s">
        <v>8</v>
      </c>
      <c r="O149" s="875" t="s">
        <v>8</v>
      </c>
      <c r="P149" s="875" t="s">
        <v>8</v>
      </c>
      <c r="Q149" s="1337" t="s">
        <v>8</v>
      </c>
    </row>
    <row r="150" spans="1:17" x14ac:dyDescent="0.2">
      <c r="A150" s="864" t="s">
        <v>336</v>
      </c>
      <c r="B150" s="866" t="s">
        <v>8</v>
      </c>
      <c r="C150" s="866" t="s">
        <v>8</v>
      </c>
      <c r="D150" s="866" t="s">
        <v>8</v>
      </c>
      <c r="E150" s="866" t="s">
        <v>8</v>
      </c>
      <c r="F150" s="866" t="s">
        <v>8</v>
      </c>
      <c r="G150" s="866" t="s">
        <v>8</v>
      </c>
      <c r="H150" s="866" t="s">
        <v>8</v>
      </c>
      <c r="I150" s="866" t="s">
        <v>8</v>
      </c>
      <c r="J150" s="866" t="s">
        <v>8</v>
      </c>
      <c r="K150" s="866" t="s">
        <v>8</v>
      </c>
      <c r="L150" s="866" t="s">
        <v>8</v>
      </c>
      <c r="M150" s="866" t="s">
        <v>8</v>
      </c>
      <c r="N150" s="866" t="s">
        <v>8</v>
      </c>
      <c r="O150" s="875" t="s">
        <v>8</v>
      </c>
      <c r="P150" s="875" t="s">
        <v>8</v>
      </c>
      <c r="Q150" s="1337" t="s">
        <v>8</v>
      </c>
    </row>
    <row r="151" spans="1:17" ht="12.75" x14ac:dyDescent="0.2">
      <c r="A151" s="877" t="s">
        <v>513</v>
      </c>
      <c r="B151" s="873"/>
      <c r="C151" s="873"/>
      <c r="D151" s="873"/>
      <c r="E151" s="873"/>
      <c r="F151" s="873"/>
      <c r="G151" s="873"/>
      <c r="H151" s="873"/>
      <c r="I151" s="873"/>
      <c r="J151" s="873"/>
      <c r="K151" s="873"/>
      <c r="L151" s="873"/>
      <c r="M151" s="873"/>
      <c r="N151" s="873"/>
      <c r="O151" s="874"/>
      <c r="P151" s="874"/>
      <c r="Q151" s="874"/>
    </row>
    <row r="152" spans="1:17" x14ac:dyDescent="0.2">
      <c r="A152" s="877" t="s">
        <v>371</v>
      </c>
      <c r="B152" s="873">
        <v>6384.3</v>
      </c>
      <c r="C152" s="873">
        <v>5546.1</v>
      </c>
      <c r="D152" s="873">
        <v>7002.4</v>
      </c>
      <c r="E152" s="873">
        <v>13033.8</v>
      </c>
      <c r="F152" s="873">
        <v>11577.9</v>
      </c>
      <c r="G152" s="873">
        <v>8707.7999999999993</v>
      </c>
      <c r="H152" s="873">
        <v>7550.7</v>
      </c>
      <c r="I152" s="873">
        <v>12092.7</v>
      </c>
      <c r="J152" s="873">
        <v>3537.3</v>
      </c>
      <c r="K152" s="873">
        <v>5709.7</v>
      </c>
      <c r="L152" s="873">
        <v>13265.3</v>
      </c>
      <c r="M152" s="873">
        <v>11609.1</v>
      </c>
      <c r="N152" s="873">
        <v>11243.3</v>
      </c>
      <c r="O152" s="1338">
        <v>6822.1</v>
      </c>
      <c r="P152" s="1334">
        <v>10580.8</v>
      </c>
      <c r="Q152" s="1337">
        <v>10184.700000000001</v>
      </c>
    </row>
    <row r="153" spans="1:17" x14ac:dyDescent="0.2">
      <c r="A153" s="877" t="s">
        <v>160</v>
      </c>
      <c r="B153" s="873">
        <v>1350.2</v>
      </c>
      <c r="C153" s="873">
        <v>82.2</v>
      </c>
      <c r="D153" s="873">
        <v>120.4</v>
      </c>
      <c r="E153" s="873">
        <v>178.8</v>
      </c>
      <c r="F153" s="873">
        <v>85.3</v>
      </c>
      <c r="G153" s="873">
        <v>95.4</v>
      </c>
      <c r="H153" s="873">
        <v>113.4</v>
      </c>
      <c r="I153" s="873">
        <v>153.4</v>
      </c>
      <c r="J153" s="873">
        <v>27.9</v>
      </c>
      <c r="K153" s="873">
        <v>157.80000000000001</v>
      </c>
      <c r="L153" s="873">
        <v>231.2</v>
      </c>
      <c r="M153" s="873">
        <v>85.3</v>
      </c>
      <c r="N153" s="873">
        <v>93.6</v>
      </c>
      <c r="O153" s="1334">
        <v>57.4</v>
      </c>
      <c r="P153" s="1334">
        <v>145</v>
      </c>
      <c r="Q153" s="1337">
        <v>94.8</v>
      </c>
    </row>
    <row r="154" spans="1:17" x14ac:dyDescent="0.2">
      <c r="A154" s="877" t="s">
        <v>514</v>
      </c>
      <c r="B154" s="873">
        <v>100</v>
      </c>
      <c r="C154" s="873">
        <f t="shared" ref="C154:N154" si="1">B154*C153/100</f>
        <v>82.2</v>
      </c>
      <c r="D154" s="873">
        <f t="shared" si="1"/>
        <v>98.968800000000016</v>
      </c>
      <c r="E154" s="873">
        <f t="shared" si="1"/>
        <v>176.95621440000002</v>
      </c>
      <c r="F154" s="873">
        <f t="shared" si="1"/>
        <v>150.94365088320001</v>
      </c>
      <c r="G154" s="873">
        <f t="shared" si="1"/>
        <v>144.00024294257281</v>
      </c>
      <c r="H154" s="873">
        <f t="shared" si="1"/>
        <v>163.29627549687757</v>
      </c>
      <c r="I154" s="873">
        <f t="shared" si="1"/>
        <v>250.49648661221022</v>
      </c>
      <c r="J154" s="873">
        <f t="shared" si="1"/>
        <v>69.888519764806645</v>
      </c>
      <c r="K154" s="873">
        <f t="shared" si="1"/>
        <v>110.2840841888649</v>
      </c>
      <c r="L154" s="873">
        <f t="shared" si="1"/>
        <v>254.97680264465561</v>
      </c>
      <c r="M154" s="873">
        <f t="shared" si="1"/>
        <v>217.49521265589124</v>
      </c>
      <c r="N154" s="873">
        <f t="shared" si="1"/>
        <v>203.57551904591418</v>
      </c>
      <c r="O154" s="1334">
        <v>116.9</v>
      </c>
      <c r="P154" s="1334">
        <v>169.5</v>
      </c>
      <c r="Q154" s="1631">
        <f>P154*Q153/100</f>
        <v>160.68600000000001</v>
      </c>
    </row>
    <row r="155" spans="1:17" x14ac:dyDescent="0.2">
      <c r="A155" s="877" t="s">
        <v>162</v>
      </c>
      <c r="B155" s="873"/>
      <c r="C155" s="873"/>
      <c r="D155" s="873"/>
      <c r="E155" s="873"/>
      <c r="F155" s="873"/>
      <c r="G155" s="873"/>
      <c r="H155" s="873"/>
      <c r="I155" s="873"/>
      <c r="J155" s="873"/>
      <c r="K155" s="873"/>
      <c r="L155" s="873"/>
      <c r="M155" s="873"/>
      <c r="N155" s="873"/>
      <c r="O155" s="1334"/>
      <c r="P155" s="1334"/>
      <c r="Q155" s="1337" t="s">
        <v>8</v>
      </c>
    </row>
    <row r="156" spans="1:17" x14ac:dyDescent="0.2">
      <c r="A156" s="884" t="s">
        <v>163</v>
      </c>
      <c r="B156" s="873">
        <v>4734</v>
      </c>
      <c r="C156" s="873">
        <v>7653</v>
      </c>
      <c r="D156" s="873">
        <v>10432</v>
      </c>
      <c r="E156" s="873">
        <v>9020</v>
      </c>
      <c r="F156" s="873">
        <v>9232</v>
      </c>
      <c r="G156" s="873">
        <v>9527</v>
      </c>
      <c r="H156" s="873">
        <v>58310</v>
      </c>
      <c r="I156" s="873">
        <v>100047</v>
      </c>
      <c r="J156" s="873">
        <v>42882</v>
      </c>
      <c r="K156" s="873">
        <v>19502</v>
      </c>
      <c r="L156" s="873">
        <v>23144</v>
      </c>
      <c r="M156" s="873">
        <v>10376</v>
      </c>
      <c r="N156" s="873">
        <v>9727</v>
      </c>
      <c r="O156" s="1334">
        <v>7205</v>
      </c>
      <c r="P156" s="1334">
        <v>13334</v>
      </c>
      <c r="Q156" s="1337">
        <v>21.3</v>
      </c>
    </row>
    <row r="157" spans="1:17" ht="22.5" x14ac:dyDescent="0.2">
      <c r="A157" s="870" t="s">
        <v>164</v>
      </c>
      <c r="B157" s="873">
        <v>26.6</v>
      </c>
      <c r="C157" s="873">
        <v>161.69999999999999</v>
      </c>
      <c r="D157" s="873">
        <v>136.30000000000001</v>
      </c>
      <c r="E157" s="873">
        <v>86.5</v>
      </c>
      <c r="F157" s="873">
        <v>102.4</v>
      </c>
      <c r="G157" s="873">
        <v>103.2</v>
      </c>
      <c r="H157" s="873">
        <v>612.1</v>
      </c>
      <c r="I157" s="873">
        <v>171.6</v>
      </c>
      <c r="J157" s="873">
        <v>42.9</v>
      </c>
      <c r="K157" s="873">
        <v>45.5</v>
      </c>
      <c r="L157" s="873">
        <v>118.7</v>
      </c>
      <c r="M157" s="873">
        <v>44.8</v>
      </c>
      <c r="N157" s="873">
        <v>93.7</v>
      </c>
      <c r="O157" s="1334">
        <v>74.099999999999994</v>
      </c>
      <c r="P157" s="1334">
        <v>185.1</v>
      </c>
      <c r="Q157" s="1337">
        <v>159.5</v>
      </c>
    </row>
    <row r="158" spans="1:17" ht="22.5" x14ac:dyDescent="0.2">
      <c r="A158" s="870" t="s">
        <v>337</v>
      </c>
      <c r="B158" s="873">
        <v>100</v>
      </c>
      <c r="C158" s="873">
        <f t="shared" ref="C158:N158" si="2">B158*C157/100</f>
        <v>161.69999999999999</v>
      </c>
      <c r="D158" s="873">
        <f t="shared" si="2"/>
        <v>220.39709999999999</v>
      </c>
      <c r="E158" s="873">
        <f t="shared" si="2"/>
        <v>190.64349149999998</v>
      </c>
      <c r="F158" s="873">
        <f t="shared" si="2"/>
        <v>195.21893529599998</v>
      </c>
      <c r="G158" s="873">
        <f t="shared" si="2"/>
        <v>201.46594122547197</v>
      </c>
      <c r="H158" s="873">
        <f t="shared" si="2"/>
        <v>1233.173026241114</v>
      </c>
      <c r="I158" s="873">
        <f t="shared" si="2"/>
        <v>2116.1249130297515</v>
      </c>
      <c r="J158" s="873">
        <f t="shared" si="2"/>
        <v>907.81758768976329</v>
      </c>
      <c r="K158" s="873">
        <f t="shared" si="2"/>
        <v>413.05700239884231</v>
      </c>
      <c r="L158" s="873">
        <f t="shared" si="2"/>
        <v>490.29866184742582</v>
      </c>
      <c r="M158" s="873">
        <f t="shared" si="2"/>
        <v>219.65380050764674</v>
      </c>
      <c r="N158" s="873">
        <f t="shared" si="2"/>
        <v>205.815611075665</v>
      </c>
      <c r="O158" s="1334">
        <v>152.5</v>
      </c>
      <c r="P158" s="1334">
        <v>282.2</v>
      </c>
      <c r="Q158" s="1631">
        <f>P158*Q157/100</f>
        <v>450.10900000000004</v>
      </c>
    </row>
    <row r="159" spans="1:17" x14ac:dyDescent="0.2">
      <c r="A159" s="870" t="s">
        <v>165</v>
      </c>
      <c r="B159" s="873"/>
      <c r="C159" s="873"/>
      <c r="D159" s="873"/>
      <c r="E159" s="873"/>
      <c r="F159" s="873"/>
      <c r="G159" s="873"/>
      <c r="H159" s="873"/>
      <c r="I159" s="873"/>
      <c r="J159" s="873"/>
      <c r="K159" s="873"/>
      <c r="L159" s="873"/>
      <c r="M159" s="873"/>
      <c r="N159" s="873"/>
      <c r="O159" s="874"/>
      <c r="P159" s="874"/>
      <c r="Q159" s="874"/>
    </row>
    <row r="160" spans="1:17" ht="22.5" x14ac:dyDescent="0.2">
      <c r="A160" s="870" t="s">
        <v>166</v>
      </c>
      <c r="B160" s="866" t="s">
        <v>8</v>
      </c>
      <c r="C160" s="866" t="s">
        <v>8</v>
      </c>
      <c r="D160" s="866" t="s">
        <v>8</v>
      </c>
      <c r="E160" s="866" t="s">
        <v>8</v>
      </c>
      <c r="F160" s="866" t="s">
        <v>8</v>
      </c>
      <c r="G160" s="866" t="s">
        <v>8</v>
      </c>
      <c r="H160" s="866">
        <v>600</v>
      </c>
      <c r="I160" s="866" t="s">
        <v>8</v>
      </c>
      <c r="J160" s="866" t="s">
        <v>8</v>
      </c>
      <c r="K160" s="866" t="s">
        <v>8</v>
      </c>
      <c r="L160" s="866" t="s">
        <v>8</v>
      </c>
      <c r="M160" s="866" t="s">
        <v>8</v>
      </c>
      <c r="N160" s="866" t="s">
        <v>8</v>
      </c>
      <c r="O160" s="874"/>
      <c r="P160" s="874"/>
      <c r="Q160" s="866" t="s">
        <v>8</v>
      </c>
    </row>
    <row r="161" spans="1:17" ht="22.5" x14ac:dyDescent="0.2">
      <c r="A161" s="870" t="s">
        <v>167</v>
      </c>
      <c r="B161" s="866" t="s">
        <v>8</v>
      </c>
      <c r="C161" s="866" t="s">
        <v>8</v>
      </c>
      <c r="D161" s="866" t="s">
        <v>8</v>
      </c>
      <c r="E161" s="866" t="s">
        <v>8</v>
      </c>
      <c r="F161" s="866" t="s">
        <v>8</v>
      </c>
      <c r="G161" s="866" t="s">
        <v>8</v>
      </c>
      <c r="H161" s="866" t="s">
        <v>8</v>
      </c>
      <c r="I161" s="866" t="s">
        <v>8</v>
      </c>
      <c r="J161" s="866" t="s">
        <v>8</v>
      </c>
      <c r="K161" s="866" t="s">
        <v>8</v>
      </c>
      <c r="L161" s="866" t="s">
        <v>8</v>
      </c>
      <c r="M161" s="866" t="s">
        <v>8</v>
      </c>
      <c r="N161" s="866" t="s">
        <v>8</v>
      </c>
      <c r="O161" s="874"/>
      <c r="P161" s="874"/>
      <c r="Q161" s="866" t="s">
        <v>8</v>
      </c>
    </row>
    <row r="162" spans="1:17" x14ac:dyDescent="0.2">
      <c r="A162" s="870" t="s">
        <v>246</v>
      </c>
      <c r="B162" s="866"/>
      <c r="C162" s="866"/>
      <c r="D162" s="866"/>
      <c r="E162" s="866"/>
      <c r="F162" s="866"/>
      <c r="G162" s="866"/>
      <c r="H162" s="866"/>
      <c r="I162" s="866"/>
      <c r="J162" s="866"/>
      <c r="K162" s="866" t="s">
        <v>8</v>
      </c>
      <c r="L162" s="866" t="s">
        <v>8</v>
      </c>
      <c r="M162" s="866" t="s">
        <v>8</v>
      </c>
      <c r="N162" s="866" t="s">
        <v>8</v>
      </c>
      <c r="O162" s="874"/>
      <c r="P162" s="874"/>
      <c r="Q162" s="866" t="s">
        <v>8</v>
      </c>
    </row>
    <row r="163" spans="1:17" x14ac:dyDescent="0.2">
      <c r="A163" s="870" t="s">
        <v>247</v>
      </c>
      <c r="B163" s="866" t="s">
        <v>8</v>
      </c>
      <c r="C163" s="866" t="s">
        <v>8</v>
      </c>
      <c r="D163" s="866" t="s">
        <v>8</v>
      </c>
      <c r="E163" s="866" t="s">
        <v>8</v>
      </c>
      <c r="F163" s="866" t="s">
        <v>8</v>
      </c>
      <c r="G163" s="866" t="s">
        <v>8</v>
      </c>
      <c r="H163" s="866" t="s">
        <v>8</v>
      </c>
      <c r="I163" s="866" t="s">
        <v>8</v>
      </c>
      <c r="J163" s="866" t="s">
        <v>8</v>
      </c>
      <c r="K163" s="866" t="s">
        <v>8</v>
      </c>
      <c r="L163" s="866" t="s">
        <v>8</v>
      </c>
      <c r="M163" s="866" t="s">
        <v>8</v>
      </c>
      <c r="N163" s="866" t="s">
        <v>8</v>
      </c>
      <c r="O163" s="874"/>
      <c r="P163" s="874"/>
      <c r="Q163" s="866" t="s">
        <v>8</v>
      </c>
    </row>
    <row r="164" spans="1:17" ht="22.5" x14ac:dyDescent="0.2">
      <c r="A164" s="870" t="s">
        <v>248</v>
      </c>
      <c r="B164" s="866" t="s">
        <v>8</v>
      </c>
      <c r="C164" s="866" t="s">
        <v>8</v>
      </c>
      <c r="D164" s="866" t="s">
        <v>8</v>
      </c>
      <c r="E164" s="866" t="s">
        <v>8</v>
      </c>
      <c r="F164" s="866" t="s">
        <v>8</v>
      </c>
      <c r="G164" s="866" t="s">
        <v>8</v>
      </c>
      <c r="H164" s="866" t="s">
        <v>8</v>
      </c>
      <c r="I164" s="866" t="s">
        <v>8</v>
      </c>
      <c r="J164" s="866" t="s">
        <v>8</v>
      </c>
      <c r="K164" s="866" t="s">
        <v>8</v>
      </c>
      <c r="L164" s="866" t="s">
        <v>8</v>
      </c>
      <c r="M164" s="866" t="s">
        <v>8</v>
      </c>
      <c r="N164" s="866" t="s">
        <v>8</v>
      </c>
      <c r="O164" s="874"/>
      <c r="P164" s="874"/>
      <c r="Q164" s="866" t="s">
        <v>8</v>
      </c>
    </row>
    <row r="165" spans="1:17" s="898" customFormat="1" ht="24" x14ac:dyDescent="0.2">
      <c r="A165" s="877" t="s">
        <v>515</v>
      </c>
      <c r="B165" s="895">
        <v>2309</v>
      </c>
      <c r="C165" s="895">
        <v>2532</v>
      </c>
      <c r="D165" s="895">
        <v>2349</v>
      </c>
      <c r="E165" s="895">
        <v>2618</v>
      </c>
      <c r="F165" s="895">
        <v>2921</v>
      </c>
      <c r="G165" s="895">
        <v>2734</v>
      </c>
      <c r="H165" s="895">
        <v>2745</v>
      </c>
      <c r="I165" s="895">
        <v>2675</v>
      </c>
      <c r="J165" s="895">
        <v>2647</v>
      </c>
      <c r="K165" s="896">
        <v>2738</v>
      </c>
      <c r="L165" s="897">
        <v>2857</v>
      </c>
      <c r="M165" s="897">
        <v>3182</v>
      </c>
      <c r="N165" s="897">
        <v>4194</v>
      </c>
      <c r="O165" s="865">
        <v>4591</v>
      </c>
      <c r="P165" s="865">
        <v>4572</v>
      </c>
      <c r="Q165" s="865">
        <v>4562</v>
      </c>
    </row>
    <row r="166" spans="1:17" s="898" customFormat="1" ht="24" x14ac:dyDescent="0.2">
      <c r="A166" s="863" t="s">
        <v>516</v>
      </c>
      <c r="B166" s="895">
        <v>1812</v>
      </c>
      <c r="C166" s="895">
        <v>1593</v>
      </c>
      <c r="D166" s="895">
        <v>1920</v>
      </c>
      <c r="E166" s="895">
        <v>2118</v>
      </c>
      <c r="F166" s="895">
        <v>2469</v>
      </c>
      <c r="G166" s="895">
        <v>2435</v>
      </c>
      <c r="H166" s="895">
        <v>2508</v>
      </c>
      <c r="I166" s="895">
        <v>2196</v>
      </c>
      <c r="J166" s="895">
        <v>2306</v>
      </c>
      <c r="K166" s="896">
        <v>2529</v>
      </c>
      <c r="L166" s="897">
        <v>2671</v>
      </c>
      <c r="M166" s="897">
        <v>2970</v>
      </c>
      <c r="N166" s="897">
        <v>3886</v>
      </c>
      <c r="O166" s="865">
        <v>4282</v>
      </c>
      <c r="P166" s="865">
        <v>4249</v>
      </c>
      <c r="Q166" s="865">
        <v>4248</v>
      </c>
    </row>
    <row r="167" spans="1:17" s="979" customFormat="1" ht="22.5" x14ac:dyDescent="0.2">
      <c r="A167" s="1085" t="s">
        <v>178</v>
      </c>
      <c r="B167" s="791" t="s">
        <v>456</v>
      </c>
      <c r="C167" s="791" t="s">
        <v>456</v>
      </c>
      <c r="D167" s="791" t="s">
        <v>456</v>
      </c>
      <c r="E167" s="791" t="s">
        <v>456</v>
      </c>
      <c r="F167" s="791" t="s">
        <v>456</v>
      </c>
      <c r="G167" s="791" t="s">
        <v>456</v>
      </c>
      <c r="H167" s="791" t="s">
        <v>456</v>
      </c>
      <c r="I167" s="791" t="s">
        <v>456</v>
      </c>
      <c r="J167" s="791" t="s">
        <v>456</v>
      </c>
      <c r="K167" s="791" t="s">
        <v>456</v>
      </c>
      <c r="L167" s="791" t="s">
        <v>456</v>
      </c>
      <c r="M167" s="791" t="s">
        <v>456</v>
      </c>
      <c r="N167" s="791" t="s">
        <v>456</v>
      </c>
      <c r="O167" s="977"/>
      <c r="P167" s="977"/>
      <c r="Q167" s="791" t="s">
        <v>456</v>
      </c>
    </row>
    <row r="168" spans="1:17" s="979" customFormat="1" ht="22.5" x14ac:dyDescent="0.2">
      <c r="A168" s="1085" t="s">
        <v>517</v>
      </c>
      <c r="B168" s="791" t="s">
        <v>456</v>
      </c>
      <c r="C168" s="791" t="s">
        <v>456</v>
      </c>
      <c r="D168" s="791" t="s">
        <v>456</v>
      </c>
      <c r="E168" s="791" t="s">
        <v>456</v>
      </c>
      <c r="F168" s="791" t="s">
        <v>456</v>
      </c>
      <c r="G168" s="791" t="s">
        <v>456</v>
      </c>
      <c r="H168" s="791" t="s">
        <v>456</v>
      </c>
      <c r="I168" s="791" t="s">
        <v>456</v>
      </c>
      <c r="J168" s="791" t="s">
        <v>456</v>
      </c>
      <c r="K168" s="791" t="s">
        <v>456</v>
      </c>
      <c r="L168" s="791" t="s">
        <v>456</v>
      </c>
      <c r="M168" s="791" t="s">
        <v>456</v>
      </c>
      <c r="N168" s="791" t="s">
        <v>456</v>
      </c>
      <c r="O168" s="977"/>
      <c r="P168" s="977"/>
      <c r="Q168" s="791" t="s">
        <v>456</v>
      </c>
    </row>
    <row r="169" spans="1:17" s="979" customFormat="1" ht="22.5" x14ac:dyDescent="0.2">
      <c r="A169" s="798" t="str">
        <f>[5]г.Аксу!$A$156</f>
        <v>Основные средства в экономике  по первоначальной стоимости (на конец года), млн. тенге</v>
      </c>
      <c r="B169" s="791"/>
      <c r="C169" s="791"/>
      <c r="D169" s="791"/>
      <c r="E169" s="791"/>
      <c r="F169" s="791"/>
      <c r="G169" s="791"/>
      <c r="H169" s="791"/>
      <c r="I169" s="791"/>
      <c r="J169" s="791"/>
      <c r="K169" s="791"/>
      <c r="L169" s="791"/>
      <c r="M169" s="791"/>
      <c r="N169" s="791"/>
      <c r="O169" s="977"/>
      <c r="P169" s="1336">
        <v>109927.753</v>
      </c>
      <c r="Q169" s="978" t="s">
        <v>8</v>
      </c>
    </row>
    <row r="170" spans="1:17" x14ac:dyDescent="0.2">
      <c r="A170" s="1211" t="s">
        <v>181</v>
      </c>
      <c r="B170" s="1556"/>
      <c r="C170" s="1556"/>
      <c r="D170" s="1556"/>
      <c r="E170" s="1556"/>
      <c r="F170" s="1556"/>
      <c r="G170" s="1556"/>
      <c r="H170" s="1556"/>
      <c r="I170" s="1556"/>
      <c r="J170" s="1556"/>
      <c r="K170" s="1556"/>
      <c r="L170" s="1556"/>
      <c r="M170" s="1556"/>
      <c r="N170" s="1556"/>
      <c r="O170" s="1324"/>
      <c r="P170" s="1324"/>
      <c r="Q170" s="1324"/>
    </row>
    <row r="171" spans="1:17" s="898" customFormat="1" x14ac:dyDescent="0.2">
      <c r="A171" s="864" t="s">
        <v>477</v>
      </c>
      <c r="B171" s="873" t="s">
        <v>8</v>
      </c>
      <c r="C171" s="873" t="s">
        <v>8</v>
      </c>
      <c r="D171" s="873" t="s">
        <v>8</v>
      </c>
      <c r="E171" s="873">
        <v>7502.5</v>
      </c>
      <c r="F171" s="873">
        <v>8523.2000000000007</v>
      </c>
      <c r="G171" s="873">
        <v>8824.2999999999993</v>
      </c>
      <c r="H171" s="873">
        <v>10340.799999999999</v>
      </c>
      <c r="I171" s="873">
        <v>11827.1</v>
      </c>
      <c r="J171" s="873">
        <v>12895.1</v>
      </c>
      <c r="K171" s="873">
        <v>13595.2</v>
      </c>
      <c r="L171" s="873">
        <v>13831.2</v>
      </c>
      <c r="M171" s="873">
        <v>13281.6</v>
      </c>
      <c r="N171" s="873">
        <v>16755.900000000001</v>
      </c>
      <c r="O171" s="865">
        <v>21676.1</v>
      </c>
      <c r="P171" s="865">
        <v>24194.7</v>
      </c>
      <c r="Q171" s="269">
        <v>28178.9</v>
      </c>
    </row>
    <row r="172" spans="1:17" s="898" customFormat="1" x14ac:dyDescent="0.2">
      <c r="A172" s="855" t="s">
        <v>175</v>
      </c>
      <c r="B172" s="873" t="s">
        <v>8</v>
      </c>
      <c r="C172" s="873" t="s">
        <v>8</v>
      </c>
      <c r="D172" s="873" t="s">
        <v>8</v>
      </c>
      <c r="E172" s="873" t="s">
        <v>8</v>
      </c>
      <c r="F172" s="873">
        <v>106.7</v>
      </c>
      <c r="G172" s="873">
        <v>96.5</v>
      </c>
      <c r="H172" s="873">
        <v>97.3</v>
      </c>
      <c r="I172" s="873">
        <v>105.4</v>
      </c>
      <c r="J172" s="872">
        <v>102.3</v>
      </c>
      <c r="K172" s="873">
        <v>100</v>
      </c>
      <c r="L172" s="873">
        <v>94.3</v>
      </c>
      <c r="M172" s="873">
        <v>97.2</v>
      </c>
      <c r="N172" s="873">
        <v>102.5</v>
      </c>
      <c r="O172" s="865">
        <v>141.19999999999999</v>
      </c>
      <c r="P172" s="865">
        <v>105.1</v>
      </c>
      <c r="Q172" s="269">
        <v>106.1</v>
      </c>
    </row>
    <row r="173" spans="1:17" ht="12.75" x14ac:dyDescent="0.2">
      <c r="A173" s="1553" t="s">
        <v>408</v>
      </c>
    </row>
    <row r="174" spans="1:17" ht="12.75" x14ac:dyDescent="0.2">
      <c r="A174" s="1553" t="s">
        <v>409</v>
      </c>
    </row>
    <row r="175" spans="1:17" ht="12.75" x14ac:dyDescent="0.2">
      <c r="A175" s="1553" t="s">
        <v>410</v>
      </c>
    </row>
    <row r="176" spans="1:17" ht="12.75" customHeight="1" x14ac:dyDescent="0.2">
      <c r="A176" s="889" t="s">
        <v>518</v>
      </c>
    </row>
    <row r="177" spans="1:14" ht="12.75" x14ac:dyDescent="0.2">
      <c r="A177" s="1553" t="s">
        <v>519</v>
      </c>
      <c r="D177" s="890"/>
      <c r="E177" s="876"/>
      <c r="F177" s="876"/>
      <c r="G177" s="876"/>
      <c r="H177" s="876"/>
      <c r="I177" s="876"/>
      <c r="J177" s="876"/>
      <c r="K177" s="876"/>
      <c r="L177" s="876"/>
      <c r="M177" s="876"/>
      <c r="N177" s="876"/>
    </row>
    <row r="178" spans="1:14" ht="12.75" x14ac:dyDescent="0.2">
      <c r="A178" s="1553" t="s">
        <v>520</v>
      </c>
      <c r="D178" s="890"/>
      <c r="E178" s="876"/>
      <c r="F178" s="876"/>
      <c r="G178" s="876"/>
      <c r="H178" s="876"/>
      <c r="I178" s="876"/>
      <c r="J178" s="876"/>
      <c r="K178" s="876"/>
      <c r="L178" s="876"/>
      <c r="M178" s="876"/>
      <c r="N178" s="876"/>
    </row>
    <row r="179" spans="1:14" ht="12.75" x14ac:dyDescent="0.2">
      <c r="A179" s="1696" t="s">
        <v>521</v>
      </c>
      <c r="B179" s="1696"/>
      <c r="C179" s="1696"/>
      <c r="D179" s="1696"/>
      <c r="E179" s="876"/>
      <c r="F179" s="876"/>
      <c r="G179" s="876"/>
      <c r="H179" s="876"/>
      <c r="I179" s="876"/>
      <c r="J179" s="876"/>
      <c r="K179" s="876"/>
      <c r="L179" s="876"/>
      <c r="M179" s="876"/>
      <c r="N179" s="876"/>
    </row>
    <row r="180" spans="1:14" ht="12.75" x14ac:dyDescent="0.2">
      <c r="A180" s="1553" t="s">
        <v>522</v>
      </c>
      <c r="E180" s="876"/>
      <c r="F180" s="876"/>
      <c r="G180" s="876"/>
      <c r="H180" s="876"/>
      <c r="I180" s="876"/>
      <c r="J180" s="876"/>
      <c r="K180" s="876"/>
      <c r="L180" s="876"/>
      <c r="M180" s="876"/>
      <c r="N180" s="876"/>
    </row>
    <row r="181" spans="1:14" ht="12.75" x14ac:dyDescent="0.2">
      <c r="A181" s="1553" t="s">
        <v>523</v>
      </c>
      <c r="E181" s="876"/>
      <c r="F181" s="876"/>
      <c r="G181" s="876"/>
      <c r="H181" s="876"/>
      <c r="I181" s="876"/>
      <c r="J181" s="876"/>
      <c r="K181" s="876"/>
      <c r="L181" s="876"/>
      <c r="M181" s="876"/>
      <c r="N181" s="876"/>
    </row>
    <row r="182" spans="1:14" ht="12.75" x14ac:dyDescent="0.2">
      <c r="A182" s="1553" t="s">
        <v>524</v>
      </c>
      <c r="E182" s="876"/>
      <c r="F182" s="876"/>
      <c r="G182" s="876"/>
      <c r="H182" s="876"/>
      <c r="I182" s="876"/>
      <c r="J182" s="876"/>
      <c r="K182" s="876"/>
      <c r="L182" s="876"/>
      <c r="M182" s="876"/>
      <c r="N182" s="876"/>
    </row>
    <row r="183" spans="1:14" ht="12.75" x14ac:dyDescent="0.2">
      <c r="A183" s="1553" t="s">
        <v>525</v>
      </c>
      <c r="E183" s="876"/>
      <c r="F183" s="876"/>
      <c r="G183" s="876"/>
      <c r="H183" s="876"/>
      <c r="I183" s="876"/>
      <c r="J183" s="876"/>
      <c r="K183" s="876"/>
      <c r="L183" s="876"/>
      <c r="M183" s="876"/>
      <c r="N183" s="876"/>
    </row>
    <row r="184" spans="1:14" ht="12.75" customHeight="1" x14ac:dyDescent="0.2">
      <c r="A184" s="889" t="s">
        <v>526</v>
      </c>
      <c r="E184" s="876"/>
      <c r="F184" s="876"/>
      <c r="G184" s="876"/>
      <c r="H184" s="876"/>
      <c r="I184" s="876"/>
      <c r="J184" s="876"/>
      <c r="K184" s="876"/>
      <c r="L184" s="876"/>
      <c r="M184" s="876"/>
      <c r="N184" s="876"/>
    </row>
    <row r="185" spans="1:14" ht="12.75" customHeight="1" x14ac:dyDescent="0.2">
      <c r="A185" s="889" t="s">
        <v>527</v>
      </c>
      <c r="E185" s="876"/>
      <c r="F185" s="876"/>
      <c r="G185" s="876"/>
      <c r="H185" s="876"/>
      <c r="I185" s="876"/>
      <c r="J185" s="876"/>
      <c r="K185" s="876"/>
      <c r="L185" s="876"/>
      <c r="M185" s="876"/>
      <c r="N185" s="876"/>
    </row>
    <row r="186" spans="1:14" ht="12.75" x14ac:dyDescent="0.2">
      <c r="A186" s="889" t="s">
        <v>850</v>
      </c>
      <c r="E186" s="876"/>
      <c r="F186" s="876"/>
      <c r="G186" s="876"/>
      <c r="H186" s="876"/>
      <c r="I186" s="876"/>
      <c r="J186" s="876"/>
      <c r="K186" s="876"/>
      <c r="L186" s="876"/>
      <c r="M186" s="876"/>
      <c r="N186" s="876"/>
    </row>
  </sheetData>
  <mergeCells count="5">
    <mergeCell ref="A179:D179"/>
    <mergeCell ref="A1:J1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2"/>
  <sheetViews>
    <sheetView zoomScaleNormal="100" workbookViewId="0">
      <pane xSplit="1" ySplit="3" topLeftCell="P4" activePane="bottomRight" state="frozen"/>
      <selection pane="topRight" activeCell="B1" sqref="B1"/>
      <selection pane="bottomLeft" activeCell="A3" sqref="A3"/>
      <selection pane="bottomRight"/>
    </sheetView>
  </sheetViews>
  <sheetFormatPr defaultRowHeight="11.25" x14ac:dyDescent="0.2"/>
  <cols>
    <col min="1" max="1" width="50.28515625" style="153" customWidth="1"/>
    <col min="2" max="7" width="8.85546875" style="153" customWidth="1"/>
    <col min="8" max="20" width="9" style="153" customWidth="1"/>
    <col min="21" max="21" width="11.42578125" style="39" customWidth="1"/>
    <col min="22" max="26" width="8.5703125" style="39" customWidth="1"/>
    <col min="27" max="27" width="8.42578125" style="39" customWidth="1"/>
    <col min="28" max="28" width="9.85546875" style="39" customWidth="1"/>
    <col min="29" max="29" width="8.85546875" style="39" customWidth="1"/>
    <col min="30" max="30" width="10.140625" style="40" customWidth="1"/>
    <col min="31" max="33" width="10.5703125" style="40" customWidth="1"/>
    <col min="34" max="36" width="10.5703125" style="151" customWidth="1"/>
    <col min="37" max="245" width="9.140625" style="5"/>
    <col min="246" max="246" width="50.28515625" style="5" customWidth="1"/>
    <col min="247" max="252" width="8.85546875" style="5" customWidth="1"/>
    <col min="253" max="265" width="9" style="5" customWidth="1"/>
    <col min="266" max="266" width="11.42578125" style="5" customWidth="1"/>
    <col min="267" max="271" width="8.5703125" style="5" customWidth="1"/>
    <col min="272" max="272" width="8.42578125" style="5" customWidth="1"/>
    <col min="273" max="273" width="9.85546875" style="5" customWidth="1"/>
    <col min="274" max="274" width="8.85546875" style="5" customWidth="1"/>
    <col min="275" max="275" width="10.140625" style="5" customWidth="1"/>
    <col min="276" max="276" width="9.7109375" style="5" customWidth="1"/>
    <col min="277" max="277" width="10.7109375" style="5" customWidth="1"/>
    <col min="278" max="278" width="8.42578125" style="5" customWidth="1"/>
    <col min="279" max="279" width="10.28515625" style="5" customWidth="1"/>
    <col min="280" max="501" width="9.140625" style="5"/>
    <col min="502" max="502" width="50.28515625" style="5" customWidth="1"/>
    <col min="503" max="508" width="8.85546875" style="5" customWidth="1"/>
    <col min="509" max="521" width="9" style="5" customWidth="1"/>
    <col min="522" max="522" width="11.42578125" style="5" customWidth="1"/>
    <col min="523" max="527" width="8.5703125" style="5" customWidth="1"/>
    <col min="528" max="528" width="8.42578125" style="5" customWidth="1"/>
    <col min="529" max="529" width="9.85546875" style="5" customWidth="1"/>
    <col min="530" max="530" width="8.85546875" style="5" customWidth="1"/>
    <col min="531" max="531" width="10.140625" style="5" customWidth="1"/>
    <col min="532" max="532" width="9.7109375" style="5" customWidth="1"/>
    <col min="533" max="533" width="10.7109375" style="5" customWidth="1"/>
    <col min="534" max="534" width="8.42578125" style="5" customWidth="1"/>
    <col min="535" max="535" width="10.28515625" style="5" customWidth="1"/>
    <col min="536" max="757" width="9.140625" style="5"/>
    <col min="758" max="758" width="50.28515625" style="5" customWidth="1"/>
    <col min="759" max="764" width="8.85546875" style="5" customWidth="1"/>
    <col min="765" max="777" width="9" style="5" customWidth="1"/>
    <col min="778" max="778" width="11.42578125" style="5" customWidth="1"/>
    <col min="779" max="783" width="8.5703125" style="5" customWidth="1"/>
    <col min="784" max="784" width="8.42578125" style="5" customWidth="1"/>
    <col min="785" max="785" width="9.85546875" style="5" customWidth="1"/>
    <col min="786" max="786" width="8.85546875" style="5" customWidth="1"/>
    <col min="787" max="787" width="10.140625" style="5" customWidth="1"/>
    <col min="788" max="788" width="9.7109375" style="5" customWidth="1"/>
    <col min="789" max="789" width="10.7109375" style="5" customWidth="1"/>
    <col min="790" max="790" width="8.42578125" style="5" customWidth="1"/>
    <col min="791" max="791" width="10.28515625" style="5" customWidth="1"/>
    <col min="792" max="1013" width="9.140625" style="5"/>
    <col min="1014" max="1014" width="50.28515625" style="5" customWidth="1"/>
    <col min="1015" max="1020" width="8.85546875" style="5" customWidth="1"/>
    <col min="1021" max="1033" width="9" style="5" customWidth="1"/>
    <col min="1034" max="1034" width="11.42578125" style="5" customWidth="1"/>
    <col min="1035" max="1039" width="8.5703125" style="5" customWidth="1"/>
    <col min="1040" max="1040" width="8.42578125" style="5" customWidth="1"/>
    <col min="1041" max="1041" width="9.85546875" style="5" customWidth="1"/>
    <col min="1042" max="1042" width="8.85546875" style="5" customWidth="1"/>
    <col min="1043" max="1043" width="10.140625" style="5" customWidth="1"/>
    <col min="1044" max="1044" width="9.7109375" style="5" customWidth="1"/>
    <col min="1045" max="1045" width="10.7109375" style="5" customWidth="1"/>
    <col min="1046" max="1046" width="8.42578125" style="5" customWidth="1"/>
    <col min="1047" max="1047" width="10.28515625" style="5" customWidth="1"/>
    <col min="1048" max="1269" width="9.140625" style="5"/>
    <col min="1270" max="1270" width="50.28515625" style="5" customWidth="1"/>
    <col min="1271" max="1276" width="8.85546875" style="5" customWidth="1"/>
    <col min="1277" max="1289" width="9" style="5" customWidth="1"/>
    <col min="1290" max="1290" width="11.42578125" style="5" customWidth="1"/>
    <col min="1291" max="1295" width="8.5703125" style="5" customWidth="1"/>
    <col min="1296" max="1296" width="8.42578125" style="5" customWidth="1"/>
    <col min="1297" max="1297" width="9.85546875" style="5" customWidth="1"/>
    <col min="1298" max="1298" width="8.85546875" style="5" customWidth="1"/>
    <col min="1299" max="1299" width="10.140625" style="5" customWidth="1"/>
    <col min="1300" max="1300" width="9.7109375" style="5" customWidth="1"/>
    <col min="1301" max="1301" width="10.7109375" style="5" customWidth="1"/>
    <col min="1302" max="1302" width="8.42578125" style="5" customWidth="1"/>
    <col min="1303" max="1303" width="10.28515625" style="5" customWidth="1"/>
    <col min="1304" max="1525" width="9.140625" style="5"/>
    <col min="1526" max="1526" width="50.28515625" style="5" customWidth="1"/>
    <col min="1527" max="1532" width="8.85546875" style="5" customWidth="1"/>
    <col min="1533" max="1545" width="9" style="5" customWidth="1"/>
    <col min="1546" max="1546" width="11.42578125" style="5" customWidth="1"/>
    <col min="1547" max="1551" width="8.5703125" style="5" customWidth="1"/>
    <col min="1552" max="1552" width="8.42578125" style="5" customWidth="1"/>
    <col min="1553" max="1553" width="9.85546875" style="5" customWidth="1"/>
    <col min="1554" max="1554" width="8.85546875" style="5" customWidth="1"/>
    <col min="1555" max="1555" width="10.140625" style="5" customWidth="1"/>
    <col min="1556" max="1556" width="9.7109375" style="5" customWidth="1"/>
    <col min="1557" max="1557" width="10.7109375" style="5" customWidth="1"/>
    <col min="1558" max="1558" width="8.42578125" style="5" customWidth="1"/>
    <col min="1559" max="1559" width="10.28515625" style="5" customWidth="1"/>
    <col min="1560" max="1781" width="9.140625" style="5"/>
    <col min="1782" max="1782" width="50.28515625" style="5" customWidth="1"/>
    <col min="1783" max="1788" width="8.85546875" style="5" customWidth="1"/>
    <col min="1789" max="1801" width="9" style="5" customWidth="1"/>
    <col min="1802" max="1802" width="11.42578125" style="5" customWidth="1"/>
    <col min="1803" max="1807" width="8.5703125" style="5" customWidth="1"/>
    <col min="1808" max="1808" width="8.42578125" style="5" customWidth="1"/>
    <col min="1809" max="1809" width="9.85546875" style="5" customWidth="1"/>
    <col min="1810" max="1810" width="8.85546875" style="5" customWidth="1"/>
    <col min="1811" max="1811" width="10.140625" style="5" customWidth="1"/>
    <col min="1812" max="1812" width="9.7109375" style="5" customWidth="1"/>
    <col min="1813" max="1813" width="10.7109375" style="5" customWidth="1"/>
    <col min="1814" max="1814" width="8.42578125" style="5" customWidth="1"/>
    <col min="1815" max="1815" width="10.28515625" style="5" customWidth="1"/>
    <col min="1816" max="2037" width="9.140625" style="5"/>
    <col min="2038" max="2038" width="50.28515625" style="5" customWidth="1"/>
    <col min="2039" max="2044" width="8.85546875" style="5" customWidth="1"/>
    <col min="2045" max="2057" width="9" style="5" customWidth="1"/>
    <col min="2058" max="2058" width="11.42578125" style="5" customWidth="1"/>
    <col min="2059" max="2063" width="8.5703125" style="5" customWidth="1"/>
    <col min="2064" max="2064" width="8.42578125" style="5" customWidth="1"/>
    <col min="2065" max="2065" width="9.85546875" style="5" customWidth="1"/>
    <col min="2066" max="2066" width="8.85546875" style="5" customWidth="1"/>
    <col min="2067" max="2067" width="10.140625" style="5" customWidth="1"/>
    <col min="2068" max="2068" width="9.7109375" style="5" customWidth="1"/>
    <col min="2069" max="2069" width="10.7109375" style="5" customWidth="1"/>
    <col min="2070" max="2070" width="8.42578125" style="5" customWidth="1"/>
    <col min="2071" max="2071" width="10.28515625" style="5" customWidth="1"/>
    <col min="2072" max="2293" width="9.140625" style="5"/>
    <col min="2294" max="2294" width="50.28515625" style="5" customWidth="1"/>
    <col min="2295" max="2300" width="8.85546875" style="5" customWidth="1"/>
    <col min="2301" max="2313" width="9" style="5" customWidth="1"/>
    <col min="2314" max="2314" width="11.42578125" style="5" customWidth="1"/>
    <col min="2315" max="2319" width="8.5703125" style="5" customWidth="1"/>
    <col min="2320" max="2320" width="8.42578125" style="5" customWidth="1"/>
    <col min="2321" max="2321" width="9.85546875" style="5" customWidth="1"/>
    <col min="2322" max="2322" width="8.85546875" style="5" customWidth="1"/>
    <col min="2323" max="2323" width="10.140625" style="5" customWidth="1"/>
    <col min="2324" max="2324" width="9.7109375" style="5" customWidth="1"/>
    <col min="2325" max="2325" width="10.7109375" style="5" customWidth="1"/>
    <col min="2326" max="2326" width="8.42578125" style="5" customWidth="1"/>
    <col min="2327" max="2327" width="10.28515625" style="5" customWidth="1"/>
    <col min="2328" max="2549" width="9.140625" style="5"/>
    <col min="2550" max="2550" width="50.28515625" style="5" customWidth="1"/>
    <col min="2551" max="2556" width="8.85546875" style="5" customWidth="1"/>
    <col min="2557" max="2569" width="9" style="5" customWidth="1"/>
    <col min="2570" max="2570" width="11.42578125" style="5" customWidth="1"/>
    <col min="2571" max="2575" width="8.5703125" style="5" customWidth="1"/>
    <col min="2576" max="2576" width="8.42578125" style="5" customWidth="1"/>
    <col min="2577" max="2577" width="9.85546875" style="5" customWidth="1"/>
    <col min="2578" max="2578" width="8.85546875" style="5" customWidth="1"/>
    <col min="2579" max="2579" width="10.140625" style="5" customWidth="1"/>
    <col min="2580" max="2580" width="9.7109375" style="5" customWidth="1"/>
    <col min="2581" max="2581" width="10.7109375" style="5" customWidth="1"/>
    <col min="2582" max="2582" width="8.42578125" style="5" customWidth="1"/>
    <col min="2583" max="2583" width="10.28515625" style="5" customWidth="1"/>
    <col min="2584" max="2805" width="9.140625" style="5"/>
    <col min="2806" max="2806" width="50.28515625" style="5" customWidth="1"/>
    <col min="2807" max="2812" width="8.85546875" style="5" customWidth="1"/>
    <col min="2813" max="2825" width="9" style="5" customWidth="1"/>
    <col min="2826" max="2826" width="11.42578125" style="5" customWidth="1"/>
    <col min="2827" max="2831" width="8.5703125" style="5" customWidth="1"/>
    <col min="2832" max="2832" width="8.42578125" style="5" customWidth="1"/>
    <col min="2833" max="2833" width="9.85546875" style="5" customWidth="1"/>
    <col min="2834" max="2834" width="8.85546875" style="5" customWidth="1"/>
    <col min="2835" max="2835" width="10.140625" style="5" customWidth="1"/>
    <col min="2836" max="2836" width="9.7109375" style="5" customWidth="1"/>
    <col min="2837" max="2837" width="10.7109375" style="5" customWidth="1"/>
    <col min="2838" max="2838" width="8.42578125" style="5" customWidth="1"/>
    <col min="2839" max="2839" width="10.28515625" style="5" customWidth="1"/>
    <col min="2840" max="3061" width="9.140625" style="5"/>
    <col min="3062" max="3062" width="50.28515625" style="5" customWidth="1"/>
    <col min="3063" max="3068" width="8.85546875" style="5" customWidth="1"/>
    <col min="3069" max="3081" width="9" style="5" customWidth="1"/>
    <col min="3082" max="3082" width="11.42578125" style="5" customWidth="1"/>
    <col min="3083" max="3087" width="8.5703125" style="5" customWidth="1"/>
    <col min="3088" max="3088" width="8.42578125" style="5" customWidth="1"/>
    <col min="3089" max="3089" width="9.85546875" style="5" customWidth="1"/>
    <col min="3090" max="3090" width="8.85546875" style="5" customWidth="1"/>
    <col min="3091" max="3091" width="10.140625" style="5" customWidth="1"/>
    <col min="3092" max="3092" width="9.7109375" style="5" customWidth="1"/>
    <col min="3093" max="3093" width="10.7109375" style="5" customWidth="1"/>
    <col min="3094" max="3094" width="8.42578125" style="5" customWidth="1"/>
    <col min="3095" max="3095" width="10.28515625" style="5" customWidth="1"/>
    <col min="3096" max="3317" width="9.140625" style="5"/>
    <col min="3318" max="3318" width="50.28515625" style="5" customWidth="1"/>
    <col min="3319" max="3324" width="8.85546875" style="5" customWidth="1"/>
    <col min="3325" max="3337" width="9" style="5" customWidth="1"/>
    <col min="3338" max="3338" width="11.42578125" style="5" customWidth="1"/>
    <col min="3339" max="3343" width="8.5703125" style="5" customWidth="1"/>
    <col min="3344" max="3344" width="8.42578125" style="5" customWidth="1"/>
    <col min="3345" max="3345" width="9.85546875" style="5" customWidth="1"/>
    <col min="3346" max="3346" width="8.85546875" style="5" customWidth="1"/>
    <col min="3347" max="3347" width="10.140625" style="5" customWidth="1"/>
    <col min="3348" max="3348" width="9.7109375" style="5" customWidth="1"/>
    <col min="3349" max="3349" width="10.7109375" style="5" customWidth="1"/>
    <col min="3350" max="3350" width="8.42578125" style="5" customWidth="1"/>
    <col min="3351" max="3351" width="10.28515625" style="5" customWidth="1"/>
    <col min="3352" max="3573" width="9.140625" style="5"/>
    <col min="3574" max="3574" width="50.28515625" style="5" customWidth="1"/>
    <col min="3575" max="3580" width="8.85546875" style="5" customWidth="1"/>
    <col min="3581" max="3593" width="9" style="5" customWidth="1"/>
    <col min="3594" max="3594" width="11.42578125" style="5" customWidth="1"/>
    <col min="3595" max="3599" width="8.5703125" style="5" customWidth="1"/>
    <col min="3600" max="3600" width="8.42578125" style="5" customWidth="1"/>
    <col min="3601" max="3601" width="9.85546875" style="5" customWidth="1"/>
    <col min="3602" max="3602" width="8.85546875" style="5" customWidth="1"/>
    <col min="3603" max="3603" width="10.140625" style="5" customWidth="1"/>
    <col min="3604" max="3604" width="9.7109375" style="5" customWidth="1"/>
    <col min="3605" max="3605" width="10.7109375" style="5" customWidth="1"/>
    <col min="3606" max="3606" width="8.42578125" style="5" customWidth="1"/>
    <col min="3607" max="3607" width="10.28515625" style="5" customWidth="1"/>
    <col min="3608" max="3829" width="9.140625" style="5"/>
    <col min="3830" max="3830" width="50.28515625" style="5" customWidth="1"/>
    <col min="3831" max="3836" width="8.85546875" style="5" customWidth="1"/>
    <col min="3837" max="3849" width="9" style="5" customWidth="1"/>
    <col min="3850" max="3850" width="11.42578125" style="5" customWidth="1"/>
    <col min="3851" max="3855" width="8.5703125" style="5" customWidth="1"/>
    <col min="3856" max="3856" width="8.42578125" style="5" customWidth="1"/>
    <col min="3857" max="3857" width="9.85546875" style="5" customWidth="1"/>
    <col min="3858" max="3858" width="8.85546875" style="5" customWidth="1"/>
    <col min="3859" max="3859" width="10.140625" style="5" customWidth="1"/>
    <col min="3860" max="3860" width="9.7109375" style="5" customWidth="1"/>
    <col min="3861" max="3861" width="10.7109375" style="5" customWidth="1"/>
    <col min="3862" max="3862" width="8.42578125" style="5" customWidth="1"/>
    <col min="3863" max="3863" width="10.28515625" style="5" customWidth="1"/>
    <col min="3864" max="4085" width="9.140625" style="5"/>
    <col min="4086" max="4086" width="50.28515625" style="5" customWidth="1"/>
    <col min="4087" max="4092" width="8.85546875" style="5" customWidth="1"/>
    <col min="4093" max="4105" width="9" style="5" customWidth="1"/>
    <col min="4106" max="4106" width="11.42578125" style="5" customWidth="1"/>
    <col min="4107" max="4111" width="8.5703125" style="5" customWidth="1"/>
    <col min="4112" max="4112" width="8.42578125" style="5" customWidth="1"/>
    <col min="4113" max="4113" width="9.85546875" style="5" customWidth="1"/>
    <col min="4114" max="4114" width="8.85546875" style="5" customWidth="1"/>
    <col min="4115" max="4115" width="10.140625" style="5" customWidth="1"/>
    <col min="4116" max="4116" width="9.7109375" style="5" customWidth="1"/>
    <col min="4117" max="4117" width="10.7109375" style="5" customWidth="1"/>
    <col min="4118" max="4118" width="8.42578125" style="5" customWidth="1"/>
    <col min="4119" max="4119" width="10.28515625" style="5" customWidth="1"/>
    <col min="4120" max="4341" width="9.140625" style="5"/>
    <col min="4342" max="4342" width="50.28515625" style="5" customWidth="1"/>
    <col min="4343" max="4348" width="8.85546875" style="5" customWidth="1"/>
    <col min="4349" max="4361" width="9" style="5" customWidth="1"/>
    <col min="4362" max="4362" width="11.42578125" style="5" customWidth="1"/>
    <col min="4363" max="4367" width="8.5703125" style="5" customWidth="1"/>
    <col min="4368" max="4368" width="8.42578125" style="5" customWidth="1"/>
    <col min="4369" max="4369" width="9.85546875" style="5" customWidth="1"/>
    <col min="4370" max="4370" width="8.85546875" style="5" customWidth="1"/>
    <col min="4371" max="4371" width="10.140625" style="5" customWidth="1"/>
    <col min="4372" max="4372" width="9.7109375" style="5" customWidth="1"/>
    <col min="4373" max="4373" width="10.7109375" style="5" customWidth="1"/>
    <col min="4374" max="4374" width="8.42578125" style="5" customWidth="1"/>
    <col min="4375" max="4375" width="10.28515625" style="5" customWidth="1"/>
    <col min="4376" max="4597" width="9.140625" style="5"/>
    <col min="4598" max="4598" width="50.28515625" style="5" customWidth="1"/>
    <col min="4599" max="4604" width="8.85546875" style="5" customWidth="1"/>
    <col min="4605" max="4617" width="9" style="5" customWidth="1"/>
    <col min="4618" max="4618" width="11.42578125" style="5" customWidth="1"/>
    <col min="4619" max="4623" width="8.5703125" style="5" customWidth="1"/>
    <col min="4624" max="4624" width="8.42578125" style="5" customWidth="1"/>
    <col min="4625" max="4625" width="9.85546875" style="5" customWidth="1"/>
    <col min="4626" max="4626" width="8.85546875" style="5" customWidth="1"/>
    <col min="4627" max="4627" width="10.140625" style="5" customWidth="1"/>
    <col min="4628" max="4628" width="9.7109375" style="5" customWidth="1"/>
    <col min="4629" max="4629" width="10.7109375" style="5" customWidth="1"/>
    <col min="4630" max="4630" width="8.42578125" style="5" customWidth="1"/>
    <col min="4631" max="4631" width="10.28515625" style="5" customWidth="1"/>
    <col min="4632" max="4853" width="9.140625" style="5"/>
    <col min="4854" max="4854" width="50.28515625" style="5" customWidth="1"/>
    <col min="4855" max="4860" width="8.85546875" style="5" customWidth="1"/>
    <col min="4861" max="4873" width="9" style="5" customWidth="1"/>
    <col min="4874" max="4874" width="11.42578125" style="5" customWidth="1"/>
    <col min="4875" max="4879" width="8.5703125" style="5" customWidth="1"/>
    <col min="4880" max="4880" width="8.42578125" style="5" customWidth="1"/>
    <col min="4881" max="4881" width="9.85546875" style="5" customWidth="1"/>
    <col min="4882" max="4882" width="8.85546875" style="5" customWidth="1"/>
    <col min="4883" max="4883" width="10.140625" style="5" customWidth="1"/>
    <col min="4884" max="4884" width="9.7109375" style="5" customWidth="1"/>
    <col min="4885" max="4885" width="10.7109375" style="5" customWidth="1"/>
    <col min="4886" max="4886" width="8.42578125" style="5" customWidth="1"/>
    <col min="4887" max="4887" width="10.28515625" style="5" customWidth="1"/>
    <col min="4888" max="5109" width="9.140625" style="5"/>
    <col min="5110" max="5110" width="50.28515625" style="5" customWidth="1"/>
    <col min="5111" max="5116" width="8.85546875" style="5" customWidth="1"/>
    <col min="5117" max="5129" width="9" style="5" customWidth="1"/>
    <col min="5130" max="5130" width="11.42578125" style="5" customWidth="1"/>
    <col min="5131" max="5135" width="8.5703125" style="5" customWidth="1"/>
    <col min="5136" max="5136" width="8.42578125" style="5" customWidth="1"/>
    <col min="5137" max="5137" width="9.85546875" style="5" customWidth="1"/>
    <col min="5138" max="5138" width="8.85546875" style="5" customWidth="1"/>
    <col min="5139" max="5139" width="10.140625" style="5" customWidth="1"/>
    <col min="5140" max="5140" width="9.7109375" style="5" customWidth="1"/>
    <col min="5141" max="5141" width="10.7109375" style="5" customWidth="1"/>
    <col min="5142" max="5142" width="8.42578125" style="5" customWidth="1"/>
    <col min="5143" max="5143" width="10.28515625" style="5" customWidth="1"/>
    <col min="5144" max="5365" width="9.140625" style="5"/>
    <col min="5366" max="5366" width="50.28515625" style="5" customWidth="1"/>
    <col min="5367" max="5372" width="8.85546875" style="5" customWidth="1"/>
    <col min="5373" max="5385" width="9" style="5" customWidth="1"/>
    <col min="5386" max="5386" width="11.42578125" style="5" customWidth="1"/>
    <col min="5387" max="5391" width="8.5703125" style="5" customWidth="1"/>
    <col min="5392" max="5392" width="8.42578125" style="5" customWidth="1"/>
    <col min="5393" max="5393" width="9.85546875" style="5" customWidth="1"/>
    <col min="5394" max="5394" width="8.85546875" style="5" customWidth="1"/>
    <col min="5395" max="5395" width="10.140625" style="5" customWidth="1"/>
    <col min="5396" max="5396" width="9.7109375" style="5" customWidth="1"/>
    <col min="5397" max="5397" width="10.7109375" style="5" customWidth="1"/>
    <col min="5398" max="5398" width="8.42578125" style="5" customWidth="1"/>
    <col min="5399" max="5399" width="10.28515625" style="5" customWidth="1"/>
    <col min="5400" max="5621" width="9.140625" style="5"/>
    <col min="5622" max="5622" width="50.28515625" style="5" customWidth="1"/>
    <col min="5623" max="5628" width="8.85546875" style="5" customWidth="1"/>
    <col min="5629" max="5641" width="9" style="5" customWidth="1"/>
    <col min="5642" max="5642" width="11.42578125" style="5" customWidth="1"/>
    <col min="5643" max="5647" width="8.5703125" style="5" customWidth="1"/>
    <col min="5648" max="5648" width="8.42578125" style="5" customWidth="1"/>
    <col min="5649" max="5649" width="9.85546875" style="5" customWidth="1"/>
    <col min="5650" max="5650" width="8.85546875" style="5" customWidth="1"/>
    <col min="5651" max="5651" width="10.140625" style="5" customWidth="1"/>
    <col min="5652" max="5652" width="9.7109375" style="5" customWidth="1"/>
    <col min="5653" max="5653" width="10.7109375" style="5" customWidth="1"/>
    <col min="5654" max="5654" width="8.42578125" style="5" customWidth="1"/>
    <col min="5655" max="5655" width="10.28515625" style="5" customWidth="1"/>
    <col min="5656" max="5877" width="9.140625" style="5"/>
    <col min="5878" max="5878" width="50.28515625" style="5" customWidth="1"/>
    <col min="5879" max="5884" width="8.85546875" style="5" customWidth="1"/>
    <col min="5885" max="5897" width="9" style="5" customWidth="1"/>
    <col min="5898" max="5898" width="11.42578125" style="5" customWidth="1"/>
    <col min="5899" max="5903" width="8.5703125" style="5" customWidth="1"/>
    <col min="5904" max="5904" width="8.42578125" style="5" customWidth="1"/>
    <col min="5905" max="5905" width="9.85546875" style="5" customWidth="1"/>
    <col min="5906" max="5906" width="8.85546875" style="5" customWidth="1"/>
    <col min="5907" max="5907" width="10.140625" style="5" customWidth="1"/>
    <col min="5908" max="5908" width="9.7109375" style="5" customWidth="1"/>
    <col min="5909" max="5909" width="10.7109375" style="5" customWidth="1"/>
    <col min="5910" max="5910" width="8.42578125" style="5" customWidth="1"/>
    <col min="5911" max="5911" width="10.28515625" style="5" customWidth="1"/>
    <col min="5912" max="6133" width="9.140625" style="5"/>
    <col min="6134" max="6134" width="50.28515625" style="5" customWidth="1"/>
    <col min="6135" max="6140" width="8.85546875" style="5" customWidth="1"/>
    <col min="6141" max="6153" width="9" style="5" customWidth="1"/>
    <col min="6154" max="6154" width="11.42578125" style="5" customWidth="1"/>
    <col min="6155" max="6159" width="8.5703125" style="5" customWidth="1"/>
    <col min="6160" max="6160" width="8.42578125" style="5" customWidth="1"/>
    <col min="6161" max="6161" width="9.85546875" style="5" customWidth="1"/>
    <col min="6162" max="6162" width="8.85546875" style="5" customWidth="1"/>
    <col min="6163" max="6163" width="10.140625" style="5" customWidth="1"/>
    <col min="6164" max="6164" width="9.7109375" style="5" customWidth="1"/>
    <col min="6165" max="6165" width="10.7109375" style="5" customWidth="1"/>
    <col min="6166" max="6166" width="8.42578125" style="5" customWidth="1"/>
    <col min="6167" max="6167" width="10.28515625" style="5" customWidth="1"/>
    <col min="6168" max="6389" width="9.140625" style="5"/>
    <col min="6390" max="6390" width="50.28515625" style="5" customWidth="1"/>
    <col min="6391" max="6396" width="8.85546875" style="5" customWidth="1"/>
    <col min="6397" max="6409" width="9" style="5" customWidth="1"/>
    <col min="6410" max="6410" width="11.42578125" style="5" customWidth="1"/>
    <col min="6411" max="6415" width="8.5703125" style="5" customWidth="1"/>
    <col min="6416" max="6416" width="8.42578125" style="5" customWidth="1"/>
    <col min="6417" max="6417" width="9.85546875" style="5" customWidth="1"/>
    <col min="6418" max="6418" width="8.85546875" style="5" customWidth="1"/>
    <col min="6419" max="6419" width="10.140625" style="5" customWidth="1"/>
    <col min="6420" max="6420" width="9.7109375" style="5" customWidth="1"/>
    <col min="6421" max="6421" width="10.7109375" style="5" customWidth="1"/>
    <col min="6422" max="6422" width="8.42578125" style="5" customWidth="1"/>
    <col min="6423" max="6423" width="10.28515625" style="5" customWidth="1"/>
    <col min="6424" max="6645" width="9.140625" style="5"/>
    <col min="6646" max="6646" width="50.28515625" style="5" customWidth="1"/>
    <col min="6647" max="6652" width="8.85546875" style="5" customWidth="1"/>
    <col min="6653" max="6665" width="9" style="5" customWidth="1"/>
    <col min="6666" max="6666" width="11.42578125" style="5" customWidth="1"/>
    <col min="6667" max="6671" width="8.5703125" style="5" customWidth="1"/>
    <col min="6672" max="6672" width="8.42578125" style="5" customWidth="1"/>
    <col min="6673" max="6673" width="9.85546875" style="5" customWidth="1"/>
    <col min="6674" max="6674" width="8.85546875" style="5" customWidth="1"/>
    <col min="6675" max="6675" width="10.140625" style="5" customWidth="1"/>
    <col min="6676" max="6676" width="9.7109375" style="5" customWidth="1"/>
    <col min="6677" max="6677" width="10.7109375" style="5" customWidth="1"/>
    <col min="6678" max="6678" width="8.42578125" style="5" customWidth="1"/>
    <col min="6679" max="6679" width="10.28515625" style="5" customWidth="1"/>
    <col min="6680" max="6901" width="9.140625" style="5"/>
    <col min="6902" max="6902" width="50.28515625" style="5" customWidth="1"/>
    <col min="6903" max="6908" width="8.85546875" style="5" customWidth="1"/>
    <col min="6909" max="6921" width="9" style="5" customWidth="1"/>
    <col min="6922" max="6922" width="11.42578125" style="5" customWidth="1"/>
    <col min="6923" max="6927" width="8.5703125" style="5" customWidth="1"/>
    <col min="6928" max="6928" width="8.42578125" style="5" customWidth="1"/>
    <col min="6929" max="6929" width="9.85546875" style="5" customWidth="1"/>
    <col min="6930" max="6930" width="8.85546875" style="5" customWidth="1"/>
    <col min="6931" max="6931" width="10.140625" style="5" customWidth="1"/>
    <col min="6932" max="6932" width="9.7109375" style="5" customWidth="1"/>
    <col min="6933" max="6933" width="10.7109375" style="5" customWidth="1"/>
    <col min="6934" max="6934" width="8.42578125" style="5" customWidth="1"/>
    <col min="6935" max="6935" width="10.28515625" style="5" customWidth="1"/>
    <col min="6936" max="7157" width="9.140625" style="5"/>
    <col min="7158" max="7158" width="50.28515625" style="5" customWidth="1"/>
    <col min="7159" max="7164" width="8.85546875" style="5" customWidth="1"/>
    <col min="7165" max="7177" width="9" style="5" customWidth="1"/>
    <col min="7178" max="7178" width="11.42578125" style="5" customWidth="1"/>
    <col min="7179" max="7183" width="8.5703125" style="5" customWidth="1"/>
    <col min="7184" max="7184" width="8.42578125" style="5" customWidth="1"/>
    <col min="7185" max="7185" width="9.85546875" style="5" customWidth="1"/>
    <col min="7186" max="7186" width="8.85546875" style="5" customWidth="1"/>
    <col min="7187" max="7187" width="10.140625" style="5" customWidth="1"/>
    <col min="7188" max="7188" width="9.7109375" style="5" customWidth="1"/>
    <col min="7189" max="7189" width="10.7109375" style="5" customWidth="1"/>
    <col min="7190" max="7190" width="8.42578125" style="5" customWidth="1"/>
    <col min="7191" max="7191" width="10.28515625" style="5" customWidth="1"/>
    <col min="7192" max="7413" width="9.140625" style="5"/>
    <col min="7414" max="7414" width="50.28515625" style="5" customWidth="1"/>
    <col min="7415" max="7420" width="8.85546875" style="5" customWidth="1"/>
    <col min="7421" max="7433" width="9" style="5" customWidth="1"/>
    <col min="7434" max="7434" width="11.42578125" style="5" customWidth="1"/>
    <col min="7435" max="7439" width="8.5703125" style="5" customWidth="1"/>
    <col min="7440" max="7440" width="8.42578125" style="5" customWidth="1"/>
    <col min="7441" max="7441" width="9.85546875" style="5" customWidth="1"/>
    <col min="7442" max="7442" width="8.85546875" style="5" customWidth="1"/>
    <col min="7443" max="7443" width="10.140625" style="5" customWidth="1"/>
    <col min="7444" max="7444" width="9.7109375" style="5" customWidth="1"/>
    <col min="7445" max="7445" width="10.7109375" style="5" customWidth="1"/>
    <col min="7446" max="7446" width="8.42578125" style="5" customWidth="1"/>
    <col min="7447" max="7447" width="10.28515625" style="5" customWidth="1"/>
    <col min="7448" max="7669" width="9.140625" style="5"/>
    <col min="7670" max="7670" width="50.28515625" style="5" customWidth="1"/>
    <col min="7671" max="7676" width="8.85546875" style="5" customWidth="1"/>
    <col min="7677" max="7689" width="9" style="5" customWidth="1"/>
    <col min="7690" max="7690" width="11.42578125" style="5" customWidth="1"/>
    <col min="7691" max="7695" width="8.5703125" style="5" customWidth="1"/>
    <col min="7696" max="7696" width="8.42578125" style="5" customWidth="1"/>
    <col min="7697" max="7697" width="9.85546875" style="5" customWidth="1"/>
    <col min="7698" max="7698" width="8.85546875" style="5" customWidth="1"/>
    <col min="7699" max="7699" width="10.140625" style="5" customWidth="1"/>
    <col min="7700" max="7700" width="9.7109375" style="5" customWidth="1"/>
    <col min="7701" max="7701" width="10.7109375" style="5" customWidth="1"/>
    <col min="7702" max="7702" width="8.42578125" style="5" customWidth="1"/>
    <col min="7703" max="7703" width="10.28515625" style="5" customWidth="1"/>
    <col min="7704" max="7925" width="9.140625" style="5"/>
    <col min="7926" max="7926" width="50.28515625" style="5" customWidth="1"/>
    <col min="7927" max="7932" width="8.85546875" style="5" customWidth="1"/>
    <col min="7933" max="7945" width="9" style="5" customWidth="1"/>
    <col min="7946" max="7946" width="11.42578125" style="5" customWidth="1"/>
    <col min="7947" max="7951" width="8.5703125" style="5" customWidth="1"/>
    <col min="7952" max="7952" width="8.42578125" style="5" customWidth="1"/>
    <col min="7953" max="7953" width="9.85546875" style="5" customWidth="1"/>
    <col min="7954" max="7954" width="8.85546875" style="5" customWidth="1"/>
    <col min="7955" max="7955" width="10.140625" style="5" customWidth="1"/>
    <col min="7956" max="7956" width="9.7109375" style="5" customWidth="1"/>
    <col min="7957" max="7957" width="10.7109375" style="5" customWidth="1"/>
    <col min="7958" max="7958" width="8.42578125" style="5" customWidth="1"/>
    <col min="7959" max="7959" width="10.28515625" style="5" customWidth="1"/>
    <col min="7960" max="8181" width="9.140625" style="5"/>
    <col min="8182" max="8182" width="50.28515625" style="5" customWidth="1"/>
    <col min="8183" max="8188" width="8.85546875" style="5" customWidth="1"/>
    <col min="8189" max="8201" width="9" style="5" customWidth="1"/>
    <col min="8202" max="8202" width="11.42578125" style="5" customWidth="1"/>
    <col min="8203" max="8207" width="8.5703125" style="5" customWidth="1"/>
    <col min="8208" max="8208" width="8.42578125" style="5" customWidth="1"/>
    <col min="8209" max="8209" width="9.85546875" style="5" customWidth="1"/>
    <col min="8210" max="8210" width="8.85546875" style="5" customWidth="1"/>
    <col min="8211" max="8211" width="10.140625" style="5" customWidth="1"/>
    <col min="8212" max="8212" width="9.7109375" style="5" customWidth="1"/>
    <col min="8213" max="8213" width="10.7109375" style="5" customWidth="1"/>
    <col min="8214" max="8214" width="8.42578125" style="5" customWidth="1"/>
    <col min="8215" max="8215" width="10.28515625" style="5" customWidth="1"/>
    <col min="8216" max="8437" width="9.140625" style="5"/>
    <col min="8438" max="8438" width="50.28515625" style="5" customWidth="1"/>
    <col min="8439" max="8444" width="8.85546875" style="5" customWidth="1"/>
    <col min="8445" max="8457" width="9" style="5" customWidth="1"/>
    <col min="8458" max="8458" width="11.42578125" style="5" customWidth="1"/>
    <col min="8459" max="8463" width="8.5703125" style="5" customWidth="1"/>
    <col min="8464" max="8464" width="8.42578125" style="5" customWidth="1"/>
    <col min="8465" max="8465" width="9.85546875" style="5" customWidth="1"/>
    <col min="8466" max="8466" width="8.85546875" style="5" customWidth="1"/>
    <col min="8467" max="8467" width="10.140625" style="5" customWidth="1"/>
    <col min="8468" max="8468" width="9.7109375" style="5" customWidth="1"/>
    <col min="8469" max="8469" width="10.7109375" style="5" customWidth="1"/>
    <col min="8470" max="8470" width="8.42578125" style="5" customWidth="1"/>
    <col min="8471" max="8471" width="10.28515625" style="5" customWidth="1"/>
    <col min="8472" max="8693" width="9.140625" style="5"/>
    <col min="8694" max="8694" width="50.28515625" style="5" customWidth="1"/>
    <col min="8695" max="8700" width="8.85546875" style="5" customWidth="1"/>
    <col min="8701" max="8713" width="9" style="5" customWidth="1"/>
    <col min="8714" max="8714" width="11.42578125" style="5" customWidth="1"/>
    <col min="8715" max="8719" width="8.5703125" style="5" customWidth="1"/>
    <col min="8720" max="8720" width="8.42578125" style="5" customWidth="1"/>
    <col min="8721" max="8721" width="9.85546875" style="5" customWidth="1"/>
    <col min="8722" max="8722" width="8.85546875" style="5" customWidth="1"/>
    <col min="8723" max="8723" width="10.140625" style="5" customWidth="1"/>
    <col min="8724" max="8724" width="9.7109375" style="5" customWidth="1"/>
    <col min="8725" max="8725" width="10.7109375" style="5" customWidth="1"/>
    <col min="8726" max="8726" width="8.42578125" style="5" customWidth="1"/>
    <col min="8727" max="8727" width="10.28515625" style="5" customWidth="1"/>
    <col min="8728" max="8949" width="9.140625" style="5"/>
    <col min="8950" max="8950" width="50.28515625" style="5" customWidth="1"/>
    <col min="8951" max="8956" width="8.85546875" style="5" customWidth="1"/>
    <col min="8957" max="8969" width="9" style="5" customWidth="1"/>
    <col min="8970" max="8970" width="11.42578125" style="5" customWidth="1"/>
    <col min="8971" max="8975" width="8.5703125" style="5" customWidth="1"/>
    <col min="8976" max="8976" width="8.42578125" style="5" customWidth="1"/>
    <col min="8977" max="8977" width="9.85546875" style="5" customWidth="1"/>
    <col min="8978" max="8978" width="8.85546875" style="5" customWidth="1"/>
    <col min="8979" max="8979" width="10.140625" style="5" customWidth="1"/>
    <col min="8980" max="8980" width="9.7109375" style="5" customWidth="1"/>
    <col min="8981" max="8981" width="10.7109375" style="5" customWidth="1"/>
    <col min="8982" max="8982" width="8.42578125" style="5" customWidth="1"/>
    <col min="8983" max="8983" width="10.28515625" style="5" customWidth="1"/>
    <col min="8984" max="9205" width="9.140625" style="5"/>
    <col min="9206" max="9206" width="50.28515625" style="5" customWidth="1"/>
    <col min="9207" max="9212" width="8.85546875" style="5" customWidth="1"/>
    <col min="9213" max="9225" width="9" style="5" customWidth="1"/>
    <col min="9226" max="9226" width="11.42578125" style="5" customWidth="1"/>
    <col min="9227" max="9231" width="8.5703125" style="5" customWidth="1"/>
    <col min="9232" max="9232" width="8.42578125" style="5" customWidth="1"/>
    <col min="9233" max="9233" width="9.85546875" style="5" customWidth="1"/>
    <col min="9234" max="9234" width="8.85546875" style="5" customWidth="1"/>
    <col min="9235" max="9235" width="10.140625" style="5" customWidth="1"/>
    <col min="9236" max="9236" width="9.7109375" style="5" customWidth="1"/>
    <col min="9237" max="9237" width="10.7109375" style="5" customWidth="1"/>
    <col min="9238" max="9238" width="8.42578125" style="5" customWidth="1"/>
    <col min="9239" max="9239" width="10.28515625" style="5" customWidth="1"/>
    <col min="9240" max="9461" width="9.140625" style="5"/>
    <col min="9462" max="9462" width="50.28515625" style="5" customWidth="1"/>
    <col min="9463" max="9468" width="8.85546875" style="5" customWidth="1"/>
    <col min="9469" max="9481" width="9" style="5" customWidth="1"/>
    <col min="9482" max="9482" width="11.42578125" style="5" customWidth="1"/>
    <col min="9483" max="9487" width="8.5703125" style="5" customWidth="1"/>
    <col min="9488" max="9488" width="8.42578125" style="5" customWidth="1"/>
    <col min="9489" max="9489" width="9.85546875" style="5" customWidth="1"/>
    <col min="9490" max="9490" width="8.85546875" style="5" customWidth="1"/>
    <col min="9491" max="9491" width="10.140625" style="5" customWidth="1"/>
    <col min="9492" max="9492" width="9.7109375" style="5" customWidth="1"/>
    <col min="9493" max="9493" width="10.7109375" style="5" customWidth="1"/>
    <col min="9494" max="9494" width="8.42578125" style="5" customWidth="1"/>
    <col min="9495" max="9495" width="10.28515625" style="5" customWidth="1"/>
    <col min="9496" max="9717" width="9.140625" style="5"/>
    <col min="9718" max="9718" width="50.28515625" style="5" customWidth="1"/>
    <col min="9719" max="9724" width="8.85546875" style="5" customWidth="1"/>
    <col min="9725" max="9737" width="9" style="5" customWidth="1"/>
    <col min="9738" max="9738" width="11.42578125" style="5" customWidth="1"/>
    <col min="9739" max="9743" width="8.5703125" style="5" customWidth="1"/>
    <col min="9744" max="9744" width="8.42578125" style="5" customWidth="1"/>
    <col min="9745" max="9745" width="9.85546875" style="5" customWidth="1"/>
    <col min="9746" max="9746" width="8.85546875" style="5" customWidth="1"/>
    <col min="9747" max="9747" width="10.140625" style="5" customWidth="1"/>
    <col min="9748" max="9748" width="9.7109375" style="5" customWidth="1"/>
    <col min="9749" max="9749" width="10.7109375" style="5" customWidth="1"/>
    <col min="9750" max="9750" width="8.42578125" style="5" customWidth="1"/>
    <col min="9751" max="9751" width="10.28515625" style="5" customWidth="1"/>
    <col min="9752" max="9973" width="9.140625" style="5"/>
    <col min="9974" max="9974" width="50.28515625" style="5" customWidth="1"/>
    <col min="9975" max="9980" width="8.85546875" style="5" customWidth="1"/>
    <col min="9981" max="9993" width="9" style="5" customWidth="1"/>
    <col min="9994" max="9994" width="11.42578125" style="5" customWidth="1"/>
    <col min="9995" max="9999" width="8.5703125" style="5" customWidth="1"/>
    <col min="10000" max="10000" width="8.42578125" style="5" customWidth="1"/>
    <col min="10001" max="10001" width="9.85546875" style="5" customWidth="1"/>
    <col min="10002" max="10002" width="8.85546875" style="5" customWidth="1"/>
    <col min="10003" max="10003" width="10.140625" style="5" customWidth="1"/>
    <col min="10004" max="10004" width="9.7109375" style="5" customWidth="1"/>
    <col min="10005" max="10005" width="10.7109375" style="5" customWidth="1"/>
    <col min="10006" max="10006" width="8.42578125" style="5" customWidth="1"/>
    <col min="10007" max="10007" width="10.28515625" style="5" customWidth="1"/>
    <col min="10008" max="10229" width="9.140625" style="5"/>
    <col min="10230" max="10230" width="50.28515625" style="5" customWidth="1"/>
    <col min="10231" max="10236" width="8.85546875" style="5" customWidth="1"/>
    <col min="10237" max="10249" width="9" style="5" customWidth="1"/>
    <col min="10250" max="10250" width="11.42578125" style="5" customWidth="1"/>
    <col min="10251" max="10255" width="8.5703125" style="5" customWidth="1"/>
    <col min="10256" max="10256" width="8.42578125" style="5" customWidth="1"/>
    <col min="10257" max="10257" width="9.85546875" style="5" customWidth="1"/>
    <col min="10258" max="10258" width="8.85546875" style="5" customWidth="1"/>
    <col min="10259" max="10259" width="10.140625" style="5" customWidth="1"/>
    <col min="10260" max="10260" width="9.7109375" style="5" customWidth="1"/>
    <col min="10261" max="10261" width="10.7109375" style="5" customWidth="1"/>
    <col min="10262" max="10262" width="8.42578125" style="5" customWidth="1"/>
    <col min="10263" max="10263" width="10.28515625" style="5" customWidth="1"/>
    <col min="10264" max="10485" width="9.140625" style="5"/>
    <col min="10486" max="10486" width="50.28515625" style="5" customWidth="1"/>
    <col min="10487" max="10492" width="8.85546875" style="5" customWidth="1"/>
    <col min="10493" max="10505" width="9" style="5" customWidth="1"/>
    <col min="10506" max="10506" width="11.42578125" style="5" customWidth="1"/>
    <col min="10507" max="10511" width="8.5703125" style="5" customWidth="1"/>
    <col min="10512" max="10512" width="8.42578125" style="5" customWidth="1"/>
    <col min="10513" max="10513" width="9.85546875" style="5" customWidth="1"/>
    <col min="10514" max="10514" width="8.85546875" style="5" customWidth="1"/>
    <col min="10515" max="10515" width="10.140625" style="5" customWidth="1"/>
    <col min="10516" max="10516" width="9.7109375" style="5" customWidth="1"/>
    <col min="10517" max="10517" width="10.7109375" style="5" customWidth="1"/>
    <col min="10518" max="10518" width="8.42578125" style="5" customWidth="1"/>
    <col min="10519" max="10519" width="10.28515625" style="5" customWidth="1"/>
    <col min="10520" max="10741" width="9.140625" style="5"/>
    <col min="10742" max="10742" width="50.28515625" style="5" customWidth="1"/>
    <col min="10743" max="10748" width="8.85546875" style="5" customWidth="1"/>
    <col min="10749" max="10761" width="9" style="5" customWidth="1"/>
    <col min="10762" max="10762" width="11.42578125" style="5" customWidth="1"/>
    <col min="10763" max="10767" width="8.5703125" style="5" customWidth="1"/>
    <col min="10768" max="10768" width="8.42578125" style="5" customWidth="1"/>
    <col min="10769" max="10769" width="9.85546875" style="5" customWidth="1"/>
    <col min="10770" max="10770" width="8.85546875" style="5" customWidth="1"/>
    <col min="10771" max="10771" width="10.140625" style="5" customWidth="1"/>
    <col min="10772" max="10772" width="9.7109375" style="5" customWidth="1"/>
    <col min="10773" max="10773" width="10.7109375" style="5" customWidth="1"/>
    <col min="10774" max="10774" width="8.42578125" style="5" customWidth="1"/>
    <col min="10775" max="10775" width="10.28515625" style="5" customWidth="1"/>
    <col min="10776" max="10997" width="9.140625" style="5"/>
    <col min="10998" max="10998" width="50.28515625" style="5" customWidth="1"/>
    <col min="10999" max="11004" width="8.85546875" style="5" customWidth="1"/>
    <col min="11005" max="11017" width="9" style="5" customWidth="1"/>
    <col min="11018" max="11018" width="11.42578125" style="5" customWidth="1"/>
    <col min="11019" max="11023" width="8.5703125" style="5" customWidth="1"/>
    <col min="11024" max="11024" width="8.42578125" style="5" customWidth="1"/>
    <col min="11025" max="11025" width="9.85546875" style="5" customWidth="1"/>
    <col min="11026" max="11026" width="8.85546875" style="5" customWidth="1"/>
    <col min="11027" max="11027" width="10.140625" style="5" customWidth="1"/>
    <col min="11028" max="11028" width="9.7109375" style="5" customWidth="1"/>
    <col min="11029" max="11029" width="10.7109375" style="5" customWidth="1"/>
    <col min="11030" max="11030" width="8.42578125" style="5" customWidth="1"/>
    <col min="11031" max="11031" width="10.28515625" style="5" customWidth="1"/>
    <col min="11032" max="11253" width="9.140625" style="5"/>
    <col min="11254" max="11254" width="50.28515625" style="5" customWidth="1"/>
    <col min="11255" max="11260" width="8.85546875" style="5" customWidth="1"/>
    <col min="11261" max="11273" width="9" style="5" customWidth="1"/>
    <col min="11274" max="11274" width="11.42578125" style="5" customWidth="1"/>
    <col min="11275" max="11279" width="8.5703125" style="5" customWidth="1"/>
    <col min="11280" max="11280" width="8.42578125" style="5" customWidth="1"/>
    <col min="11281" max="11281" width="9.85546875" style="5" customWidth="1"/>
    <col min="11282" max="11282" width="8.85546875" style="5" customWidth="1"/>
    <col min="11283" max="11283" width="10.140625" style="5" customWidth="1"/>
    <col min="11284" max="11284" width="9.7109375" style="5" customWidth="1"/>
    <col min="11285" max="11285" width="10.7109375" style="5" customWidth="1"/>
    <col min="11286" max="11286" width="8.42578125" style="5" customWidth="1"/>
    <col min="11287" max="11287" width="10.28515625" style="5" customWidth="1"/>
    <col min="11288" max="11509" width="9.140625" style="5"/>
    <col min="11510" max="11510" width="50.28515625" style="5" customWidth="1"/>
    <col min="11511" max="11516" width="8.85546875" style="5" customWidth="1"/>
    <col min="11517" max="11529" width="9" style="5" customWidth="1"/>
    <col min="11530" max="11530" width="11.42578125" style="5" customWidth="1"/>
    <col min="11531" max="11535" width="8.5703125" style="5" customWidth="1"/>
    <col min="11536" max="11536" width="8.42578125" style="5" customWidth="1"/>
    <col min="11537" max="11537" width="9.85546875" style="5" customWidth="1"/>
    <col min="11538" max="11538" width="8.85546875" style="5" customWidth="1"/>
    <col min="11539" max="11539" width="10.140625" style="5" customWidth="1"/>
    <col min="11540" max="11540" width="9.7109375" style="5" customWidth="1"/>
    <col min="11541" max="11541" width="10.7109375" style="5" customWidth="1"/>
    <col min="11542" max="11542" width="8.42578125" style="5" customWidth="1"/>
    <col min="11543" max="11543" width="10.28515625" style="5" customWidth="1"/>
    <col min="11544" max="11765" width="9.140625" style="5"/>
    <col min="11766" max="11766" width="50.28515625" style="5" customWidth="1"/>
    <col min="11767" max="11772" width="8.85546875" style="5" customWidth="1"/>
    <col min="11773" max="11785" width="9" style="5" customWidth="1"/>
    <col min="11786" max="11786" width="11.42578125" style="5" customWidth="1"/>
    <col min="11787" max="11791" width="8.5703125" style="5" customWidth="1"/>
    <col min="11792" max="11792" width="8.42578125" style="5" customWidth="1"/>
    <col min="11793" max="11793" width="9.85546875" style="5" customWidth="1"/>
    <col min="11794" max="11794" width="8.85546875" style="5" customWidth="1"/>
    <col min="11795" max="11795" width="10.140625" style="5" customWidth="1"/>
    <col min="11796" max="11796" width="9.7109375" style="5" customWidth="1"/>
    <col min="11797" max="11797" width="10.7109375" style="5" customWidth="1"/>
    <col min="11798" max="11798" width="8.42578125" style="5" customWidth="1"/>
    <col min="11799" max="11799" width="10.28515625" style="5" customWidth="1"/>
    <col min="11800" max="12021" width="9.140625" style="5"/>
    <col min="12022" max="12022" width="50.28515625" style="5" customWidth="1"/>
    <col min="12023" max="12028" width="8.85546875" style="5" customWidth="1"/>
    <col min="12029" max="12041" width="9" style="5" customWidth="1"/>
    <col min="12042" max="12042" width="11.42578125" style="5" customWidth="1"/>
    <col min="12043" max="12047" width="8.5703125" style="5" customWidth="1"/>
    <col min="12048" max="12048" width="8.42578125" style="5" customWidth="1"/>
    <col min="12049" max="12049" width="9.85546875" style="5" customWidth="1"/>
    <col min="12050" max="12050" width="8.85546875" style="5" customWidth="1"/>
    <col min="12051" max="12051" width="10.140625" style="5" customWidth="1"/>
    <col min="12052" max="12052" width="9.7109375" style="5" customWidth="1"/>
    <col min="12053" max="12053" width="10.7109375" style="5" customWidth="1"/>
    <col min="12054" max="12054" width="8.42578125" style="5" customWidth="1"/>
    <col min="12055" max="12055" width="10.28515625" style="5" customWidth="1"/>
    <col min="12056" max="12277" width="9.140625" style="5"/>
    <col min="12278" max="12278" width="50.28515625" style="5" customWidth="1"/>
    <col min="12279" max="12284" width="8.85546875" style="5" customWidth="1"/>
    <col min="12285" max="12297" width="9" style="5" customWidth="1"/>
    <col min="12298" max="12298" width="11.42578125" style="5" customWidth="1"/>
    <col min="12299" max="12303" width="8.5703125" style="5" customWidth="1"/>
    <col min="12304" max="12304" width="8.42578125" style="5" customWidth="1"/>
    <col min="12305" max="12305" width="9.85546875" style="5" customWidth="1"/>
    <col min="12306" max="12306" width="8.85546875" style="5" customWidth="1"/>
    <col min="12307" max="12307" width="10.140625" style="5" customWidth="1"/>
    <col min="12308" max="12308" width="9.7109375" style="5" customWidth="1"/>
    <col min="12309" max="12309" width="10.7109375" style="5" customWidth="1"/>
    <col min="12310" max="12310" width="8.42578125" style="5" customWidth="1"/>
    <col min="12311" max="12311" width="10.28515625" style="5" customWidth="1"/>
    <col min="12312" max="12533" width="9.140625" style="5"/>
    <col min="12534" max="12534" width="50.28515625" style="5" customWidth="1"/>
    <col min="12535" max="12540" width="8.85546875" style="5" customWidth="1"/>
    <col min="12541" max="12553" width="9" style="5" customWidth="1"/>
    <col min="12554" max="12554" width="11.42578125" style="5" customWidth="1"/>
    <col min="12555" max="12559" width="8.5703125" style="5" customWidth="1"/>
    <col min="12560" max="12560" width="8.42578125" style="5" customWidth="1"/>
    <col min="12561" max="12561" width="9.85546875" style="5" customWidth="1"/>
    <col min="12562" max="12562" width="8.85546875" style="5" customWidth="1"/>
    <col min="12563" max="12563" width="10.140625" style="5" customWidth="1"/>
    <col min="12564" max="12564" width="9.7109375" style="5" customWidth="1"/>
    <col min="12565" max="12565" width="10.7109375" style="5" customWidth="1"/>
    <col min="12566" max="12566" width="8.42578125" style="5" customWidth="1"/>
    <col min="12567" max="12567" width="10.28515625" style="5" customWidth="1"/>
    <col min="12568" max="12789" width="9.140625" style="5"/>
    <col min="12790" max="12790" width="50.28515625" style="5" customWidth="1"/>
    <col min="12791" max="12796" width="8.85546875" style="5" customWidth="1"/>
    <col min="12797" max="12809" width="9" style="5" customWidth="1"/>
    <col min="12810" max="12810" width="11.42578125" style="5" customWidth="1"/>
    <col min="12811" max="12815" width="8.5703125" style="5" customWidth="1"/>
    <col min="12816" max="12816" width="8.42578125" style="5" customWidth="1"/>
    <col min="12817" max="12817" width="9.85546875" style="5" customWidth="1"/>
    <col min="12818" max="12818" width="8.85546875" style="5" customWidth="1"/>
    <col min="12819" max="12819" width="10.140625" style="5" customWidth="1"/>
    <col min="12820" max="12820" width="9.7109375" style="5" customWidth="1"/>
    <col min="12821" max="12821" width="10.7109375" style="5" customWidth="1"/>
    <col min="12822" max="12822" width="8.42578125" style="5" customWidth="1"/>
    <col min="12823" max="12823" width="10.28515625" style="5" customWidth="1"/>
    <col min="12824" max="13045" width="9.140625" style="5"/>
    <col min="13046" max="13046" width="50.28515625" style="5" customWidth="1"/>
    <col min="13047" max="13052" width="8.85546875" style="5" customWidth="1"/>
    <col min="13053" max="13065" width="9" style="5" customWidth="1"/>
    <col min="13066" max="13066" width="11.42578125" style="5" customWidth="1"/>
    <col min="13067" max="13071" width="8.5703125" style="5" customWidth="1"/>
    <col min="13072" max="13072" width="8.42578125" style="5" customWidth="1"/>
    <col min="13073" max="13073" width="9.85546875" style="5" customWidth="1"/>
    <col min="13074" max="13074" width="8.85546875" style="5" customWidth="1"/>
    <col min="13075" max="13075" width="10.140625" style="5" customWidth="1"/>
    <col min="13076" max="13076" width="9.7109375" style="5" customWidth="1"/>
    <col min="13077" max="13077" width="10.7109375" style="5" customWidth="1"/>
    <col min="13078" max="13078" width="8.42578125" style="5" customWidth="1"/>
    <col min="13079" max="13079" width="10.28515625" style="5" customWidth="1"/>
    <col min="13080" max="13301" width="9.140625" style="5"/>
    <col min="13302" max="13302" width="50.28515625" style="5" customWidth="1"/>
    <col min="13303" max="13308" width="8.85546875" style="5" customWidth="1"/>
    <col min="13309" max="13321" width="9" style="5" customWidth="1"/>
    <col min="13322" max="13322" width="11.42578125" style="5" customWidth="1"/>
    <col min="13323" max="13327" width="8.5703125" style="5" customWidth="1"/>
    <col min="13328" max="13328" width="8.42578125" style="5" customWidth="1"/>
    <col min="13329" max="13329" width="9.85546875" style="5" customWidth="1"/>
    <col min="13330" max="13330" width="8.85546875" style="5" customWidth="1"/>
    <col min="13331" max="13331" width="10.140625" style="5" customWidth="1"/>
    <col min="13332" max="13332" width="9.7109375" style="5" customWidth="1"/>
    <col min="13333" max="13333" width="10.7109375" style="5" customWidth="1"/>
    <col min="13334" max="13334" width="8.42578125" style="5" customWidth="1"/>
    <col min="13335" max="13335" width="10.28515625" style="5" customWidth="1"/>
    <col min="13336" max="13557" width="9.140625" style="5"/>
    <col min="13558" max="13558" width="50.28515625" style="5" customWidth="1"/>
    <col min="13559" max="13564" width="8.85546875" style="5" customWidth="1"/>
    <col min="13565" max="13577" width="9" style="5" customWidth="1"/>
    <col min="13578" max="13578" width="11.42578125" style="5" customWidth="1"/>
    <col min="13579" max="13583" width="8.5703125" style="5" customWidth="1"/>
    <col min="13584" max="13584" width="8.42578125" style="5" customWidth="1"/>
    <col min="13585" max="13585" width="9.85546875" style="5" customWidth="1"/>
    <col min="13586" max="13586" width="8.85546875" style="5" customWidth="1"/>
    <col min="13587" max="13587" width="10.140625" style="5" customWidth="1"/>
    <col min="13588" max="13588" width="9.7109375" style="5" customWidth="1"/>
    <col min="13589" max="13589" width="10.7109375" style="5" customWidth="1"/>
    <col min="13590" max="13590" width="8.42578125" style="5" customWidth="1"/>
    <col min="13591" max="13591" width="10.28515625" style="5" customWidth="1"/>
    <col min="13592" max="13813" width="9.140625" style="5"/>
    <col min="13814" max="13814" width="50.28515625" style="5" customWidth="1"/>
    <col min="13815" max="13820" width="8.85546875" style="5" customWidth="1"/>
    <col min="13821" max="13833" width="9" style="5" customWidth="1"/>
    <col min="13834" max="13834" width="11.42578125" style="5" customWidth="1"/>
    <col min="13835" max="13839" width="8.5703125" style="5" customWidth="1"/>
    <col min="13840" max="13840" width="8.42578125" style="5" customWidth="1"/>
    <col min="13841" max="13841" width="9.85546875" style="5" customWidth="1"/>
    <col min="13842" max="13842" width="8.85546875" style="5" customWidth="1"/>
    <col min="13843" max="13843" width="10.140625" style="5" customWidth="1"/>
    <col min="13844" max="13844" width="9.7109375" style="5" customWidth="1"/>
    <col min="13845" max="13845" width="10.7109375" style="5" customWidth="1"/>
    <col min="13846" max="13846" width="8.42578125" style="5" customWidth="1"/>
    <col min="13847" max="13847" width="10.28515625" style="5" customWidth="1"/>
    <col min="13848" max="14069" width="9.140625" style="5"/>
    <col min="14070" max="14070" width="50.28515625" style="5" customWidth="1"/>
    <col min="14071" max="14076" width="8.85546875" style="5" customWidth="1"/>
    <col min="14077" max="14089" width="9" style="5" customWidth="1"/>
    <col min="14090" max="14090" width="11.42578125" style="5" customWidth="1"/>
    <col min="14091" max="14095" width="8.5703125" style="5" customWidth="1"/>
    <col min="14096" max="14096" width="8.42578125" style="5" customWidth="1"/>
    <col min="14097" max="14097" width="9.85546875" style="5" customWidth="1"/>
    <col min="14098" max="14098" width="8.85546875" style="5" customWidth="1"/>
    <col min="14099" max="14099" width="10.140625" style="5" customWidth="1"/>
    <col min="14100" max="14100" width="9.7109375" style="5" customWidth="1"/>
    <col min="14101" max="14101" width="10.7109375" style="5" customWidth="1"/>
    <col min="14102" max="14102" width="8.42578125" style="5" customWidth="1"/>
    <col min="14103" max="14103" width="10.28515625" style="5" customWidth="1"/>
    <col min="14104" max="14325" width="9.140625" style="5"/>
    <col min="14326" max="14326" width="50.28515625" style="5" customWidth="1"/>
    <col min="14327" max="14332" width="8.85546875" style="5" customWidth="1"/>
    <col min="14333" max="14345" width="9" style="5" customWidth="1"/>
    <col min="14346" max="14346" width="11.42578125" style="5" customWidth="1"/>
    <col min="14347" max="14351" width="8.5703125" style="5" customWidth="1"/>
    <col min="14352" max="14352" width="8.42578125" style="5" customWidth="1"/>
    <col min="14353" max="14353" width="9.85546875" style="5" customWidth="1"/>
    <col min="14354" max="14354" width="8.85546875" style="5" customWidth="1"/>
    <col min="14355" max="14355" width="10.140625" style="5" customWidth="1"/>
    <col min="14356" max="14356" width="9.7109375" style="5" customWidth="1"/>
    <col min="14357" max="14357" width="10.7109375" style="5" customWidth="1"/>
    <col min="14358" max="14358" width="8.42578125" style="5" customWidth="1"/>
    <col min="14359" max="14359" width="10.28515625" style="5" customWidth="1"/>
    <col min="14360" max="14581" width="9.140625" style="5"/>
    <col min="14582" max="14582" width="50.28515625" style="5" customWidth="1"/>
    <col min="14583" max="14588" width="8.85546875" style="5" customWidth="1"/>
    <col min="14589" max="14601" width="9" style="5" customWidth="1"/>
    <col min="14602" max="14602" width="11.42578125" style="5" customWidth="1"/>
    <col min="14603" max="14607" width="8.5703125" style="5" customWidth="1"/>
    <col min="14608" max="14608" width="8.42578125" style="5" customWidth="1"/>
    <col min="14609" max="14609" width="9.85546875" style="5" customWidth="1"/>
    <col min="14610" max="14610" width="8.85546875" style="5" customWidth="1"/>
    <col min="14611" max="14611" width="10.140625" style="5" customWidth="1"/>
    <col min="14612" max="14612" width="9.7109375" style="5" customWidth="1"/>
    <col min="14613" max="14613" width="10.7109375" style="5" customWidth="1"/>
    <col min="14614" max="14614" width="8.42578125" style="5" customWidth="1"/>
    <col min="14615" max="14615" width="10.28515625" style="5" customWidth="1"/>
    <col min="14616" max="14837" width="9.140625" style="5"/>
    <col min="14838" max="14838" width="50.28515625" style="5" customWidth="1"/>
    <col min="14839" max="14844" width="8.85546875" style="5" customWidth="1"/>
    <col min="14845" max="14857" width="9" style="5" customWidth="1"/>
    <col min="14858" max="14858" width="11.42578125" style="5" customWidth="1"/>
    <col min="14859" max="14863" width="8.5703125" style="5" customWidth="1"/>
    <col min="14864" max="14864" width="8.42578125" style="5" customWidth="1"/>
    <col min="14865" max="14865" width="9.85546875" style="5" customWidth="1"/>
    <col min="14866" max="14866" width="8.85546875" style="5" customWidth="1"/>
    <col min="14867" max="14867" width="10.140625" style="5" customWidth="1"/>
    <col min="14868" max="14868" width="9.7109375" style="5" customWidth="1"/>
    <col min="14869" max="14869" width="10.7109375" style="5" customWidth="1"/>
    <col min="14870" max="14870" width="8.42578125" style="5" customWidth="1"/>
    <col min="14871" max="14871" width="10.28515625" style="5" customWidth="1"/>
    <col min="14872" max="15093" width="9.140625" style="5"/>
    <col min="15094" max="15094" width="50.28515625" style="5" customWidth="1"/>
    <col min="15095" max="15100" width="8.85546875" style="5" customWidth="1"/>
    <col min="15101" max="15113" width="9" style="5" customWidth="1"/>
    <col min="15114" max="15114" width="11.42578125" style="5" customWidth="1"/>
    <col min="15115" max="15119" width="8.5703125" style="5" customWidth="1"/>
    <col min="15120" max="15120" width="8.42578125" style="5" customWidth="1"/>
    <col min="15121" max="15121" width="9.85546875" style="5" customWidth="1"/>
    <col min="15122" max="15122" width="8.85546875" style="5" customWidth="1"/>
    <col min="15123" max="15123" width="10.140625" style="5" customWidth="1"/>
    <col min="15124" max="15124" width="9.7109375" style="5" customWidth="1"/>
    <col min="15125" max="15125" width="10.7109375" style="5" customWidth="1"/>
    <col min="15126" max="15126" width="8.42578125" style="5" customWidth="1"/>
    <col min="15127" max="15127" width="10.28515625" style="5" customWidth="1"/>
    <col min="15128" max="15349" width="9.140625" style="5"/>
    <col min="15350" max="15350" width="50.28515625" style="5" customWidth="1"/>
    <col min="15351" max="15356" width="8.85546875" style="5" customWidth="1"/>
    <col min="15357" max="15369" width="9" style="5" customWidth="1"/>
    <col min="15370" max="15370" width="11.42578125" style="5" customWidth="1"/>
    <col min="15371" max="15375" width="8.5703125" style="5" customWidth="1"/>
    <col min="15376" max="15376" width="8.42578125" style="5" customWidth="1"/>
    <col min="15377" max="15377" width="9.85546875" style="5" customWidth="1"/>
    <col min="15378" max="15378" width="8.85546875" style="5" customWidth="1"/>
    <col min="15379" max="15379" width="10.140625" style="5" customWidth="1"/>
    <col min="15380" max="15380" width="9.7109375" style="5" customWidth="1"/>
    <col min="15381" max="15381" width="10.7109375" style="5" customWidth="1"/>
    <col min="15382" max="15382" width="8.42578125" style="5" customWidth="1"/>
    <col min="15383" max="15383" width="10.28515625" style="5" customWidth="1"/>
    <col min="15384" max="15605" width="9.140625" style="5"/>
    <col min="15606" max="15606" width="50.28515625" style="5" customWidth="1"/>
    <col min="15607" max="15612" width="8.85546875" style="5" customWidth="1"/>
    <col min="15613" max="15625" width="9" style="5" customWidth="1"/>
    <col min="15626" max="15626" width="11.42578125" style="5" customWidth="1"/>
    <col min="15627" max="15631" width="8.5703125" style="5" customWidth="1"/>
    <col min="15632" max="15632" width="8.42578125" style="5" customWidth="1"/>
    <col min="15633" max="15633" width="9.85546875" style="5" customWidth="1"/>
    <col min="15634" max="15634" width="8.85546875" style="5" customWidth="1"/>
    <col min="15635" max="15635" width="10.140625" style="5" customWidth="1"/>
    <col min="15636" max="15636" width="9.7109375" style="5" customWidth="1"/>
    <col min="15637" max="15637" width="10.7109375" style="5" customWidth="1"/>
    <col min="15638" max="15638" width="8.42578125" style="5" customWidth="1"/>
    <col min="15639" max="15639" width="10.28515625" style="5" customWidth="1"/>
    <col min="15640" max="15861" width="9.140625" style="5"/>
    <col min="15862" max="15862" width="50.28515625" style="5" customWidth="1"/>
    <col min="15863" max="15868" width="8.85546875" style="5" customWidth="1"/>
    <col min="15869" max="15881" width="9" style="5" customWidth="1"/>
    <col min="15882" max="15882" width="11.42578125" style="5" customWidth="1"/>
    <col min="15883" max="15887" width="8.5703125" style="5" customWidth="1"/>
    <col min="15888" max="15888" width="8.42578125" style="5" customWidth="1"/>
    <col min="15889" max="15889" width="9.85546875" style="5" customWidth="1"/>
    <col min="15890" max="15890" width="8.85546875" style="5" customWidth="1"/>
    <col min="15891" max="15891" width="10.140625" style="5" customWidth="1"/>
    <col min="15892" max="15892" width="9.7109375" style="5" customWidth="1"/>
    <col min="15893" max="15893" width="10.7109375" style="5" customWidth="1"/>
    <col min="15894" max="15894" width="8.42578125" style="5" customWidth="1"/>
    <col min="15895" max="15895" width="10.28515625" style="5" customWidth="1"/>
    <col min="15896" max="16117" width="9.140625" style="5"/>
    <col min="16118" max="16118" width="50.28515625" style="5" customWidth="1"/>
    <col min="16119" max="16124" width="8.85546875" style="5" customWidth="1"/>
    <col min="16125" max="16137" width="9" style="5" customWidth="1"/>
    <col min="16138" max="16138" width="11.42578125" style="5" customWidth="1"/>
    <col min="16139" max="16143" width="8.5703125" style="5" customWidth="1"/>
    <col min="16144" max="16144" width="8.42578125" style="5" customWidth="1"/>
    <col min="16145" max="16145" width="9.85546875" style="5" customWidth="1"/>
    <col min="16146" max="16146" width="8.85546875" style="5" customWidth="1"/>
    <col min="16147" max="16147" width="10.140625" style="5" customWidth="1"/>
    <col min="16148" max="16148" width="9.7109375" style="5" customWidth="1"/>
    <col min="16149" max="16149" width="10.7109375" style="5" customWidth="1"/>
    <col min="16150" max="16150" width="8.42578125" style="5" customWidth="1"/>
    <col min="16151" max="16151" width="10.28515625" style="5" customWidth="1"/>
    <col min="16152" max="16384" width="9.140625" style="5"/>
  </cols>
  <sheetData>
    <row r="1" spans="1:37" s="4" customFormat="1" ht="15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AB1" s="40"/>
      <c r="AC1" s="40"/>
      <c r="AD1" s="40"/>
      <c r="AE1" s="40"/>
      <c r="AF1" s="40"/>
      <c r="AG1" s="40"/>
      <c r="AH1" s="40"/>
      <c r="AI1" s="40"/>
      <c r="AJ1" s="40"/>
    </row>
    <row r="2" spans="1:37" s="4" customFormat="1" ht="15.75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AB2" s="40"/>
      <c r="AC2" s="40"/>
      <c r="AD2" s="40"/>
      <c r="AE2" s="40"/>
      <c r="AF2" s="40"/>
      <c r="AG2" s="40"/>
      <c r="AH2" s="40"/>
      <c r="AI2" s="40"/>
      <c r="AJ2" s="40"/>
    </row>
    <row r="3" spans="1:37" x14ac:dyDescent="0.2">
      <c r="A3" s="1022"/>
      <c r="B3" s="1022">
        <v>1991</v>
      </c>
      <c r="C3" s="1022">
        <v>1992</v>
      </c>
      <c r="D3" s="1022">
        <v>1993</v>
      </c>
      <c r="E3" s="1022">
        <v>1994</v>
      </c>
      <c r="F3" s="1022">
        <v>1995</v>
      </c>
      <c r="G3" s="1022">
        <v>1996</v>
      </c>
      <c r="H3" s="1022">
        <v>1997</v>
      </c>
      <c r="I3" s="1022">
        <v>1998</v>
      </c>
      <c r="J3" s="1022">
        <v>1999</v>
      </c>
      <c r="K3" s="1022">
        <v>2000</v>
      </c>
      <c r="L3" s="1022">
        <v>2001</v>
      </c>
      <c r="M3" s="1022">
        <v>2002</v>
      </c>
      <c r="N3" s="1022">
        <v>2003</v>
      </c>
      <c r="O3" s="1022">
        <v>2004</v>
      </c>
      <c r="P3" s="1022">
        <v>2005</v>
      </c>
      <c r="Q3" s="1022">
        <v>2006</v>
      </c>
      <c r="R3" s="1022">
        <v>2007</v>
      </c>
      <c r="S3" s="1022">
        <v>2008</v>
      </c>
      <c r="T3" s="1022">
        <v>2009</v>
      </c>
      <c r="U3" s="1022">
        <v>2010</v>
      </c>
      <c r="V3" s="1022">
        <v>2011</v>
      </c>
      <c r="W3" s="1022">
        <v>2012</v>
      </c>
      <c r="X3" s="1022">
        <v>2013</v>
      </c>
      <c r="Y3" s="1022">
        <v>2014</v>
      </c>
      <c r="Z3" s="1022">
        <v>2015</v>
      </c>
      <c r="AA3" s="1022">
        <v>2016</v>
      </c>
      <c r="AB3" s="1025">
        <v>2017</v>
      </c>
      <c r="AC3" s="1025">
        <v>2018</v>
      </c>
      <c r="AD3" s="1025">
        <v>2019</v>
      </c>
      <c r="AE3" s="1025">
        <v>2020</v>
      </c>
      <c r="AF3" s="1025">
        <v>2021</v>
      </c>
      <c r="AG3" s="1538">
        <v>2022</v>
      </c>
      <c r="AH3" s="1538">
        <v>2023</v>
      </c>
      <c r="AI3" s="1025">
        <v>2024</v>
      </c>
      <c r="AJ3" s="1025">
        <v>2025</v>
      </c>
    </row>
    <row r="4" spans="1:37" x14ac:dyDescent="0.2">
      <c r="A4" s="1022" t="s">
        <v>1</v>
      </c>
      <c r="B4" s="1023"/>
      <c r="C4" s="1023"/>
      <c r="D4" s="1023"/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3"/>
      <c r="AA4" s="1023"/>
      <c r="AB4" s="1291"/>
      <c r="AC4" s="1291"/>
      <c r="AD4" s="1291"/>
      <c r="AE4" s="1291"/>
      <c r="AF4" s="1291"/>
      <c r="AG4" s="1558"/>
      <c r="AH4" s="1221"/>
      <c r="AI4" s="1220"/>
      <c r="AJ4" s="1220"/>
    </row>
    <row r="5" spans="1:37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1559"/>
      <c r="AC5" s="1559"/>
      <c r="AD5" s="774"/>
      <c r="AE5" s="774"/>
      <c r="AF5" s="1559"/>
      <c r="AG5" s="1560"/>
      <c r="AH5" s="330"/>
      <c r="AI5" s="808"/>
      <c r="AJ5" s="1561"/>
      <c r="AK5" s="1526"/>
    </row>
    <row r="6" spans="1:37" x14ac:dyDescent="0.2">
      <c r="A6" s="9" t="s">
        <v>3</v>
      </c>
      <c r="B6" s="10" t="s">
        <v>4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J6" s="10" t="s">
        <v>4</v>
      </c>
      <c r="K6" s="11">
        <v>9.3000000000000007</v>
      </c>
      <c r="L6" s="11">
        <v>9.3000000000000007</v>
      </c>
      <c r="M6" s="11">
        <v>9.5</v>
      </c>
      <c r="N6" s="11">
        <v>9.9</v>
      </c>
      <c r="O6" s="11">
        <v>9.9</v>
      </c>
      <c r="P6" s="11">
        <v>10.199999999999999</v>
      </c>
      <c r="Q6" s="11">
        <v>10.4</v>
      </c>
      <c r="R6" s="11">
        <v>10.6</v>
      </c>
      <c r="S6" s="11">
        <v>10.1</v>
      </c>
      <c r="T6" s="11">
        <v>10.4</v>
      </c>
      <c r="U6" s="11">
        <v>11</v>
      </c>
      <c r="V6" s="11">
        <v>11.3</v>
      </c>
      <c r="W6" s="11">
        <v>11.5</v>
      </c>
      <c r="X6" s="11">
        <v>11.7</v>
      </c>
      <c r="Y6" s="11">
        <v>12.1</v>
      </c>
      <c r="Z6" s="11">
        <v>12.3</v>
      </c>
      <c r="AA6" s="11">
        <v>12.4</v>
      </c>
      <c r="AB6" s="45">
        <v>12.4</v>
      </c>
      <c r="AC6" s="45">
        <v>12.4</v>
      </c>
      <c r="AD6" s="45">
        <v>12.3</v>
      </c>
      <c r="AE6" s="45">
        <v>12.4</v>
      </c>
      <c r="AF6" s="22">
        <v>12.3</v>
      </c>
      <c r="AG6" s="101">
        <v>10.5</v>
      </c>
      <c r="AH6" s="330">
        <v>10.3</v>
      </c>
      <c r="AI6" s="1014">
        <v>10.1</v>
      </c>
      <c r="AJ6" s="812">
        <v>9.8000000000000007</v>
      </c>
      <c r="AK6" s="1526"/>
    </row>
    <row r="7" spans="1:37" x14ac:dyDescent="0.2">
      <c r="A7" s="854" t="s">
        <v>5</v>
      </c>
      <c r="B7" s="10" t="s">
        <v>4</v>
      </c>
      <c r="C7" s="10" t="s">
        <v>4</v>
      </c>
      <c r="D7" s="10" t="s">
        <v>4</v>
      </c>
      <c r="E7" s="10" t="s">
        <v>4</v>
      </c>
      <c r="F7" s="10" t="s">
        <v>4</v>
      </c>
      <c r="G7" s="10" t="s">
        <v>4</v>
      </c>
      <c r="H7" s="10" t="s">
        <v>4</v>
      </c>
      <c r="I7" s="10" t="s">
        <v>4</v>
      </c>
      <c r="J7" s="10" t="s">
        <v>4</v>
      </c>
      <c r="K7" s="10" t="s">
        <v>4</v>
      </c>
      <c r="L7" s="15">
        <v>100</v>
      </c>
      <c r="M7" s="15">
        <v>102.2</v>
      </c>
      <c r="N7" s="15">
        <v>104.2</v>
      </c>
      <c r="O7" s="15">
        <v>100</v>
      </c>
      <c r="P7" s="15">
        <v>103</v>
      </c>
      <c r="Q7" s="15">
        <v>101.2</v>
      </c>
      <c r="R7" s="15">
        <v>101.9</v>
      </c>
      <c r="S7" s="15">
        <v>95.3</v>
      </c>
      <c r="T7" s="15">
        <v>103</v>
      </c>
      <c r="U7" s="16">
        <v>105.8</v>
      </c>
      <c r="V7" s="16">
        <v>102.7</v>
      </c>
      <c r="W7" s="16">
        <v>101.8</v>
      </c>
      <c r="X7" s="16">
        <v>101.7</v>
      </c>
      <c r="Y7" s="16">
        <v>103.4</v>
      </c>
      <c r="Z7" s="16">
        <v>101.7</v>
      </c>
      <c r="AA7" s="16">
        <v>100.8</v>
      </c>
      <c r="AB7" s="36">
        <v>100</v>
      </c>
      <c r="AC7" s="45">
        <v>100</v>
      </c>
      <c r="AD7" s="45">
        <v>99.2</v>
      </c>
      <c r="AE7" s="45">
        <v>100.8</v>
      </c>
      <c r="AF7" s="22">
        <v>99.2</v>
      </c>
      <c r="AG7" s="101">
        <v>101</v>
      </c>
      <c r="AH7" s="330">
        <v>98.1</v>
      </c>
      <c r="AI7" s="1014">
        <v>98.1</v>
      </c>
      <c r="AJ7" s="812">
        <v>97</v>
      </c>
      <c r="AK7" s="1526"/>
    </row>
    <row r="8" spans="1:37" x14ac:dyDescent="0.2">
      <c r="A8" s="855" t="s">
        <v>6</v>
      </c>
      <c r="B8" s="855"/>
      <c r="C8" s="855"/>
      <c r="D8" s="855"/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18"/>
      <c r="V8" s="18"/>
      <c r="W8" s="18"/>
      <c r="X8" s="18"/>
      <c r="Y8" s="18"/>
      <c r="Z8" s="18"/>
      <c r="AA8" s="18"/>
      <c r="AB8" s="33"/>
      <c r="AC8" s="33"/>
      <c r="AD8" s="35"/>
      <c r="AE8" s="35"/>
      <c r="AF8" s="35"/>
      <c r="AG8" s="101"/>
      <c r="AH8" s="330"/>
      <c r="AI8" s="1014"/>
      <c r="AJ8" s="1562"/>
      <c r="AK8" s="1526"/>
    </row>
    <row r="9" spans="1:37" s="23" customFormat="1" x14ac:dyDescent="0.2">
      <c r="A9" s="855" t="s">
        <v>7</v>
      </c>
      <c r="B9" s="21" t="s">
        <v>4</v>
      </c>
      <c r="C9" s="21" t="s">
        <v>4</v>
      </c>
      <c r="D9" s="21" t="s">
        <v>4</v>
      </c>
      <c r="E9" s="21" t="s">
        <v>4</v>
      </c>
      <c r="F9" s="21" t="s">
        <v>4</v>
      </c>
      <c r="G9" s="21" t="s">
        <v>4</v>
      </c>
      <c r="H9" s="21" t="s">
        <v>4</v>
      </c>
      <c r="I9" s="21" t="s">
        <v>4</v>
      </c>
      <c r="J9" s="21" t="s">
        <v>4</v>
      </c>
      <c r="K9" s="21" t="s">
        <v>4</v>
      </c>
      <c r="L9" s="21" t="s">
        <v>4</v>
      </c>
      <c r="M9" s="21" t="s">
        <v>4</v>
      </c>
      <c r="N9" s="21" t="s">
        <v>4</v>
      </c>
      <c r="O9" s="21" t="s">
        <v>4</v>
      </c>
      <c r="P9" s="21" t="s">
        <v>4</v>
      </c>
      <c r="Q9" s="21" t="s">
        <v>4</v>
      </c>
      <c r="R9" s="21" t="s">
        <v>4</v>
      </c>
      <c r="S9" s="21" t="s">
        <v>4</v>
      </c>
      <c r="T9" s="21" t="s">
        <v>4</v>
      </c>
      <c r="U9" s="18" t="s">
        <v>8</v>
      </c>
      <c r="V9" s="18" t="s">
        <v>8</v>
      </c>
      <c r="W9" s="18" t="s">
        <v>8</v>
      </c>
      <c r="X9" s="12">
        <v>178</v>
      </c>
      <c r="Y9" s="12">
        <v>203</v>
      </c>
      <c r="Z9" s="12">
        <v>181</v>
      </c>
      <c r="AA9" s="12">
        <v>178</v>
      </c>
      <c r="AB9" s="22">
        <v>171</v>
      </c>
      <c r="AC9" s="22">
        <v>173</v>
      </c>
      <c r="AD9" s="35">
        <v>184</v>
      </c>
      <c r="AE9" s="35">
        <v>209</v>
      </c>
      <c r="AF9" s="35">
        <v>202</v>
      </c>
      <c r="AG9" s="101">
        <v>181</v>
      </c>
      <c r="AH9" s="101">
        <v>155</v>
      </c>
      <c r="AI9" s="1014">
        <v>140</v>
      </c>
      <c r="AJ9" s="813">
        <v>117</v>
      </c>
      <c r="AK9" s="1563"/>
    </row>
    <row r="10" spans="1:37" s="23" customFormat="1" x14ac:dyDescent="0.2">
      <c r="A10" s="856" t="s">
        <v>9</v>
      </c>
      <c r="B10" s="21" t="s">
        <v>4</v>
      </c>
      <c r="C10" s="21" t="s">
        <v>4</v>
      </c>
      <c r="D10" s="21" t="s">
        <v>4</v>
      </c>
      <c r="E10" s="21" t="s">
        <v>4</v>
      </c>
      <c r="F10" s="21" t="s">
        <v>4</v>
      </c>
      <c r="G10" s="21" t="s">
        <v>4</v>
      </c>
      <c r="H10" s="21">
        <v>15.37</v>
      </c>
      <c r="I10" s="21">
        <v>14.04</v>
      </c>
      <c r="J10" s="21">
        <v>16.77</v>
      </c>
      <c r="K10" s="25">
        <v>13.55</v>
      </c>
      <c r="L10" s="25">
        <v>12.04</v>
      </c>
      <c r="M10" s="25">
        <v>13.94</v>
      </c>
      <c r="N10" s="25">
        <v>12.78</v>
      </c>
      <c r="O10" s="25">
        <v>13.13</v>
      </c>
      <c r="P10" s="25">
        <v>12.83</v>
      </c>
      <c r="Q10" s="25">
        <v>13.06</v>
      </c>
      <c r="R10" s="25">
        <v>15.29</v>
      </c>
      <c r="S10" s="25">
        <v>13.23</v>
      </c>
      <c r="T10" s="25">
        <v>18.05</v>
      </c>
      <c r="U10" s="25">
        <v>16.7</v>
      </c>
      <c r="V10" s="25">
        <v>17.28</v>
      </c>
      <c r="W10" s="25">
        <v>15.08</v>
      </c>
      <c r="X10" s="25">
        <v>15.18</v>
      </c>
      <c r="Y10" s="25">
        <v>17.170000000000002</v>
      </c>
      <c r="Z10" s="25">
        <v>14.85</v>
      </c>
      <c r="AA10" s="25">
        <v>14.43</v>
      </c>
      <c r="AB10" s="274">
        <v>13.8</v>
      </c>
      <c r="AC10" s="31">
        <v>13.96</v>
      </c>
      <c r="AD10" s="274">
        <v>14.88</v>
      </c>
      <c r="AE10" s="274">
        <v>16.899999999999999</v>
      </c>
      <c r="AF10" s="22">
        <v>16.34</v>
      </c>
      <c r="AG10" s="101">
        <v>17.34</v>
      </c>
      <c r="AH10" s="101">
        <v>14.9</v>
      </c>
      <c r="AI10" s="1014">
        <v>13.73</v>
      </c>
      <c r="AJ10" s="813">
        <v>11.76</v>
      </c>
      <c r="AK10" s="1563"/>
    </row>
    <row r="11" spans="1:37" s="23" customFormat="1" x14ac:dyDescent="0.2">
      <c r="A11" s="855" t="s">
        <v>10</v>
      </c>
      <c r="B11" s="855"/>
      <c r="C11" s="855"/>
      <c r="D11" s="855"/>
      <c r="E11" s="855"/>
      <c r="F11" s="855"/>
      <c r="G11" s="855"/>
      <c r="H11" s="855"/>
      <c r="I11" s="855"/>
      <c r="J11" s="855"/>
      <c r="K11" s="855"/>
      <c r="L11" s="855"/>
      <c r="M11" s="855"/>
      <c r="N11" s="855"/>
      <c r="O11" s="855"/>
      <c r="P11" s="855"/>
      <c r="Q11" s="855"/>
      <c r="R11" s="855"/>
      <c r="S11" s="855"/>
      <c r="T11" s="855"/>
      <c r="U11" s="25"/>
      <c r="V11" s="25"/>
      <c r="W11" s="25"/>
      <c r="X11" s="25"/>
      <c r="Y11" s="25"/>
      <c r="Z11" s="25"/>
      <c r="AA11" s="25"/>
      <c r="AB11" s="274"/>
      <c r="AC11" s="31"/>
      <c r="AD11" s="274"/>
      <c r="AE11" s="274"/>
      <c r="AF11" s="22"/>
      <c r="AG11" s="101"/>
      <c r="AH11" s="101"/>
      <c r="AI11" s="1014"/>
      <c r="AJ11" s="1562"/>
      <c r="AK11" s="1563"/>
    </row>
    <row r="12" spans="1:37" s="23" customFormat="1" x14ac:dyDescent="0.2">
      <c r="A12" s="855" t="s">
        <v>11</v>
      </c>
      <c r="B12" s="21" t="s">
        <v>4</v>
      </c>
      <c r="C12" s="21" t="s">
        <v>4</v>
      </c>
      <c r="D12" s="21" t="s">
        <v>4</v>
      </c>
      <c r="E12" s="21" t="s">
        <v>4</v>
      </c>
      <c r="F12" s="21" t="s">
        <v>4</v>
      </c>
      <c r="G12" s="21" t="s">
        <v>4</v>
      </c>
      <c r="H12" s="21" t="s">
        <v>4</v>
      </c>
      <c r="I12" s="21" t="s">
        <v>4</v>
      </c>
      <c r="J12" s="21" t="s">
        <v>4</v>
      </c>
      <c r="K12" s="21" t="s">
        <v>4</v>
      </c>
      <c r="L12" s="21" t="s">
        <v>4</v>
      </c>
      <c r="M12" s="21" t="s">
        <v>4</v>
      </c>
      <c r="N12" s="21" t="s">
        <v>4</v>
      </c>
      <c r="O12" s="21" t="s">
        <v>4</v>
      </c>
      <c r="P12" s="21" t="s">
        <v>4</v>
      </c>
      <c r="Q12" s="21" t="s">
        <v>4</v>
      </c>
      <c r="R12" s="21" t="s">
        <v>4</v>
      </c>
      <c r="S12" s="21" t="s">
        <v>4</v>
      </c>
      <c r="T12" s="21" t="s">
        <v>4</v>
      </c>
      <c r="U12" s="18" t="s">
        <v>8</v>
      </c>
      <c r="V12" s="18" t="s">
        <v>8</v>
      </c>
      <c r="W12" s="18" t="s">
        <v>8</v>
      </c>
      <c r="X12" s="27">
        <v>89</v>
      </c>
      <c r="Y12" s="27">
        <v>82</v>
      </c>
      <c r="Z12" s="27">
        <v>103</v>
      </c>
      <c r="AA12" s="27">
        <v>97</v>
      </c>
      <c r="AB12" s="1564">
        <v>88</v>
      </c>
      <c r="AC12" s="1564">
        <v>95</v>
      </c>
      <c r="AD12" s="1564">
        <v>86</v>
      </c>
      <c r="AE12" s="1564">
        <v>115</v>
      </c>
      <c r="AF12" s="1564">
        <v>125</v>
      </c>
      <c r="AG12" s="101">
        <v>101</v>
      </c>
      <c r="AH12" s="101">
        <v>79</v>
      </c>
      <c r="AI12" s="1014">
        <v>87</v>
      </c>
      <c r="AJ12" s="813">
        <v>112</v>
      </c>
      <c r="AK12" s="1563"/>
    </row>
    <row r="13" spans="1:37" s="23" customFormat="1" x14ac:dyDescent="0.2">
      <c r="A13" s="856" t="s">
        <v>12</v>
      </c>
      <c r="B13" s="21" t="s">
        <v>4</v>
      </c>
      <c r="C13" s="21" t="s">
        <v>4</v>
      </c>
      <c r="D13" s="21" t="s">
        <v>4</v>
      </c>
      <c r="E13" s="21" t="s">
        <v>4</v>
      </c>
      <c r="F13" s="21" t="s">
        <v>4</v>
      </c>
      <c r="G13" s="21" t="s">
        <v>4</v>
      </c>
      <c r="H13" s="21">
        <v>6.12</v>
      </c>
      <c r="I13" s="21">
        <v>8.68</v>
      </c>
      <c r="J13" s="21">
        <v>9.57</v>
      </c>
      <c r="K13" s="25">
        <v>9.0299999999999994</v>
      </c>
      <c r="L13" s="25">
        <v>6.45</v>
      </c>
      <c r="M13" s="25">
        <v>8.6199999999999992</v>
      </c>
      <c r="N13" s="25">
        <v>8.14</v>
      </c>
      <c r="O13" s="25">
        <v>8.48</v>
      </c>
      <c r="P13" s="25">
        <v>8.65</v>
      </c>
      <c r="Q13" s="25">
        <v>9.26</v>
      </c>
      <c r="R13" s="25">
        <v>8.2200000000000006</v>
      </c>
      <c r="S13" s="25">
        <v>10.88</v>
      </c>
      <c r="T13" s="25">
        <v>9.66</v>
      </c>
      <c r="U13" s="25">
        <v>7.93</v>
      </c>
      <c r="V13" s="25">
        <v>7.34</v>
      </c>
      <c r="W13" s="25">
        <v>7.36</v>
      </c>
      <c r="X13" s="25">
        <v>7.68</v>
      </c>
      <c r="Y13" s="25">
        <v>6.56</v>
      </c>
      <c r="Z13" s="25">
        <v>8.4499999999999993</v>
      </c>
      <c r="AA13" s="25">
        <v>7.86</v>
      </c>
      <c r="AB13" s="274">
        <v>7.1</v>
      </c>
      <c r="AC13" s="31">
        <v>7.66</v>
      </c>
      <c r="AD13" s="274">
        <v>6.96</v>
      </c>
      <c r="AE13" s="274">
        <v>9.3000000000000007</v>
      </c>
      <c r="AF13" s="22">
        <v>10.11</v>
      </c>
      <c r="AG13" s="101">
        <v>9.67</v>
      </c>
      <c r="AH13" s="101">
        <v>7.59</v>
      </c>
      <c r="AI13" s="1014">
        <v>8.5299999999999994</v>
      </c>
      <c r="AJ13" s="813">
        <v>11.26</v>
      </c>
      <c r="AK13" s="1563"/>
    </row>
    <row r="14" spans="1:37" s="23" customFormat="1" x14ac:dyDescent="0.2">
      <c r="A14" s="28" t="s">
        <v>13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30">
        <v>25.6</v>
      </c>
      <c r="K14" s="30">
        <v>23.8</v>
      </c>
      <c r="L14" s="30">
        <v>8.9</v>
      </c>
      <c r="M14" s="31" t="s">
        <v>8</v>
      </c>
      <c r="N14" s="31">
        <v>16.100000000000001</v>
      </c>
      <c r="O14" s="31">
        <v>15.38</v>
      </c>
      <c r="P14" s="31">
        <v>23.26</v>
      </c>
      <c r="Q14" s="31">
        <v>7.46</v>
      </c>
      <c r="R14" s="31" t="s">
        <v>8</v>
      </c>
      <c r="S14" s="30">
        <v>35.54</v>
      </c>
      <c r="T14" s="22">
        <v>27.03</v>
      </c>
      <c r="U14" s="12">
        <v>22.17</v>
      </c>
      <c r="V14" s="12" t="s">
        <v>8</v>
      </c>
      <c r="W14" s="12">
        <v>5.81</v>
      </c>
      <c r="X14" s="12">
        <v>28.41</v>
      </c>
      <c r="Y14" s="12" t="s">
        <v>8</v>
      </c>
      <c r="Z14" s="12">
        <v>5.52</v>
      </c>
      <c r="AA14" s="12">
        <v>11.14</v>
      </c>
      <c r="AB14" s="22">
        <v>17.54</v>
      </c>
      <c r="AC14" s="31">
        <v>23.19</v>
      </c>
      <c r="AD14" s="274" t="s">
        <v>8</v>
      </c>
      <c r="AE14" s="274">
        <v>9.57</v>
      </c>
      <c r="AF14" s="274" t="s">
        <v>8</v>
      </c>
      <c r="AG14" s="101" t="s">
        <v>8</v>
      </c>
      <c r="AH14" s="101" t="s">
        <v>8</v>
      </c>
      <c r="AI14" s="1014">
        <v>7.14</v>
      </c>
      <c r="AJ14" s="813" t="s">
        <v>8</v>
      </c>
      <c r="AK14" s="1563"/>
    </row>
    <row r="15" spans="1:37" s="23" customFormat="1" ht="24" x14ac:dyDescent="0.2">
      <c r="A15" s="32" t="s">
        <v>14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29" t="s">
        <v>4</v>
      </c>
      <c r="R15" s="29" t="s">
        <v>4</v>
      </c>
      <c r="S15" s="29" t="s">
        <v>4</v>
      </c>
      <c r="T15" s="33" t="s">
        <v>8</v>
      </c>
      <c r="U15" s="18" t="s">
        <v>8</v>
      </c>
      <c r="V15" s="18" t="s">
        <v>8</v>
      </c>
      <c r="W15" s="18" t="s">
        <v>8</v>
      </c>
      <c r="X15" s="18" t="s">
        <v>8</v>
      </c>
      <c r="Y15" s="18" t="s">
        <v>8</v>
      </c>
      <c r="Z15" s="18" t="s">
        <v>8</v>
      </c>
      <c r="AA15" s="18" t="s">
        <v>8</v>
      </c>
      <c r="AB15" s="33" t="s">
        <v>8</v>
      </c>
      <c r="AC15" s="31" t="s">
        <v>8</v>
      </c>
      <c r="AD15" s="35" t="s">
        <v>8</v>
      </c>
      <c r="AE15" s="35" t="s">
        <v>8</v>
      </c>
      <c r="AF15" s="22">
        <v>476.1</v>
      </c>
      <c r="AG15" s="101" t="s">
        <v>8</v>
      </c>
      <c r="AH15" s="101" t="s">
        <v>8</v>
      </c>
      <c r="AI15" s="1014" t="s">
        <v>8</v>
      </c>
      <c r="AJ15" s="1054" t="s">
        <v>8</v>
      </c>
      <c r="AK15" s="1563"/>
    </row>
    <row r="16" spans="1:37" s="23" customFormat="1" x14ac:dyDescent="0.2">
      <c r="A16" s="28" t="s">
        <v>15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18"/>
      <c r="V16" s="18"/>
      <c r="W16" s="18"/>
      <c r="X16" s="18"/>
      <c r="Y16" s="18"/>
      <c r="Z16" s="18"/>
      <c r="AA16" s="18"/>
      <c r="AB16" s="33"/>
      <c r="AC16" s="472"/>
      <c r="AD16" s="35"/>
      <c r="AE16" s="35"/>
      <c r="AF16" s="33"/>
      <c r="AG16" s="101"/>
      <c r="AH16" s="101"/>
      <c r="AI16" s="1014"/>
      <c r="AJ16" s="813"/>
      <c r="AK16" s="1563"/>
    </row>
    <row r="17" spans="1:37" s="23" customFormat="1" x14ac:dyDescent="0.2">
      <c r="A17" s="34" t="s">
        <v>16</v>
      </c>
      <c r="B17" s="29" t="s">
        <v>4</v>
      </c>
      <c r="C17" s="29" t="s">
        <v>4</v>
      </c>
      <c r="D17" s="29" t="s">
        <v>4</v>
      </c>
      <c r="E17" s="29" t="s">
        <v>4</v>
      </c>
      <c r="F17" s="29" t="s">
        <v>4</v>
      </c>
      <c r="G17" s="29" t="s">
        <v>4</v>
      </c>
      <c r="H17" s="29">
        <v>124</v>
      </c>
      <c r="I17" s="35">
        <v>61</v>
      </c>
      <c r="J17" s="29">
        <v>67</v>
      </c>
      <c r="K17" s="19">
        <v>42</v>
      </c>
      <c r="L17" s="19">
        <v>52</v>
      </c>
      <c r="M17" s="19">
        <v>50</v>
      </c>
      <c r="N17" s="19">
        <v>45</v>
      </c>
      <c r="O17" s="19">
        <v>46</v>
      </c>
      <c r="P17" s="19">
        <v>42</v>
      </c>
      <c r="Q17" s="19">
        <v>39</v>
      </c>
      <c r="R17" s="19">
        <v>74</v>
      </c>
      <c r="S17" s="19">
        <v>25</v>
      </c>
      <c r="T17" s="19">
        <v>86</v>
      </c>
      <c r="U17" s="19">
        <v>94</v>
      </c>
      <c r="V17" s="19">
        <v>111</v>
      </c>
      <c r="W17" s="19">
        <v>88</v>
      </c>
      <c r="X17" s="19">
        <v>87</v>
      </c>
      <c r="Y17" s="19">
        <v>126</v>
      </c>
      <c r="Z17" s="19">
        <v>78</v>
      </c>
      <c r="AA17" s="19">
        <v>81</v>
      </c>
      <c r="AB17" s="35">
        <v>83</v>
      </c>
      <c r="AC17" s="22">
        <v>78</v>
      </c>
      <c r="AD17" s="22">
        <v>98</v>
      </c>
      <c r="AE17" s="35">
        <v>94</v>
      </c>
      <c r="AF17" s="22">
        <v>77</v>
      </c>
      <c r="AG17" s="101">
        <v>79</v>
      </c>
      <c r="AH17" s="101">
        <v>76</v>
      </c>
      <c r="AI17" s="1014">
        <v>53</v>
      </c>
      <c r="AJ17" s="813">
        <v>5</v>
      </c>
      <c r="AK17" s="1563"/>
    </row>
    <row r="18" spans="1:37" s="23" customFormat="1" x14ac:dyDescent="0.2">
      <c r="A18" s="34" t="s">
        <v>17</v>
      </c>
      <c r="B18" s="21" t="s">
        <v>4</v>
      </c>
      <c r="C18" s="21" t="s">
        <v>4</v>
      </c>
      <c r="D18" s="21" t="s">
        <v>4</v>
      </c>
      <c r="E18" s="21" t="s">
        <v>4</v>
      </c>
      <c r="F18" s="21" t="s">
        <v>4</v>
      </c>
      <c r="G18" s="21" t="s">
        <v>4</v>
      </c>
      <c r="H18" s="21">
        <v>-0.29999999999999899</v>
      </c>
      <c r="I18" s="21">
        <v>-0.75</v>
      </c>
      <c r="J18" s="21">
        <v>-5.5000000000001499E-2</v>
      </c>
      <c r="K18" s="25">
        <v>6.0000000000000497E-2</v>
      </c>
      <c r="L18" s="25">
        <v>0.36000000000000099</v>
      </c>
      <c r="M18" s="25">
        <v>2.395</v>
      </c>
      <c r="N18" s="25">
        <v>1.91</v>
      </c>
      <c r="O18" s="25">
        <v>3.5527136788005001E-15</v>
      </c>
      <c r="P18" s="25">
        <v>0.44499999999999901</v>
      </c>
      <c r="Q18" s="25">
        <v>1.7549999999999999</v>
      </c>
      <c r="R18" s="25">
        <v>-5.0000000000000697E-2</v>
      </c>
      <c r="S18" s="25">
        <v>0.42000000000000298</v>
      </c>
      <c r="T18" s="25">
        <v>-1.5649999999999999</v>
      </c>
      <c r="U18" s="25">
        <v>0.31999999999999901</v>
      </c>
      <c r="V18" s="25">
        <v>-4.00000000000027E-2</v>
      </c>
      <c r="W18" s="25">
        <v>-3.5527136788005001E-15</v>
      </c>
      <c r="X18" s="25">
        <v>1.0349999999999999</v>
      </c>
      <c r="Y18" s="25">
        <v>-0.42</v>
      </c>
      <c r="Z18" s="25">
        <v>-1.0249999999999999</v>
      </c>
      <c r="AA18" s="25">
        <v>0.16499999999999901</v>
      </c>
      <c r="AB18" s="274">
        <v>-0.40499999999999903</v>
      </c>
      <c r="AC18" s="31">
        <v>6.3</v>
      </c>
      <c r="AD18" s="22">
        <v>7.93</v>
      </c>
      <c r="AE18" s="31">
        <v>7.6</v>
      </c>
      <c r="AF18" s="22">
        <v>6.23</v>
      </c>
      <c r="AG18" s="101">
        <v>7.66</v>
      </c>
      <c r="AH18" s="101">
        <v>7.31</v>
      </c>
      <c r="AI18" s="1565">
        <v>5.2</v>
      </c>
      <c r="AJ18" s="813">
        <v>0.5</v>
      </c>
      <c r="AK18" s="1563"/>
    </row>
    <row r="19" spans="1:37" s="23" customFormat="1" x14ac:dyDescent="0.2">
      <c r="A19" s="9" t="s">
        <v>18</v>
      </c>
      <c r="B19" s="21" t="s">
        <v>4</v>
      </c>
      <c r="C19" s="21" t="s">
        <v>4</v>
      </c>
      <c r="D19" s="21" t="s">
        <v>4</v>
      </c>
      <c r="E19" s="21" t="s">
        <v>4</v>
      </c>
      <c r="F19" s="21" t="s">
        <v>4</v>
      </c>
      <c r="G19" s="21" t="s">
        <v>4</v>
      </c>
      <c r="H19" s="21">
        <v>5.67</v>
      </c>
      <c r="I19" s="21">
        <v>4.3</v>
      </c>
      <c r="J19" s="21">
        <v>8.06</v>
      </c>
      <c r="K19" s="25">
        <v>5.55</v>
      </c>
      <c r="L19" s="25">
        <v>5.32</v>
      </c>
      <c r="M19" s="25">
        <v>8.51</v>
      </c>
      <c r="N19" s="25">
        <v>8.14</v>
      </c>
      <c r="O19" s="25">
        <v>7.07</v>
      </c>
      <c r="P19" s="25">
        <v>6.76</v>
      </c>
      <c r="Q19" s="25">
        <v>8.77</v>
      </c>
      <c r="R19" s="25">
        <v>7.17</v>
      </c>
      <c r="S19" s="25">
        <v>6.19</v>
      </c>
      <c r="T19" s="25">
        <v>8.68</v>
      </c>
      <c r="U19" s="25">
        <v>9.6999999999999993</v>
      </c>
      <c r="V19" s="25">
        <v>8.06</v>
      </c>
      <c r="W19" s="25">
        <v>8.24</v>
      </c>
      <c r="X19" s="25">
        <v>8.11</v>
      </c>
      <c r="Y19" s="25">
        <v>7.57</v>
      </c>
      <c r="Z19" s="25">
        <v>6.4</v>
      </c>
      <c r="AA19" s="25">
        <v>7.46</v>
      </c>
      <c r="AB19" s="274">
        <v>5.57</v>
      </c>
      <c r="AC19" s="31">
        <v>5.73</v>
      </c>
      <c r="AD19" s="22">
        <v>5.82</v>
      </c>
      <c r="AE19" s="31">
        <v>7.6</v>
      </c>
      <c r="AF19" s="31">
        <v>5.5</v>
      </c>
      <c r="AG19" s="101">
        <v>7.18</v>
      </c>
      <c r="AH19" s="265">
        <v>4.9000000000000004</v>
      </c>
      <c r="AI19" s="1014">
        <v>6.28</v>
      </c>
      <c r="AJ19" s="813">
        <v>4.62</v>
      </c>
      <c r="AK19" s="1563"/>
    </row>
    <row r="20" spans="1:37" s="23" customFormat="1" x14ac:dyDescent="0.2">
      <c r="A20" s="855" t="s">
        <v>19</v>
      </c>
      <c r="B20" s="21" t="s">
        <v>4</v>
      </c>
      <c r="C20" s="21" t="s">
        <v>4</v>
      </c>
      <c r="D20" s="21" t="s">
        <v>4</v>
      </c>
      <c r="E20" s="21" t="s">
        <v>4</v>
      </c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  <c r="K20" s="21" t="s">
        <v>4</v>
      </c>
      <c r="L20" s="21" t="s">
        <v>4</v>
      </c>
      <c r="M20" s="21" t="s">
        <v>4</v>
      </c>
      <c r="N20" s="21" t="s">
        <v>4</v>
      </c>
      <c r="O20" s="21" t="s">
        <v>4</v>
      </c>
      <c r="P20" s="21" t="s">
        <v>4</v>
      </c>
      <c r="Q20" s="21" t="s">
        <v>4</v>
      </c>
      <c r="R20" s="21" t="s">
        <v>4</v>
      </c>
      <c r="S20" s="21" t="s">
        <v>4</v>
      </c>
      <c r="T20" s="21" t="s">
        <v>4</v>
      </c>
      <c r="U20" s="18" t="s">
        <v>8</v>
      </c>
      <c r="V20" s="18" t="s">
        <v>8</v>
      </c>
      <c r="W20" s="18" t="s">
        <v>8</v>
      </c>
      <c r="X20" s="19">
        <v>94</v>
      </c>
      <c r="Y20" s="19">
        <v>90</v>
      </c>
      <c r="Z20" s="19">
        <v>78</v>
      </c>
      <c r="AA20" s="19">
        <v>92</v>
      </c>
      <c r="AB20" s="35">
        <v>69</v>
      </c>
      <c r="AC20" s="35">
        <v>71</v>
      </c>
      <c r="AD20" s="35">
        <v>72</v>
      </c>
      <c r="AE20" s="35">
        <v>94</v>
      </c>
      <c r="AF20" s="35">
        <v>68</v>
      </c>
      <c r="AG20" s="101">
        <v>75</v>
      </c>
      <c r="AH20" s="101">
        <v>51</v>
      </c>
      <c r="AI20" s="1014">
        <v>64</v>
      </c>
      <c r="AJ20" s="813">
        <v>46</v>
      </c>
      <c r="AK20" s="1563"/>
    </row>
    <row r="21" spans="1:37" s="23" customFormat="1" x14ac:dyDescent="0.2">
      <c r="A21" s="9" t="s">
        <v>20</v>
      </c>
      <c r="B21" s="21" t="s">
        <v>4</v>
      </c>
      <c r="C21" s="21" t="s">
        <v>4</v>
      </c>
      <c r="D21" s="21" t="s">
        <v>4</v>
      </c>
      <c r="E21" s="21" t="s">
        <v>4</v>
      </c>
      <c r="F21" s="21" t="s">
        <v>4</v>
      </c>
      <c r="G21" s="21" t="s">
        <v>4</v>
      </c>
      <c r="H21" s="21">
        <v>4.55</v>
      </c>
      <c r="I21" s="21">
        <v>4.12</v>
      </c>
      <c r="J21" s="21">
        <v>4.3</v>
      </c>
      <c r="K21" s="25">
        <v>4.0599999999999996</v>
      </c>
      <c r="L21" s="25">
        <v>3.72</v>
      </c>
      <c r="M21" s="25">
        <v>5.1100000000000003</v>
      </c>
      <c r="N21" s="25">
        <v>4.2300000000000004</v>
      </c>
      <c r="O21" s="25">
        <v>3.03</v>
      </c>
      <c r="P21" s="25">
        <v>3.48</v>
      </c>
      <c r="Q21" s="25">
        <v>3.9</v>
      </c>
      <c r="R21" s="25">
        <v>4.01</v>
      </c>
      <c r="S21" s="25">
        <v>3.94</v>
      </c>
      <c r="T21" s="25">
        <v>3.12</v>
      </c>
      <c r="U21" s="25">
        <v>3.82</v>
      </c>
      <c r="V21" s="25">
        <v>4.57</v>
      </c>
      <c r="W21" s="25">
        <v>3.42</v>
      </c>
      <c r="X21" s="25">
        <v>4.57</v>
      </c>
      <c r="Y21" s="25">
        <v>4.38</v>
      </c>
      <c r="Z21" s="25">
        <v>3.2</v>
      </c>
      <c r="AA21" s="25">
        <v>3.65</v>
      </c>
      <c r="AB21" s="274">
        <v>3.71</v>
      </c>
      <c r="AC21" s="31">
        <v>3.23</v>
      </c>
      <c r="AD21" s="22">
        <v>2.91</v>
      </c>
      <c r="AE21" s="31">
        <v>3.8</v>
      </c>
      <c r="AF21" s="22">
        <v>3.72</v>
      </c>
      <c r="AG21" s="101">
        <v>2.87</v>
      </c>
      <c r="AH21" s="101">
        <v>3.46</v>
      </c>
      <c r="AI21" s="1014">
        <v>3.14</v>
      </c>
      <c r="AJ21" s="813">
        <v>3.62</v>
      </c>
      <c r="AK21" s="1563"/>
    </row>
    <row r="22" spans="1:37" s="23" customFormat="1" x14ac:dyDescent="0.2">
      <c r="A22" s="855" t="s">
        <v>21</v>
      </c>
      <c r="B22" s="21" t="s">
        <v>4</v>
      </c>
      <c r="C22" s="21" t="s">
        <v>4</v>
      </c>
      <c r="D22" s="21" t="s">
        <v>4</v>
      </c>
      <c r="E22" s="21" t="s">
        <v>4</v>
      </c>
      <c r="F22" s="21" t="s">
        <v>4</v>
      </c>
      <c r="G22" s="21" t="s">
        <v>4</v>
      </c>
      <c r="H22" s="21" t="s">
        <v>4</v>
      </c>
      <c r="I22" s="21" t="s">
        <v>4</v>
      </c>
      <c r="J22" s="21" t="s">
        <v>4</v>
      </c>
      <c r="K22" s="21" t="s">
        <v>4</v>
      </c>
      <c r="L22" s="21" t="s">
        <v>4</v>
      </c>
      <c r="M22" s="21" t="s">
        <v>4</v>
      </c>
      <c r="N22" s="21" t="s">
        <v>4</v>
      </c>
      <c r="O22" s="21" t="s">
        <v>4</v>
      </c>
      <c r="P22" s="21" t="s">
        <v>4</v>
      </c>
      <c r="Q22" s="21" t="s">
        <v>4</v>
      </c>
      <c r="R22" s="21" t="s">
        <v>4</v>
      </c>
      <c r="S22" s="21" t="s">
        <v>4</v>
      </c>
      <c r="T22" s="21" t="s">
        <v>4</v>
      </c>
      <c r="U22" s="18" t="s">
        <v>8</v>
      </c>
      <c r="V22" s="18" t="s">
        <v>8</v>
      </c>
      <c r="W22" s="18" t="s">
        <v>8</v>
      </c>
      <c r="X22" s="19">
        <v>53</v>
      </c>
      <c r="Y22" s="19">
        <v>52</v>
      </c>
      <c r="Z22" s="19">
        <v>39</v>
      </c>
      <c r="AA22" s="19">
        <v>45</v>
      </c>
      <c r="AB22" s="35">
        <v>46</v>
      </c>
      <c r="AC22" s="35">
        <v>40</v>
      </c>
      <c r="AD22" s="35">
        <v>36</v>
      </c>
      <c r="AE22" s="35">
        <v>47</v>
      </c>
      <c r="AF22" s="35">
        <v>46</v>
      </c>
      <c r="AG22" s="101">
        <v>30</v>
      </c>
      <c r="AH22" s="101">
        <v>36</v>
      </c>
      <c r="AI22" s="1014">
        <v>32</v>
      </c>
      <c r="AJ22" s="813">
        <v>36</v>
      </c>
      <c r="AK22" s="1563"/>
    </row>
    <row r="23" spans="1:37" x14ac:dyDescent="0.2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AH23" s="330"/>
      <c r="AI23" s="1014"/>
      <c r="AJ23" s="812"/>
      <c r="AK23" s="1526"/>
    </row>
    <row r="24" spans="1:37" s="40" customFormat="1" x14ac:dyDescent="0.2">
      <c r="A24" s="34" t="s">
        <v>23</v>
      </c>
      <c r="B24" s="29" t="s">
        <v>4</v>
      </c>
      <c r="C24" s="29" t="s">
        <v>4</v>
      </c>
      <c r="D24" s="29" t="s">
        <v>4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  <c r="N24" s="29" t="s">
        <v>4</v>
      </c>
      <c r="O24" s="29" t="s">
        <v>4</v>
      </c>
      <c r="P24" s="29" t="s">
        <v>4</v>
      </c>
      <c r="Q24" s="29" t="s">
        <v>4</v>
      </c>
      <c r="R24" s="29" t="s">
        <v>4</v>
      </c>
      <c r="S24" s="29" t="s">
        <v>4</v>
      </c>
      <c r="T24" s="29" t="s">
        <v>4</v>
      </c>
      <c r="U24" s="19" t="s">
        <v>8</v>
      </c>
      <c r="V24" s="19" t="s">
        <v>8</v>
      </c>
      <c r="W24" s="19" t="s">
        <v>8</v>
      </c>
      <c r="X24" s="19" t="s">
        <v>8</v>
      </c>
      <c r="Y24" s="19">
        <v>590</v>
      </c>
      <c r="Z24" s="19">
        <v>456</v>
      </c>
      <c r="AA24" s="19">
        <v>143</v>
      </c>
      <c r="AB24" s="35">
        <v>575</v>
      </c>
      <c r="AC24" s="35">
        <v>503</v>
      </c>
      <c r="AD24" s="35">
        <v>520</v>
      </c>
      <c r="AE24" s="35">
        <v>476</v>
      </c>
      <c r="AF24" s="22">
        <v>345</v>
      </c>
      <c r="AG24" s="1566" t="s">
        <v>24</v>
      </c>
      <c r="AH24" s="101">
        <v>439</v>
      </c>
      <c r="AI24" s="1014">
        <v>354</v>
      </c>
      <c r="AJ24" s="813">
        <v>439</v>
      </c>
      <c r="AK24" s="1567"/>
    </row>
    <row r="25" spans="1:37" s="40" customFormat="1" x14ac:dyDescent="0.2">
      <c r="A25" s="34" t="s">
        <v>25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29" t="s">
        <v>4</v>
      </c>
      <c r="M25" s="29" t="s">
        <v>4</v>
      </c>
      <c r="N25" s="29" t="s">
        <v>4</v>
      </c>
      <c r="O25" s="29" t="s">
        <v>4</v>
      </c>
      <c r="P25" s="29" t="s">
        <v>4</v>
      </c>
      <c r="Q25" s="29" t="s">
        <v>4</v>
      </c>
      <c r="R25" s="29" t="s">
        <v>4</v>
      </c>
      <c r="S25" s="29" t="s">
        <v>4</v>
      </c>
      <c r="T25" s="29" t="s">
        <v>4</v>
      </c>
      <c r="U25" s="19" t="s">
        <v>8</v>
      </c>
      <c r="V25" s="19" t="s">
        <v>8</v>
      </c>
      <c r="W25" s="19" t="s">
        <v>8</v>
      </c>
      <c r="X25" s="19" t="s">
        <v>8</v>
      </c>
      <c r="Y25" s="19">
        <v>294</v>
      </c>
      <c r="Z25" s="19">
        <v>348</v>
      </c>
      <c r="AA25" s="19">
        <v>85</v>
      </c>
      <c r="AB25" s="35">
        <v>665</v>
      </c>
      <c r="AC25" s="35">
        <v>556</v>
      </c>
      <c r="AD25" s="35">
        <v>709</v>
      </c>
      <c r="AE25" s="35">
        <v>474</v>
      </c>
      <c r="AF25" s="22">
        <v>520</v>
      </c>
      <c r="AG25" s="1566" t="s">
        <v>26</v>
      </c>
      <c r="AH25" s="101">
        <v>627</v>
      </c>
      <c r="AI25" s="1014">
        <v>596</v>
      </c>
      <c r="AJ25" s="813">
        <v>624</v>
      </c>
      <c r="AK25" s="1567"/>
    </row>
    <row r="26" spans="1:37" x14ac:dyDescent="0.2">
      <c r="A26" s="854" t="s">
        <v>27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41">
        <v>-41</v>
      </c>
      <c r="K26" s="42">
        <v>-53</v>
      </c>
      <c r="L26" s="42">
        <v>-54</v>
      </c>
      <c r="M26" s="42">
        <v>117</v>
      </c>
      <c r="N26" s="42">
        <v>340</v>
      </c>
      <c r="O26" s="42">
        <v>28</v>
      </c>
      <c r="P26" s="42">
        <v>187</v>
      </c>
      <c r="Q26" s="42">
        <v>151</v>
      </c>
      <c r="R26" s="42">
        <v>136</v>
      </c>
      <c r="S26" s="42">
        <v>153</v>
      </c>
      <c r="T26" s="42">
        <v>226</v>
      </c>
      <c r="U26" s="19">
        <v>533</v>
      </c>
      <c r="V26" s="19">
        <v>164</v>
      </c>
      <c r="W26" s="19">
        <v>114</v>
      </c>
      <c r="X26" s="19">
        <v>76</v>
      </c>
      <c r="Y26" s="19">
        <v>296</v>
      </c>
      <c r="Z26" s="19">
        <v>108</v>
      </c>
      <c r="AA26" s="19">
        <v>28</v>
      </c>
      <c r="AB26" s="35">
        <v>-90</v>
      </c>
      <c r="AC26" s="35">
        <v>-53</v>
      </c>
      <c r="AD26" s="35">
        <v>-189</v>
      </c>
      <c r="AE26" s="35">
        <v>2</v>
      </c>
      <c r="AF26" s="22">
        <v>-175</v>
      </c>
      <c r="AG26" s="1566" t="s">
        <v>28</v>
      </c>
      <c r="AH26" s="330">
        <v>-188</v>
      </c>
      <c r="AI26" s="1014">
        <v>-242</v>
      </c>
      <c r="AJ26" s="812">
        <v>-185</v>
      </c>
      <c r="AK26" s="1526"/>
    </row>
    <row r="27" spans="1:37" ht="12.75" x14ac:dyDescent="0.2">
      <c r="A27" s="854" t="s">
        <v>29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>
        <v>1</v>
      </c>
      <c r="I27" s="29">
        <v>1</v>
      </c>
      <c r="J27" s="29">
        <v>1</v>
      </c>
      <c r="K27" s="35">
        <v>1</v>
      </c>
      <c r="L27" s="35">
        <v>1</v>
      </c>
      <c r="M27" s="35">
        <v>1</v>
      </c>
      <c r="N27" s="35">
        <v>1</v>
      </c>
      <c r="O27" s="35">
        <v>1</v>
      </c>
      <c r="P27" s="35">
        <v>1</v>
      </c>
      <c r="Q27" s="35">
        <v>1</v>
      </c>
      <c r="R27" s="35">
        <v>1</v>
      </c>
      <c r="S27" s="35">
        <v>1</v>
      </c>
      <c r="T27" s="35">
        <v>1</v>
      </c>
      <c r="U27" s="19">
        <v>1</v>
      </c>
      <c r="V27" s="19">
        <v>1</v>
      </c>
      <c r="W27" s="19">
        <v>1</v>
      </c>
      <c r="X27" s="19">
        <v>1</v>
      </c>
      <c r="Y27" s="19">
        <v>1</v>
      </c>
      <c r="Z27" s="19">
        <v>1</v>
      </c>
      <c r="AA27" s="19">
        <v>1</v>
      </c>
      <c r="AB27" s="35">
        <v>1</v>
      </c>
      <c r="AC27" s="22">
        <v>1</v>
      </c>
      <c r="AD27" s="303">
        <v>1</v>
      </c>
      <c r="AE27" s="303">
        <v>1</v>
      </c>
      <c r="AF27" s="22">
        <v>1</v>
      </c>
      <c r="AG27" s="101" t="s">
        <v>4</v>
      </c>
      <c r="AH27" s="101" t="s">
        <v>4</v>
      </c>
      <c r="AI27" s="1014" t="s">
        <v>4</v>
      </c>
      <c r="AJ27" s="1054" t="s">
        <v>4</v>
      </c>
      <c r="AK27" s="1526"/>
    </row>
    <row r="28" spans="1:37" ht="12.75" x14ac:dyDescent="0.2">
      <c r="A28" s="854" t="s">
        <v>30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>
        <v>115</v>
      </c>
      <c r="I28" s="29">
        <v>115</v>
      </c>
      <c r="J28" s="29">
        <v>60</v>
      </c>
      <c r="K28" s="29">
        <v>60</v>
      </c>
      <c r="L28" s="29">
        <v>60</v>
      </c>
      <c r="M28" s="29">
        <v>40</v>
      </c>
      <c r="N28" s="29">
        <v>45</v>
      </c>
      <c r="O28" s="29">
        <v>55</v>
      </c>
      <c r="P28" s="29">
        <v>55</v>
      </c>
      <c r="Q28" s="29">
        <v>55</v>
      </c>
      <c r="R28" s="29">
        <v>55</v>
      </c>
      <c r="S28" s="29">
        <v>55</v>
      </c>
      <c r="T28" s="29">
        <v>55</v>
      </c>
      <c r="U28" s="44">
        <v>55</v>
      </c>
      <c r="V28" s="44">
        <v>55</v>
      </c>
      <c r="W28" s="44">
        <v>43</v>
      </c>
      <c r="X28" s="44">
        <v>43</v>
      </c>
      <c r="Y28" s="44">
        <v>40</v>
      </c>
      <c r="Z28" s="44">
        <v>38</v>
      </c>
      <c r="AA28" s="19">
        <v>30</v>
      </c>
      <c r="AB28" s="35">
        <v>30</v>
      </c>
      <c r="AC28" s="22">
        <v>30</v>
      </c>
      <c r="AD28" s="303">
        <v>30</v>
      </c>
      <c r="AE28" s="303">
        <v>40</v>
      </c>
      <c r="AF28" s="22">
        <v>35</v>
      </c>
      <c r="AG28" s="101" t="s">
        <v>4</v>
      </c>
      <c r="AH28" s="101" t="s">
        <v>4</v>
      </c>
      <c r="AI28" s="1014" t="s">
        <v>4</v>
      </c>
      <c r="AJ28" s="1054" t="s">
        <v>4</v>
      </c>
      <c r="AK28" s="1526"/>
    </row>
    <row r="29" spans="1:37" ht="24" x14ac:dyDescent="0.2">
      <c r="A29" s="854" t="s">
        <v>31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>
        <v>1</v>
      </c>
      <c r="I29" s="29">
        <v>1</v>
      </c>
      <c r="J29" s="29">
        <v>1</v>
      </c>
      <c r="K29" s="35">
        <v>1</v>
      </c>
      <c r="L29" s="35">
        <v>1</v>
      </c>
      <c r="M29" s="35">
        <v>1</v>
      </c>
      <c r="N29" s="35">
        <v>1</v>
      </c>
      <c r="O29" s="35">
        <v>1</v>
      </c>
      <c r="P29" s="35">
        <v>1</v>
      </c>
      <c r="Q29" s="35">
        <v>1</v>
      </c>
      <c r="R29" s="35">
        <v>1</v>
      </c>
      <c r="S29" s="35">
        <v>1</v>
      </c>
      <c r="T29" s="35">
        <v>1</v>
      </c>
      <c r="U29" s="19">
        <v>2</v>
      </c>
      <c r="V29" s="19">
        <v>3</v>
      </c>
      <c r="W29" s="19">
        <v>3</v>
      </c>
      <c r="X29" s="19">
        <v>4</v>
      </c>
      <c r="Y29" s="19">
        <v>4</v>
      </c>
      <c r="Z29" s="19">
        <v>4</v>
      </c>
      <c r="AA29" s="19" t="s">
        <v>4</v>
      </c>
      <c r="AB29" s="35" t="s">
        <v>4</v>
      </c>
      <c r="AC29" s="303" t="s">
        <v>4</v>
      </c>
      <c r="AD29" s="303" t="s">
        <v>4</v>
      </c>
      <c r="AE29" s="303" t="s">
        <v>4</v>
      </c>
      <c r="AF29" s="22" t="s">
        <v>4</v>
      </c>
      <c r="AG29" s="101" t="s">
        <v>4</v>
      </c>
      <c r="AH29" s="101" t="s">
        <v>4</v>
      </c>
      <c r="AI29" s="1014" t="s">
        <v>4</v>
      </c>
      <c r="AJ29" s="1054" t="s">
        <v>4</v>
      </c>
      <c r="AK29" s="1526"/>
    </row>
    <row r="30" spans="1:37" ht="24" x14ac:dyDescent="0.2">
      <c r="A30" s="854" t="s">
        <v>32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>
        <v>0.2</v>
      </c>
      <c r="I30" s="10">
        <v>0.2</v>
      </c>
      <c r="J30" s="10">
        <v>0.2</v>
      </c>
      <c r="K30" s="45">
        <v>0.3</v>
      </c>
      <c r="L30" s="45">
        <v>0.3</v>
      </c>
      <c r="M30" s="45">
        <v>0.3</v>
      </c>
      <c r="N30" s="45">
        <v>0.3</v>
      </c>
      <c r="O30" s="45">
        <v>0.3</v>
      </c>
      <c r="P30" s="45">
        <v>0.3</v>
      </c>
      <c r="Q30" s="45">
        <v>0.3</v>
      </c>
      <c r="R30" s="45">
        <v>0.3</v>
      </c>
      <c r="S30" s="45">
        <v>0.3</v>
      </c>
      <c r="T30" s="45">
        <v>0.3</v>
      </c>
      <c r="U30" s="11">
        <v>0.3</v>
      </c>
      <c r="V30" s="11">
        <v>0.4</v>
      </c>
      <c r="W30" s="11">
        <v>0.5</v>
      </c>
      <c r="X30" s="11">
        <v>0.5</v>
      </c>
      <c r="Y30" s="11">
        <v>0.6</v>
      </c>
      <c r="Z30" s="11">
        <v>0.6</v>
      </c>
      <c r="AA30" s="11" t="s">
        <v>4</v>
      </c>
      <c r="AB30" s="45" t="s">
        <v>4</v>
      </c>
      <c r="AC30" s="303" t="s">
        <v>4</v>
      </c>
      <c r="AD30" s="303" t="s">
        <v>4</v>
      </c>
      <c r="AE30" s="303" t="s">
        <v>4</v>
      </c>
      <c r="AF30" s="22" t="s">
        <v>4</v>
      </c>
      <c r="AG30" s="101" t="s">
        <v>4</v>
      </c>
      <c r="AH30" s="101" t="s">
        <v>4</v>
      </c>
      <c r="AI30" s="1014" t="s">
        <v>4</v>
      </c>
      <c r="AJ30" s="1054" t="s">
        <v>4</v>
      </c>
      <c r="AK30" s="1526"/>
    </row>
    <row r="31" spans="1:37" ht="12.75" x14ac:dyDescent="0.2">
      <c r="A31" s="37" t="s">
        <v>33</v>
      </c>
      <c r="B31" s="29">
        <v>3</v>
      </c>
      <c r="C31" s="29">
        <v>3</v>
      </c>
      <c r="D31" s="29">
        <v>3</v>
      </c>
      <c r="E31" s="29">
        <v>2</v>
      </c>
      <c r="F31" s="29">
        <v>2</v>
      </c>
      <c r="G31" s="29">
        <v>2</v>
      </c>
      <c r="H31" s="29">
        <v>2</v>
      </c>
      <c r="I31" s="29">
        <v>2</v>
      </c>
      <c r="J31" s="29">
        <v>2</v>
      </c>
      <c r="K31" s="35">
        <v>2</v>
      </c>
      <c r="L31" s="35">
        <v>3</v>
      </c>
      <c r="M31" s="35">
        <v>3</v>
      </c>
      <c r="N31" s="35">
        <v>3</v>
      </c>
      <c r="O31" s="35">
        <v>3</v>
      </c>
      <c r="P31" s="35">
        <v>3</v>
      </c>
      <c r="Q31" s="35">
        <v>2</v>
      </c>
      <c r="R31" s="35">
        <v>2</v>
      </c>
      <c r="S31" s="35">
        <v>2</v>
      </c>
      <c r="T31" s="35">
        <v>3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>
        <v>3</v>
      </c>
      <c r="AB31" s="35">
        <v>4</v>
      </c>
      <c r="AC31" s="303">
        <v>4</v>
      </c>
      <c r="AD31" s="303">
        <v>4</v>
      </c>
      <c r="AE31" s="303">
        <v>4</v>
      </c>
      <c r="AF31" s="22">
        <v>4</v>
      </c>
      <c r="AG31" s="101">
        <v>4</v>
      </c>
      <c r="AH31" s="330">
        <v>4</v>
      </c>
      <c r="AI31" s="1014">
        <v>4</v>
      </c>
      <c r="AJ31" s="1054">
        <v>4</v>
      </c>
      <c r="AK31" s="1526"/>
    </row>
    <row r="32" spans="1:37" ht="12.75" x14ac:dyDescent="0.2">
      <c r="A32" s="37" t="s">
        <v>34</v>
      </c>
      <c r="B32" s="10">
        <v>3.2109999999999999</v>
      </c>
      <c r="C32" s="10">
        <v>3.15</v>
      </c>
      <c r="D32" s="10">
        <v>2.9009999999999998</v>
      </c>
      <c r="E32" s="10">
        <v>1.786</v>
      </c>
      <c r="F32" s="10">
        <v>1.786</v>
      </c>
      <c r="G32" s="10">
        <v>1.792</v>
      </c>
      <c r="H32" s="10">
        <v>1.792</v>
      </c>
      <c r="I32" s="10">
        <v>1.845</v>
      </c>
      <c r="J32" s="10">
        <v>1.7470000000000001</v>
      </c>
      <c r="K32" s="45">
        <v>1.5680000000000001</v>
      </c>
      <c r="L32" s="45">
        <v>1.5109999999999999</v>
      </c>
      <c r="M32" s="45">
        <v>1.5209999999999999</v>
      </c>
      <c r="N32" s="45">
        <v>1.5029999999999999</v>
      </c>
      <c r="O32" s="45">
        <v>1.4810000000000001</v>
      </c>
      <c r="P32" s="45">
        <v>1.4319999999999999</v>
      </c>
      <c r="Q32" s="45">
        <v>1.359</v>
      </c>
      <c r="R32" s="45">
        <v>1.3240000000000001</v>
      </c>
      <c r="S32" s="45">
        <v>1.292</v>
      </c>
      <c r="T32" s="45">
        <v>1.264</v>
      </c>
      <c r="U32" s="46">
        <v>1347</v>
      </c>
      <c r="V32" s="46">
        <v>1391</v>
      </c>
      <c r="W32" s="46">
        <v>1397</v>
      </c>
      <c r="X32" s="46">
        <v>1369</v>
      </c>
      <c r="Y32" s="46">
        <v>1401</v>
      </c>
      <c r="Z32" s="46">
        <v>1448</v>
      </c>
      <c r="AA32" s="46">
        <v>1547</v>
      </c>
      <c r="AB32" s="1568">
        <v>1565</v>
      </c>
      <c r="AC32" s="1568">
        <v>1591</v>
      </c>
      <c r="AD32" s="1568">
        <v>1632</v>
      </c>
      <c r="AE32" s="1568">
        <v>1695</v>
      </c>
      <c r="AF32" s="1568">
        <v>1646</v>
      </c>
      <c r="AG32" s="101">
        <v>1.6</v>
      </c>
      <c r="AH32" s="330">
        <v>1.6</v>
      </c>
      <c r="AI32" s="1014">
        <v>1.6</v>
      </c>
      <c r="AJ32" s="1054">
        <v>1.6</v>
      </c>
      <c r="AK32" s="1526"/>
    </row>
    <row r="33" spans="1:37" x14ac:dyDescent="0.2">
      <c r="A33" s="47" t="s">
        <v>35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857">
        <v>1</v>
      </c>
      <c r="H33" s="857">
        <v>1</v>
      </c>
      <c r="I33" s="857">
        <v>1</v>
      </c>
      <c r="J33" s="857">
        <v>1</v>
      </c>
      <c r="K33" s="35">
        <v>1</v>
      </c>
      <c r="L33" s="35">
        <v>1</v>
      </c>
      <c r="M33" s="35">
        <v>1</v>
      </c>
      <c r="N33" s="35">
        <v>1</v>
      </c>
      <c r="O33" s="35">
        <v>2</v>
      </c>
      <c r="P33" s="35">
        <v>1</v>
      </c>
      <c r="Q33" s="35" t="s">
        <v>8</v>
      </c>
      <c r="R33" s="35">
        <v>1</v>
      </c>
      <c r="S33" s="35" t="s">
        <v>8</v>
      </c>
      <c r="T33" s="35" t="s">
        <v>8</v>
      </c>
      <c r="U33" s="19" t="s">
        <v>8</v>
      </c>
      <c r="V33" s="19" t="s">
        <v>8</v>
      </c>
      <c r="W33" s="19" t="s">
        <v>8</v>
      </c>
      <c r="X33" s="19" t="s">
        <v>8</v>
      </c>
      <c r="Y33" s="19" t="s">
        <v>8</v>
      </c>
      <c r="Z33" s="19" t="s">
        <v>8</v>
      </c>
      <c r="AA33" s="19" t="s">
        <v>8</v>
      </c>
      <c r="AB33" s="35" t="s">
        <v>8</v>
      </c>
      <c r="AC33" s="35" t="s">
        <v>8</v>
      </c>
      <c r="AD33" s="303" t="s">
        <v>8</v>
      </c>
      <c r="AE33" s="303" t="s">
        <v>8</v>
      </c>
      <c r="AF33" s="303" t="s">
        <v>8</v>
      </c>
      <c r="AG33" s="101" t="s">
        <v>4</v>
      </c>
      <c r="AH33" s="101" t="s">
        <v>4</v>
      </c>
      <c r="AI33" s="1014" t="s">
        <v>4</v>
      </c>
      <c r="AJ33" s="1054" t="s">
        <v>4</v>
      </c>
      <c r="AK33" s="1526"/>
    </row>
    <row r="34" spans="1:37" x14ac:dyDescent="0.2">
      <c r="A34" s="854" t="s">
        <v>36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48">
        <v>0.2</v>
      </c>
      <c r="H34" s="48">
        <v>0.20799999999999999</v>
      </c>
      <c r="I34" s="48">
        <v>0.1</v>
      </c>
      <c r="J34" s="48">
        <v>0.1</v>
      </c>
      <c r="K34" s="45">
        <v>0.1</v>
      </c>
      <c r="L34" s="45">
        <v>0.1</v>
      </c>
      <c r="M34" s="45">
        <v>0.1</v>
      </c>
      <c r="N34" s="45">
        <v>0.1</v>
      </c>
      <c r="O34" s="45">
        <v>0</v>
      </c>
      <c r="P34" s="45">
        <v>0.1</v>
      </c>
      <c r="Q34" s="45">
        <v>0</v>
      </c>
      <c r="R34" s="45">
        <v>0</v>
      </c>
      <c r="S34" s="45" t="s">
        <v>8</v>
      </c>
      <c r="T34" s="45" t="s">
        <v>8</v>
      </c>
      <c r="U34" s="11" t="s">
        <v>8</v>
      </c>
      <c r="V34" s="11">
        <v>0</v>
      </c>
      <c r="W34" s="11">
        <v>0</v>
      </c>
      <c r="X34" s="11" t="s">
        <v>8</v>
      </c>
      <c r="Y34" s="11" t="s">
        <v>8</v>
      </c>
      <c r="Z34" s="11" t="s">
        <v>8</v>
      </c>
      <c r="AA34" s="11" t="s">
        <v>8</v>
      </c>
      <c r="AB34" s="45" t="s">
        <v>8</v>
      </c>
      <c r="AC34" s="45" t="s">
        <v>8</v>
      </c>
      <c r="AD34" s="303" t="s">
        <v>8</v>
      </c>
      <c r="AE34" s="36" t="s">
        <v>8</v>
      </c>
      <c r="AF34" s="36" t="s">
        <v>8</v>
      </c>
      <c r="AG34" s="101" t="s">
        <v>4</v>
      </c>
      <c r="AH34" s="101" t="s">
        <v>4</v>
      </c>
      <c r="AI34" s="1014" t="s">
        <v>4</v>
      </c>
      <c r="AJ34" s="1054" t="s">
        <v>4</v>
      </c>
      <c r="AK34" s="1526"/>
    </row>
    <row r="35" spans="1:37" x14ac:dyDescent="0.2">
      <c r="A35" s="854" t="s">
        <v>37</v>
      </c>
      <c r="B35" s="48" t="s">
        <v>8</v>
      </c>
      <c r="C35" s="48" t="s">
        <v>8</v>
      </c>
      <c r="D35" s="48" t="s">
        <v>8</v>
      </c>
      <c r="E35" s="48" t="s">
        <v>8</v>
      </c>
      <c r="F35" s="48" t="s">
        <v>8</v>
      </c>
      <c r="G35" s="48" t="s">
        <v>8</v>
      </c>
      <c r="H35" s="48" t="s">
        <v>8</v>
      </c>
      <c r="I35" s="48" t="s">
        <v>8</v>
      </c>
      <c r="J35" s="48" t="s">
        <v>8</v>
      </c>
      <c r="K35" s="48" t="s">
        <v>8</v>
      </c>
      <c r="L35" s="48" t="s">
        <v>8</v>
      </c>
      <c r="M35" s="48" t="s">
        <v>8</v>
      </c>
      <c r="N35" s="48" t="s">
        <v>8</v>
      </c>
      <c r="O35" s="48" t="s">
        <v>8</v>
      </c>
      <c r="P35" s="48" t="s">
        <v>8</v>
      </c>
      <c r="Q35" s="48" t="s">
        <v>8</v>
      </c>
      <c r="R35" s="48" t="s">
        <v>8</v>
      </c>
      <c r="S35" s="48" t="s">
        <v>8</v>
      </c>
      <c r="T35" s="48" t="s">
        <v>8</v>
      </c>
      <c r="U35" s="49" t="s">
        <v>8</v>
      </c>
      <c r="V35" s="49" t="s">
        <v>8</v>
      </c>
      <c r="W35" s="49" t="s">
        <v>8</v>
      </c>
      <c r="X35" s="49" t="s">
        <v>8</v>
      </c>
      <c r="Y35" s="49" t="s">
        <v>8</v>
      </c>
      <c r="Z35" s="49" t="s">
        <v>8</v>
      </c>
      <c r="AA35" s="49" t="s">
        <v>8</v>
      </c>
      <c r="AB35" s="48" t="s">
        <v>8</v>
      </c>
      <c r="AC35" s="48" t="s">
        <v>8</v>
      </c>
      <c r="AD35" s="303" t="s">
        <v>8</v>
      </c>
      <c r="AE35" s="303" t="s">
        <v>8</v>
      </c>
      <c r="AF35" s="303" t="s">
        <v>8</v>
      </c>
      <c r="AG35" s="101" t="s">
        <v>4</v>
      </c>
      <c r="AH35" s="101" t="s">
        <v>4</v>
      </c>
      <c r="AI35" s="1014" t="s">
        <v>4</v>
      </c>
      <c r="AJ35" s="1054" t="s">
        <v>4</v>
      </c>
      <c r="AK35" s="1526"/>
    </row>
    <row r="36" spans="1:37" x14ac:dyDescent="0.2">
      <c r="A36" s="50" t="s">
        <v>38</v>
      </c>
      <c r="B36" s="10" t="s">
        <v>8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  <c r="N36" s="10" t="s">
        <v>8</v>
      </c>
      <c r="O36" s="10" t="s">
        <v>8</v>
      </c>
      <c r="P36" s="10" t="s">
        <v>8</v>
      </c>
      <c r="Q36" s="10" t="s">
        <v>8</v>
      </c>
      <c r="R36" s="10" t="s">
        <v>8</v>
      </c>
      <c r="S36" s="10" t="s">
        <v>8</v>
      </c>
      <c r="T36" s="10" t="s">
        <v>8</v>
      </c>
      <c r="U36" s="51" t="s">
        <v>8</v>
      </c>
      <c r="V36" s="51" t="s">
        <v>8</v>
      </c>
      <c r="W36" s="51" t="s">
        <v>8</v>
      </c>
      <c r="X36" s="51" t="s">
        <v>8</v>
      </c>
      <c r="Y36" s="51" t="s">
        <v>8</v>
      </c>
      <c r="Z36" s="51" t="s">
        <v>8</v>
      </c>
      <c r="AA36" s="51" t="s">
        <v>8</v>
      </c>
      <c r="AB36" s="10" t="s">
        <v>8</v>
      </c>
      <c r="AC36" s="10" t="s">
        <v>8</v>
      </c>
      <c r="AD36" s="303" t="s">
        <v>8</v>
      </c>
      <c r="AE36" s="36" t="s">
        <v>8</v>
      </c>
      <c r="AF36" s="36" t="s">
        <v>8</v>
      </c>
      <c r="AG36" s="101" t="s">
        <v>4</v>
      </c>
      <c r="AH36" s="101" t="s">
        <v>4</v>
      </c>
      <c r="AI36" s="1014" t="s">
        <v>4</v>
      </c>
      <c r="AJ36" s="1054" t="s">
        <v>4</v>
      </c>
      <c r="AK36" s="1526"/>
    </row>
    <row r="37" spans="1:37" ht="12.75" x14ac:dyDescent="0.2">
      <c r="A37" s="52" t="s">
        <v>39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35">
        <v>162</v>
      </c>
      <c r="L37" s="35">
        <v>132</v>
      </c>
      <c r="M37" s="35">
        <v>119</v>
      </c>
      <c r="N37" s="35">
        <v>128</v>
      </c>
      <c r="O37" s="35">
        <v>108</v>
      </c>
      <c r="P37" s="35">
        <v>192</v>
      </c>
      <c r="Q37" s="35">
        <v>118</v>
      </c>
      <c r="R37" s="35">
        <v>105</v>
      </c>
      <c r="S37" s="35">
        <v>75</v>
      </c>
      <c r="T37" s="35">
        <v>72</v>
      </c>
      <c r="U37" s="19">
        <v>123</v>
      </c>
      <c r="V37" s="19">
        <v>137</v>
      </c>
      <c r="W37" s="19">
        <v>145</v>
      </c>
      <c r="X37" s="19">
        <v>142</v>
      </c>
      <c r="Y37" s="19">
        <v>135</v>
      </c>
      <c r="Z37" s="19">
        <v>126</v>
      </c>
      <c r="AA37" s="19">
        <v>136</v>
      </c>
      <c r="AB37" s="35">
        <v>123</v>
      </c>
      <c r="AC37" s="303">
        <v>121</v>
      </c>
      <c r="AD37" s="303">
        <v>81</v>
      </c>
      <c r="AE37" s="35">
        <v>47</v>
      </c>
      <c r="AF37" s="22">
        <v>56</v>
      </c>
      <c r="AG37" s="101">
        <v>26</v>
      </c>
      <c r="AH37" s="101" t="s">
        <v>4</v>
      </c>
      <c r="AI37" s="1014" t="s">
        <v>4</v>
      </c>
      <c r="AJ37" s="1054" t="s">
        <v>4</v>
      </c>
      <c r="AK37" s="1526"/>
    </row>
    <row r="38" spans="1:37" x14ac:dyDescent="0.2">
      <c r="A38" s="1026" t="s">
        <v>40</v>
      </c>
      <c r="B38" s="1026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1026"/>
      <c r="P38" s="1026"/>
      <c r="Q38" s="1026"/>
      <c r="R38" s="1026"/>
      <c r="S38" s="1026"/>
      <c r="T38" s="1026"/>
      <c r="U38" s="1027"/>
      <c r="V38" s="1027"/>
      <c r="W38" s="1027"/>
      <c r="X38" s="1027"/>
      <c r="Y38" s="1027"/>
      <c r="Z38" s="1027"/>
      <c r="AA38" s="1027"/>
      <c r="AB38" s="1222"/>
      <c r="AC38" s="1545"/>
      <c r="AD38" s="1545"/>
      <c r="AE38" s="1545"/>
      <c r="AF38" s="1222"/>
      <c r="AG38" s="1312"/>
      <c r="AH38" s="1210"/>
      <c r="AI38" s="1210"/>
      <c r="AJ38" s="1228"/>
      <c r="AK38" s="1526"/>
    </row>
    <row r="39" spans="1:37" x14ac:dyDescent="0.2">
      <c r="A39" s="47" t="s">
        <v>41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33"/>
      <c r="AC39" s="33"/>
      <c r="AD39" s="22"/>
      <c r="AE39" s="22"/>
      <c r="AF39" s="33"/>
      <c r="AG39" s="76"/>
      <c r="AH39" s="330"/>
      <c r="AI39" s="808"/>
      <c r="AJ39" s="812"/>
      <c r="AK39" s="1526"/>
    </row>
    <row r="40" spans="1:37" x14ac:dyDescent="0.2">
      <c r="A40" s="53" t="s">
        <v>42</v>
      </c>
      <c r="B40" s="48" t="s">
        <v>4</v>
      </c>
      <c r="C40" s="48" t="s">
        <v>4</v>
      </c>
      <c r="D40" s="48" t="s">
        <v>4</v>
      </c>
      <c r="E40" s="48" t="s">
        <v>4</v>
      </c>
      <c r="F40" s="48" t="s">
        <v>4</v>
      </c>
      <c r="G40" s="48" t="s">
        <v>4</v>
      </c>
      <c r="H40" s="48" t="s">
        <v>4</v>
      </c>
      <c r="I40" s="48" t="s">
        <v>4</v>
      </c>
      <c r="J40" s="48" t="s">
        <v>4</v>
      </c>
      <c r="K40" s="48" t="s">
        <v>4</v>
      </c>
      <c r="L40" s="48" t="s">
        <v>4</v>
      </c>
      <c r="M40" s="48" t="s">
        <v>4</v>
      </c>
      <c r="N40" s="48" t="s">
        <v>4</v>
      </c>
      <c r="O40" s="48" t="s">
        <v>4</v>
      </c>
      <c r="P40" s="48" t="s">
        <v>4</v>
      </c>
      <c r="Q40" s="54">
        <v>8339</v>
      </c>
      <c r="R40" s="29">
        <v>8926</v>
      </c>
      <c r="S40" s="29">
        <v>11937</v>
      </c>
      <c r="T40" s="29">
        <v>12232</v>
      </c>
      <c r="U40" s="44">
        <v>12957</v>
      </c>
      <c r="V40" s="44">
        <v>16208</v>
      </c>
      <c r="W40" s="44">
        <v>17252</v>
      </c>
      <c r="X40" s="44">
        <v>18266</v>
      </c>
      <c r="Y40" s="44">
        <v>19180</v>
      </c>
      <c r="Z40" s="44">
        <v>19343</v>
      </c>
      <c r="AA40" s="44">
        <v>22097</v>
      </c>
      <c r="AB40" s="29">
        <v>24918</v>
      </c>
      <c r="AC40" s="72">
        <v>28704</v>
      </c>
      <c r="AD40" s="72">
        <v>30746</v>
      </c>
      <c r="AE40" s="72">
        <v>35232</v>
      </c>
      <c r="AF40" s="72">
        <v>39033</v>
      </c>
      <c r="AG40" s="421">
        <v>46510</v>
      </c>
      <c r="AH40" s="330">
        <v>50733</v>
      </c>
      <c r="AI40" s="808">
        <v>52060</v>
      </c>
      <c r="AJ40" s="812">
        <v>59586</v>
      </c>
      <c r="AK40" s="1569"/>
    </row>
    <row r="41" spans="1:37" x14ac:dyDescent="0.2">
      <c r="A41" s="47" t="s">
        <v>43</v>
      </c>
      <c r="B41" s="56" t="s">
        <v>4</v>
      </c>
      <c r="C41" s="56" t="s">
        <v>4</v>
      </c>
      <c r="D41" s="56" t="s">
        <v>4</v>
      </c>
      <c r="E41" s="56" t="s">
        <v>4</v>
      </c>
      <c r="F41" s="56" t="s">
        <v>4</v>
      </c>
      <c r="G41" s="56" t="s">
        <v>4</v>
      </c>
      <c r="H41" s="56" t="s">
        <v>4</v>
      </c>
      <c r="I41" s="56" t="s">
        <v>4</v>
      </c>
      <c r="J41" s="56" t="s">
        <v>4</v>
      </c>
      <c r="K41" s="56" t="s">
        <v>4</v>
      </c>
      <c r="L41" s="56" t="s">
        <v>4</v>
      </c>
      <c r="M41" s="56" t="s">
        <v>4</v>
      </c>
      <c r="N41" s="56" t="s">
        <v>4</v>
      </c>
      <c r="O41" s="56" t="s">
        <v>4</v>
      </c>
      <c r="P41" s="56" t="s">
        <v>4</v>
      </c>
      <c r="Q41" s="57">
        <v>66.099999999999994</v>
      </c>
      <c r="R41" s="57">
        <v>72.8</v>
      </c>
      <c r="S41" s="57">
        <v>99.2</v>
      </c>
      <c r="T41" s="57">
        <v>82.9</v>
      </c>
      <c r="U41" s="58">
        <v>87.9</v>
      </c>
      <c r="V41" s="58">
        <v>110.5</v>
      </c>
      <c r="W41" s="58">
        <v>115.7</v>
      </c>
      <c r="X41" s="58">
        <v>120.1</v>
      </c>
      <c r="Y41" s="59">
        <v>107</v>
      </c>
      <c r="Z41" s="58">
        <v>87.2</v>
      </c>
      <c r="AA41" s="58">
        <v>64.599999999999994</v>
      </c>
      <c r="AB41" s="20">
        <v>76.400000000000006</v>
      </c>
      <c r="AC41" s="20">
        <v>83.26</v>
      </c>
      <c r="AD41" s="20">
        <v>80.319999999999993</v>
      </c>
      <c r="AE41" s="20">
        <v>85.31</v>
      </c>
      <c r="AF41" s="20">
        <v>91.62</v>
      </c>
      <c r="AG41" s="331">
        <v>101</v>
      </c>
      <c r="AH41" s="330">
        <v>111.18</v>
      </c>
      <c r="AI41" s="808">
        <v>110.9</v>
      </c>
      <c r="AJ41" s="1570">
        <v>114.2</v>
      </c>
      <c r="AK41" s="1569"/>
    </row>
    <row r="42" spans="1:37" x14ac:dyDescent="0.2">
      <c r="A42" s="1026" t="s">
        <v>44</v>
      </c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1026"/>
      <c r="P42" s="1026"/>
      <c r="Q42" s="1026"/>
      <c r="R42" s="1026"/>
      <c r="S42" s="1026"/>
      <c r="T42" s="1026"/>
      <c r="U42" s="1027"/>
      <c r="V42" s="1027"/>
      <c r="W42" s="1027"/>
      <c r="X42" s="1027"/>
      <c r="Y42" s="1027"/>
      <c r="Z42" s="1027"/>
      <c r="AA42" s="1027"/>
      <c r="AB42" s="1222"/>
      <c r="AC42" s="1222"/>
      <c r="AD42" s="1052"/>
      <c r="AE42" s="1052"/>
      <c r="AF42" s="1222"/>
      <c r="AG42" s="1312"/>
      <c r="AH42" s="1210"/>
      <c r="AI42" s="1210"/>
      <c r="AJ42" s="1228"/>
      <c r="AK42" s="1526"/>
    </row>
    <row r="43" spans="1:37" x14ac:dyDescent="0.2">
      <c r="A43" s="854" t="s">
        <v>45</v>
      </c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  <c r="M43" s="854"/>
      <c r="N43" s="854"/>
      <c r="O43" s="854"/>
      <c r="P43" s="854"/>
      <c r="Q43" s="854"/>
      <c r="R43" s="854"/>
      <c r="S43" s="854"/>
      <c r="T43" s="854"/>
      <c r="U43" s="60"/>
      <c r="V43" s="60"/>
      <c r="W43" s="60"/>
      <c r="X43" s="60"/>
      <c r="Y43" s="61"/>
      <c r="Z43" s="61"/>
      <c r="AA43" s="61"/>
      <c r="AB43" s="33"/>
      <c r="AC43" s="45"/>
      <c r="AD43" s="22"/>
      <c r="AE43" s="22"/>
      <c r="AF43" s="33"/>
      <c r="AG43" s="76"/>
      <c r="AH43" s="330"/>
      <c r="AI43" s="808"/>
      <c r="AJ43" s="812"/>
      <c r="AK43" s="1526"/>
    </row>
    <row r="44" spans="1:37" x14ac:dyDescent="0.2">
      <c r="A44" s="855" t="s">
        <v>46</v>
      </c>
      <c r="B44" s="62" t="s">
        <v>8</v>
      </c>
      <c r="C44" s="62" t="s">
        <v>8</v>
      </c>
      <c r="D44" s="62" t="s">
        <v>8</v>
      </c>
      <c r="E44" s="10">
        <v>4.8</v>
      </c>
      <c r="F44" s="63">
        <v>4.7</v>
      </c>
      <c r="G44" s="63">
        <v>4.7</v>
      </c>
      <c r="H44" s="63">
        <v>4.9000000000000004</v>
      </c>
      <c r="I44" s="63">
        <v>4.5999999999999996</v>
      </c>
      <c r="J44" s="63">
        <v>4.5</v>
      </c>
      <c r="K44" s="64">
        <v>4.5</v>
      </c>
      <c r="L44" s="11">
        <v>4.5999999999999996</v>
      </c>
      <c r="M44" s="11">
        <v>4.5999999999999996</v>
      </c>
      <c r="N44" s="11">
        <v>5.0999999999999996</v>
      </c>
      <c r="O44" s="11">
        <v>5.5</v>
      </c>
      <c r="P44" s="11">
        <v>5.7</v>
      </c>
      <c r="Q44" s="11">
        <v>6.3</v>
      </c>
      <c r="R44" s="11">
        <v>6.3</v>
      </c>
      <c r="S44" s="11">
        <v>6.4</v>
      </c>
      <c r="T44" s="11">
        <v>6.5</v>
      </c>
      <c r="U44" s="11" t="s">
        <v>8</v>
      </c>
      <c r="V44" s="11" t="s">
        <v>8</v>
      </c>
      <c r="W44" s="11" t="s">
        <v>8</v>
      </c>
      <c r="X44" s="11" t="s">
        <v>8</v>
      </c>
      <c r="Y44" s="11">
        <v>7.3</v>
      </c>
      <c r="Z44" s="11">
        <v>7.3</v>
      </c>
      <c r="AA44" s="11">
        <v>7.7</v>
      </c>
      <c r="AB44" s="45">
        <v>8</v>
      </c>
      <c r="AC44" s="45">
        <v>7.3</v>
      </c>
      <c r="AD44" s="36">
        <v>8</v>
      </c>
      <c r="AE44" s="36">
        <v>7.2</v>
      </c>
      <c r="AF44" s="36">
        <v>8</v>
      </c>
      <c r="AG44" s="101">
        <v>5.7</v>
      </c>
      <c r="AH44" s="101">
        <v>5.5</v>
      </c>
      <c r="AI44" s="808">
        <v>5.9</v>
      </c>
      <c r="AJ44" s="812">
        <v>5.7</v>
      </c>
      <c r="AK44" s="1526"/>
    </row>
    <row r="45" spans="1:37" x14ac:dyDescent="0.2">
      <c r="A45" s="854" t="s">
        <v>5</v>
      </c>
      <c r="B45" s="62" t="s">
        <v>8</v>
      </c>
      <c r="C45" s="62" t="s">
        <v>8</v>
      </c>
      <c r="D45" s="62" t="s">
        <v>8</v>
      </c>
      <c r="E45" s="62" t="s">
        <v>8</v>
      </c>
      <c r="F45" s="10">
        <v>97.9</v>
      </c>
      <c r="G45" s="10">
        <v>100</v>
      </c>
      <c r="H45" s="10">
        <v>104.3</v>
      </c>
      <c r="I45" s="10">
        <v>93.9</v>
      </c>
      <c r="J45" s="10">
        <v>97.8</v>
      </c>
      <c r="K45" s="64">
        <v>100</v>
      </c>
      <c r="L45" s="11">
        <v>102.2</v>
      </c>
      <c r="M45" s="11">
        <v>100</v>
      </c>
      <c r="N45" s="11">
        <v>110.9</v>
      </c>
      <c r="O45" s="11">
        <v>107.8</v>
      </c>
      <c r="P45" s="11">
        <v>103.6</v>
      </c>
      <c r="Q45" s="11">
        <v>110.5</v>
      </c>
      <c r="R45" s="11">
        <v>100</v>
      </c>
      <c r="S45" s="11">
        <v>101.6</v>
      </c>
      <c r="T45" s="11">
        <v>101.6</v>
      </c>
      <c r="U45" s="11" t="s">
        <v>8</v>
      </c>
      <c r="V45" s="11" t="s">
        <v>8</v>
      </c>
      <c r="W45" s="11" t="s">
        <v>8</v>
      </c>
      <c r="X45" s="11" t="s">
        <v>8</v>
      </c>
      <c r="Y45" s="11" t="s">
        <v>8</v>
      </c>
      <c r="Z45" s="11">
        <v>100</v>
      </c>
      <c r="AA45" s="11">
        <v>105.5</v>
      </c>
      <c r="AB45" s="45">
        <v>103.9</v>
      </c>
      <c r="AC45" s="45">
        <v>91.2</v>
      </c>
      <c r="AD45" s="22">
        <v>109.6</v>
      </c>
      <c r="AE45" s="36">
        <v>90</v>
      </c>
      <c r="AF45" s="22">
        <v>111.1</v>
      </c>
      <c r="AG45" s="101">
        <v>71.3</v>
      </c>
      <c r="AH45" s="101">
        <v>96.5</v>
      </c>
      <c r="AI45" s="790">
        <v>107.3</v>
      </c>
      <c r="AJ45" s="812">
        <v>96.6</v>
      </c>
      <c r="AK45" s="1526"/>
    </row>
    <row r="46" spans="1:37" x14ac:dyDescent="0.2">
      <c r="A46" s="855" t="s">
        <v>47</v>
      </c>
      <c r="B46" s="855"/>
      <c r="C46" s="855"/>
      <c r="D46" s="855"/>
      <c r="E46" s="855"/>
      <c r="F46" s="855"/>
      <c r="G46" s="855"/>
      <c r="H46" s="855"/>
      <c r="I46" s="855"/>
      <c r="J46" s="855"/>
      <c r="K46" s="855"/>
      <c r="L46" s="855"/>
      <c r="M46" s="855"/>
      <c r="N46" s="855"/>
      <c r="O46" s="855"/>
      <c r="P46" s="855"/>
      <c r="Q46" s="855"/>
      <c r="R46" s="855"/>
      <c r="S46" s="855"/>
      <c r="T46" s="855"/>
      <c r="U46" s="18"/>
      <c r="V46" s="18"/>
      <c r="W46" s="18"/>
      <c r="X46" s="18"/>
      <c r="Y46" s="12"/>
      <c r="Z46" s="12"/>
      <c r="AA46" s="12"/>
      <c r="AB46" s="22"/>
      <c r="AC46" s="45"/>
      <c r="AD46" s="22"/>
      <c r="AE46" s="36"/>
      <c r="AF46" s="22"/>
      <c r="AG46" s="101"/>
      <c r="AH46" s="101"/>
      <c r="AI46" s="808"/>
      <c r="AJ46" s="812"/>
      <c r="AK46" s="1526"/>
    </row>
    <row r="47" spans="1:37" x14ac:dyDescent="0.2">
      <c r="A47" s="855" t="s">
        <v>46</v>
      </c>
      <c r="B47" s="62" t="s">
        <v>8</v>
      </c>
      <c r="C47" s="62" t="s">
        <v>8</v>
      </c>
      <c r="D47" s="62" t="s">
        <v>8</v>
      </c>
      <c r="E47" s="10">
        <v>4.3</v>
      </c>
      <c r="F47" s="63">
        <v>4.0999999999999996</v>
      </c>
      <c r="G47" s="63">
        <v>4</v>
      </c>
      <c r="H47" s="63">
        <v>4.3</v>
      </c>
      <c r="I47" s="63">
        <v>4.0999999999999996</v>
      </c>
      <c r="J47" s="63">
        <v>4</v>
      </c>
      <c r="K47" s="11">
        <v>4.0999999999999996</v>
      </c>
      <c r="L47" s="11">
        <v>4.2</v>
      </c>
      <c r="M47" s="11">
        <v>4.2</v>
      </c>
      <c r="N47" s="11">
        <v>4.5999999999999996</v>
      </c>
      <c r="O47" s="11">
        <v>5</v>
      </c>
      <c r="P47" s="11">
        <v>5.3</v>
      </c>
      <c r="Q47" s="11">
        <v>5.9</v>
      </c>
      <c r="R47" s="11">
        <v>5.9</v>
      </c>
      <c r="S47" s="11">
        <v>6.1</v>
      </c>
      <c r="T47" s="11">
        <v>6.2</v>
      </c>
      <c r="U47" s="11" t="s">
        <v>8</v>
      </c>
      <c r="V47" s="11" t="s">
        <v>8</v>
      </c>
      <c r="W47" s="11" t="s">
        <v>8</v>
      </c>
      <c r="X47" s="11" t="s">
        <v>8</v>
      </c>
      <c r="Y47" s="11">
        <v>6.9</v>
      </c>
      <c r="Z47" s="11">
        <v>6.9</v>
      </c>
      <c r="AA47" s="11">
        <v>7.3</v>
      </c>
      <c r="AB47" s="45">
        <v>7.6</v>
      </c>
      <c r="AC47" s="45">
        <v>7</v>
      </c>
      <c r="AD47" s="22">
        <v>7.6</v>
      </c>
      <c r="AE47" s="36">
        <v>6.9</v>
      </c>
      <c r="AF47" s="22">
        <v>7.6</v>
      </c>
      <c r="AG47" s="101">
        <v>5.5</v>
      </c>
      <c r="AH47" s="101">
        <v>5.3</v>
      </c>
      <c r="AI47" s="808">
        <v>5.6</v>
      </c>
      <c r="AJ47" s="812">
        <v>5.4</v>
      </c>
      <c r="AK47" s="1526"/>
    </row>
    <row r="48" spans="1:37" x14ac:dyDescent="0.2">
      <c r="A48" s="854" t="s">
        <v>5</v>
      </c>
      <c r="B48" s="62" t="s">
        <v>8</v>
      </c>
      <c r="C48" s="62" t="s">
        <v>8</v>
      </c>
      <c r="D48" s="62" t="s">
        <v>8</v>
      </c>
      <c r="E48" s="62" t="s">
        <v>8</v>
      </c>
      <c r="F48" s="63">
        <v>95.3</v>
      </c>
      <c r="G48" s="63">
        <v>97.6</v>
      </c>
      <c r="H48" s="63">
        <v>107.5</v>
      </c>
      <c r="I48" s="63">
        <v>95.3</v>
      </c>
      <c r="J48" s="63">
        <v>97.6</v>
      </c>
      <c r="K48" s="65">
        <v>102.5</v>
      </c>
      <c r="L48" s="45">
        <v>102.4</v>
      </c>
      <c r="M48" s="45">
        <v>100</v>
      </c>
      <c r="N48" s="45">
        <v>109.5</v>
      </c>
      <c r="O48" s="45">
        <v>108.7</v>
      </c>
      <c r="P48" s="45">
        <v>106</v>
      </c>
      <c r="Q48" s="45">
        <v>111.3</v>
      </c>
      <c r="R48" s="45">
        <v>100</v>
      </c>
      <c r="S48" s="45">
        <v>103.4</v>
      </c>
      <c r="T48" s="45">
        <v>101.6</v>
      </c>
      <c r="U48" s="11" t="s">
        <v>8</v>
      </c>
      <c r="V48" s="11" t="s">
        <v>8</v>
      </c>
      <c r="W48" s="11" t="s">
        <v>8</v>
      </c>
      <c r="X48" s="11" t="s">
        <v>8</v>
      </c>
      <c r="Y48" s="11" t="s">
        <v>8</v>
      </c>
      <c r="Z48" s="11">
        <v>100</v>
      </c>
      <c r="AA48" s="11">
        <v>105.8</v>
      </c>
      <c r="AB48" s="45">
        <v>104.1</v>
      </c>
      <c r="AC48" s="45">
        <v>92.1</v>
      </c>
      <c r="AD48" s="22">
        <v>108.6</v>
      </c>
      <c r="AE48" s="36">
        <v>90.8</v>
      </c>
      <c r="AF48" s="22">
        <v>110.1</v>
      </c>
      <c r="AG48" s="101">
        <v>72.400000000000006</v>
      </c>
      <c r="AH48" s="101">
        <v>96.4</v>
      </c>
      <c r="AI48" s="808">
        <v>105.7</v>
      </c>
      <c r="AJ48" s="812">
        <v>96.4</v>
      </c>
      <c r="AK48" s="1526"/>
    </row>
    <row r="49" spans="1:37" x14ac:dyDescent="0.2">
      <c r="A49" s="854" t="s">
        <v>48</v>
      </c>
      <c r="B49" s="62"/>
      <c r="C49" s="62"/>
      <c r="D49" s="62"/>
      <c r="E49" s="63"/>
      <c r="F49" s="63"/>
      <c r="G49" s="63"/>
      <c r="H49" s="63"/>
      <c r="I49" s="63"/>
      <c r="J49" s="63"/>
      <c r="K49" s="64"/>
      <c r="L49" s="11"/>
      <c r="M49" s="11"/>
      <c r="N49" s="11"/>
      <c r="O49" s="11"/>
      <c r="P49" s="66"/>
      <c r="Q49" s="66"/>
      <c r="R49" s="66"/>
      <c r="S49" s="66"/>
      <c r="T49" s="66"/>
      <c r="U49" s="18"/>
      <c r="V49" s="18"/>
      <c r="W49" s="18"/>
      <c r="X49" s="18"/>
      <c r="Y49" s="12"/>
      <c r="Z49" s="12"/>
      <c r="AA49" s="12"/>
      <c r="AB49" s="22"/>
      <c r="AC49" s="45"/>
      <c r="AD49" s="22"/>
      <c r="AE49" s="36"/>
      <c r="AF49" s="22"/>
      <c r="AG49" s="101"/>
      <c r="AH49" s="101"/>
      <c r="AI49" s="808"/>
      <c r="AJ49" s="812"/>
      <c r="AK49" s="1526"/>
    </row>
    <row r="50" spans="1:37" x14ac:dyDescent="0.2">
      <c r="A50" s="855" t="s">
        <v>49</v>
      </c>
      <c r="B50" s="62" t="s">
        <v>8</v>
      </c>
      <c r="C50" s="62" t="s">
        <v>8</v>
      </c>
      <c r="D50" s="62" t="s">
        <v>8</v>
      </c>
      <c r="E50" s="63">
        <v>4.0999999999999996</v>
      </c>
      <c r="F50" s="63">
        <v>3.8</v>
      </c>
      <c r="G50" s="63">
        <v>3.6</v>
      </c>
      <c r="H50" s="63">
        <v>3.3</v>
      </c>
      <c r="I50" s="63">
        <v>2.8</v>
      </c>
      <c r="J50" s="63">
        <v>2.5</v>
      </c>
      <c r="K50" s="64">
        <v>3.1</v>
      </c>
      <c r="L50" s="11">
        <v>3.2</v>
      </c>
      <c r="M50" s="11">
        <v>3.1</v>
      </c>
      <c r="N50" s="11">
        <v>3.9</v>
      </c>
      <c r="O50" s="11">
        <v>4.4000000000000004</v>
      </c>
      <c r="P50" s="11">
        <v>4.7</v>
      </c>
      <c r="Q50" s="11">
        <v>5.0999999999999996</v>
      </c>
      <c r="R50" s="11">
        <v>5.0999999999999996</v>
      </c>
      <c r="S50" s="11">
        <v>5.3</v>
      </c>
      <c r="T50" s="11">
        <v>5.5</v>
      </c>
      <c r="U50" s="11" t="s">
        <v>8</v>
      </c>
      <c r="V50" s="11" t="s">
        <v>8</v>
      </c>
      <c r="W50" s="11" t="s">
        <v>8</v>
      </c>
      <c r="X50" s="11" t="s">
        <v>8</v>
      </c>
      <c r="Y50" s="11">
        <v>6.6</v>
      </c>
      <c r="Z50" s="11">
        <v>6.6</v>
      </c>
      <c r="AA50" s="11">
        <v>7</v>
      </c>
      <c r="AB50" s="45">
        <v>7.3</v>
      </c>
      <c r="AC50" s="45">
        <v>6.7</v>
      </c>
      <c r="AD50" s="22">
        <v>7.2</v>
      </c>
      <c r="AE50" s="36">
        <v>6.5</v>
      </c>
      <c r="AF50" s="22">
        <v>7.3</v>
      </c>
      <c r="AG50" s="101">
        <v>5.3</v>
      </c>
      <c r="AH50" s="268">
        <v>5</v>
      </c>
      <c r="AI50" s="808">
        <v>5.4</v>
      </c>
      <c r="AJ50" s="812">
        <v>5.0999999999999996</v>
      </c>
      <c r="AK50" s="1526"/>
    </row>
    <row r="51" spans="1:37" x14ac:dyDescent="0.2">
      <c r="A51" s="854" t="s">
        <v>5</v>
      </c>
      <c r="B51" s="62" t="s">
        <v>8</v>
      </c>
      <c r="C51" s="62" t="s">
        <v>8</v>
      </c>
      <c r="D51" s="62" t="s">
        <v>8</v>
      </c>
      <c r="E51" s="62" t="s">
        <v>8</v>
      </c>
      <c r="F51" s="45">
        <v>92.7</v>
      </c>
      <c r="G51" s="45">
        <v>94.7</v>
      </c>
      <c r="H51" s="45">
        <v>91.7</v>
      </c>
      <c r="I51" s="45">
        <v>94.8</v>
      </c>
      <c r="J51" s="45">
        <v>89.3</v>
      </c>
      <c r="K51" s="64">
        <v>124</v>
      </c>
      <c r="L51" s="11">
        <v>103.2</v>
      </c>
      <c r="M51" s="11">
        <v>96.9</v>
      </c>
      <c r="N51" s="11">
        <v>125.8</v>
      </c>
      <c r="O51" s="11">
        <v>112.8</v>
      </c>
      <c r="P51" s="67">
        <v>106.8</v>
      </c>
      <c r="Q51" s="67">
        <v>108.5</v>
      </c>
      <c r="R51" s="45">
        <v>100</v>
      </c>
      <c r="S51" s="67">
        <v>103.9</v>
      </c>
      <c r="T51" s="67">
        <v>103.8</v>
      </c>
      <c r="U51" s="11" t="s">
        <v>8</v>
      </c>
      <c r="V51" s="11" t="s">
        <v>8</v>
      </c>
      <c r="W51" s="11" t="s">
        <v>8</v>
      </c>
      <c r="X51" s="11" t="s">
        <v>8</v>
      </c>
      <c r="Y51" s="11" t="s">
        <v>8</v>
      </c>
      <c r="Z51" s="11">
        <v>100</v>
      </c>
      <c r="AA51" s="16">
        <v>106.1</v>
      </c>
      <c r="AB51" s="22">
        <v>104.3</v>
      </c>
      <c r="AC51" s="45">
        <v>91.8</v>
      </c>
      <c r="AD51" s="22">
        <v>107.5</v>
      </c>
      <c r="AE51" s="36">
        <v>90.3</v>
      </c>
      <c r="AF51" s="22">
        <v>112.3</v>
      </c>
      <c r="AG51" s="268">
        <v>72.599999999999994</v>
      </c>
      <c r="AH51" s="101">
        <v>94.3</v>
      </c>
      <c r="AI51" s="1571">
        <v>108</v>
      </c>
      <c r="AJ51" s="812">
        <v>94.4</v>
      </c>
      <c r="AK51" s="1526"/>
    </row>
    <row r="52" spans="1:37" x14ac:dyDescent="0.2">
      <c r="A52" s="854" t="s">
        <v>50</v>
      </c>
      <c r="B52" s="62"/>
      <c r="C52" s="62"/>
      <c r="D52" s="62"/>
      <c r="E52" s="10"/>
      <c r="F52" s="63"/>
      <c r="G52" s="63"/>
      <c r="H52" s="63"/>
      <c r="I52" s="63"/>
      <c r="J52" s="63"/>
      <c r="K52" s="11"/>
      <c r="L52" s="11"/>
      <c r="M52" s="11"/>
      <c r="N52" s="11"/>
      <c r="O52" s="11"/>
      <c r="P52" s="66"/>
      <c r="Q52" s="66"/>
      <c r="R52" s="66"/>
      <c r="S52" s="66"/>
      <c r="T52" s="66"/>
      <c r="U52" s="18"/>
      <c r="V52" s="18"/>
      <c r="W52" s="18"/>
      <c r="X52" s="18"/>
      <c r="Y52" s="12"/>
      <c r="Z52" s="12"/>
      <c r="AA52" s="12"/>
      <c r="AB52" s="22"/>
      <c r="AC52" s="45"/>
      <c r="AD52" s="22"/>
      <c r="AE52" s="36"/>
      <c r="AF52" s="22"/>
      <c r="AG52" s="101"/>
      <c r="AH52" s="101"/>
      <c r="AI52" s="808"/>
      <c r="AJ52" s="812"/>
      <c r="AK52" s="1526"/>
    </row>
    <row r="53" spans="1:37" x14ac:dyDescent="0.2">
      <c r="A53" s="855" t="s">
        <v>46</v>
      </c>
      <c r="B53" s="62" t="s">
        <v>8</v>
      </c>
      <c r="C53" s="62" t="s">
        <v>8</v>
      </c>
      <c r="D53" s="62" t="s">
        <v>8</v>
      </c>
      <c r="E53" s="10">
        <v>2</v>
      </c>
      <c r="F53" s="10">
        <v>0.3</v>
      </c>
      <c r="G53" s="10">
        <v>0.4</v>
      </c>
      <c r="H53" s="10">
        <v>1</v>
      </c>
      <c r="I53" s="10">
        <v>1.3</v>
      </c>
      <c r="J53" s="10">
        <v>1.5</v>
      </c>
      <c r="K53" s="64">
        <v>1</v>
      </c>
      <c r="L53" s="11">
        <v>1</v>
      </c>
      <c r="M53" s="11">
        <v>1</v>
      </c>
      <c r="N53" s="11">
        <v>0.7</v>
      </c>
      <c r="O53" s="11">
        <v>0.7</v>
      </c>
      <c r="P53" s="11">
        <v>0.6</v>
      </c>
      <c r="Q53" s="11">
        <v>0.8</v>
      </c>
      <c r="R53" s="11">
        <v>0.9</v>
      </c>
      <c r="S53" s="11">
        <v>0.8</v>
      </c>
      <c r="T53" s="11">
        <v>0.7</v>
      </c>
      <c r="U53" s="11" t="s">
        <v>8</v>
      </c>
      <c r="V53" s="11" t="s">
        <v>8</v>
      </c>
      <c r="W53" s="11" t="s">
        <v>8</v>
      </c>
      <c r="X53" s="11" t="s">
        <v>8</v>
      </c>
      <c r="Y53" s="11">
        <v>0.3</v>
      </c>
      <c r="Z53" s="11">
        <v>0.3</v>
      </c>
      <c r="AA53" s="11">
        <v>0.3</v>
      </c>
      <c r="AB53" s="45">
        <v>0.3</v>
      </c>
      <c r="AC53" s="45">
        <v>0.3</v>
      </c>
      <c r="AD53" s="22">
        <v>0.4</v>
      </c>
      <c r="AE53" s="36">
        <v>0.3</v>
      </c>
      <c r="AF53" s="22">
        <v>0.3</v>
      </c>
      <c r="AG53" s="101">
        <v>0.2</v>
      </c>
      <c r="AH53" s="101">
        <v>0.3</v>
      </c>
      <c r="AI53" s="808">
        <v>0.3</v>
      </c>
      <c r="AJ53" s="812">
        <v>0.4</v>
      </c>
      <c r="AK53" s="1526"/>
    </row>
    <row r="54" spans="1:37" x14ac:dyDescent="0.2">
      <c r="A54" s="854" t="s">
        <v>5</v>
      </c>
      <c r="B54" s="62" t="s">
        <v>8</v>
      </c>
      <c r="C54" s="62" t="s">
        <v>8</v>
      </c>
      <c r="D54" s="62" t="s">
        <v>8</v>
      </c>
      <c r="E54" s="62" t="s">
        <v>8</v>
      </c>
      <c r="F54" s="15">
        <v>15</v>
      </c>
      <c r="G54" s="67">
        <v>133.30000000000001</v>
      </c>
      <c r="H54" s="15">
        <v>250</v>
      </c>
      <c r="I54" s="67">
        <v>130</v>
      </c>
      <c r="J54" s="67">
        <v>115.4</v>
      </c>
      <c r="K54" s="15">
        <v>66.7</v>
      </c>
      <c r="L54" s="15">
        <v>100</v>
      </c>
      <c r="M54" s="15">
        <v>100</v>
      </c>
      <c r="N54" s="15">
        <v>70</v>
      </c>
      <c r="O54" s="15">
        <v>100</v>
      </c>
      <c r="P54" s="15">
        <v>85.7</v>
      </c>
      <c r="Q54" s="15">
        <v>133.30000000000001</v>
      </c>
      <c r="R54" s="15">
        <v>112.5</v>
      </c>
      <c r="S54" s="15">
        <v>88.9</v>
      </c>
      <c r="T54" s="15">
        <v>87.5</v>
      </c>
      <c r="U54" s="11" t="s">
        <v>8</v>
      </c>
      <c r="V54" s="11" t="s">
        <v>8</v>
      </c>
      <c r="W54" s="11" t="s">
        <v>8</v>
      </c>
      <c r="X54" s="11" t="s">
        <v>8</v>
      </c>
      <c r="Y54" s="11" t="s">
        <v>8</v>
      </c>
      <c r="Z54" s="11">
        <v>100</v>
      </c>
      <c r="AA54" s="16">
        <v>100</v>
      </c>
      <c r="AB54" s="36">
        <v>100</v>
      </c>
      <c r="AC54" s="45">
        <v>100</v>
      </c>
      <c r="AD54" s="22">
        <v>133.30000000000001</v>
      </c>
      <c r="AE54" s="36">
        <v>75</v>
      </c>
      <c r="AF54" s="36">
        <v>100</v>
      </c>
      <c r="AG54" s="101">
        <v>66.7</v>
      </c>
      <c r="AH54" s="268">
        <v>150</v>
      </c>
      <c r="AI54" s="803">
        <v>100</v>
      </c>
      <c r="AJ54" s="806">
        <v>133.30000000000001</v>
      </c>
      <c r="AK54" s="1526"/>
    </row>
    <row r="55" spans="1:37" x14ac:dyDescent="0.2">
      <c r="A55" s="855" t="s">
        <v>51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18"/>
      <c r="V55" s="18"/>
      <c r="W55" s="18"/>
      <c r="X55" s="18"/>
      <c r="Y55" s="12"/>
      <c r="Z55" s="12"/>
      <c r="AA55" s="12"/>
      <c r="AB55" s="22"/>
      <c r="AC55" s="45"/>
      <c r="AD55" s="22"/>
      <c r="AE55" s="36"/>
      <c r="AF55" s="22"/>
      <c r="AG55" s="101"/>
      <c r="AH55" s="101"/>
      <c r="AI55" s="808"/>
      <c r="AJ55" s="812"/>
      <c r="AK55" s="1526"/>
    </row>
    <row r="56" spans="1:37" x14ac:dyDescent="0.2">
      <c r="A56" s="855" t="s">
        <v>46</v>
      </c>
      <c r="B56" s="62" t="s">
        <v>8</v>
      </c>
      <c r="C56" s="62" t="s">
        <v>8</v>
      </c>
      <c r="D56" s="62" t="s">
        <v>8</v>
      </c>
      <c r="E56" s="10">
        <v>0.5</v>
      </c>
      <c r="F56" s="63">
        <v>0.6</v>
      </c>
      <c r="G56" s="63">
        <v>0.7</v>
      </c>
      <c r="H56" s="63">
        <v>0.6</v>
      </c>
      <c r="I56" s="63">
        <v>0.5</v>
      </c>
      <c r="J56" s="63">
        <v>0.5</v>
      </c>
      <c r="K56" s="11">
        <v>0.4</v>
      </c>
      <c r="L56" s="11">
        <v>0.4</v>
      </c>
      <c r="M56" s="11">
        <v>0.4</v>
      </c>
      <c r="N56" s="11">
        <v>0.4</v>
      </c>
      <c r="O56" s="11">
        <v>0.5</v>
      </c>
      <c r="P56" s="11">
        <v>0.4</v>
      </c>
      <c r="Q56" s="11">
        <v>0.3</v>
      </c>
      <c r="R56" s="11">
        <v>0.3</v>
      </c>
      <c r="S56" s="11">
        <v>0.3</v>
      </c>
      <c r="T56" s="11">
        <v>0.3</v>
      </c>
      <c r="U56" s="11" t="s">
        <v>8</v>
      </c>
      <c r="V56" s="11" t="s">
        <v>8</v>
      </c>
      <c r="W56" s="11" t="s">
        <v>8</v>
      </c>
      <c r="X56" s="11" t="s">
        <v>8</v>
      </c>
      <c r="Y56" s="11">
        <v>0.3</v>
      </c>
      <c r="Z56" s="11">
        <v>0.3</v>
      </c>
      <c r="AA56" s="11">
        <v>0.4</v>
      </c>
      <c r="AB56" s="45">
        <v>0.4</v>
      </c>
      <c r="AC56" s="45">
        <v>0.3</v>
      </c>
      <c r="AD56" s="22">
        <v>0.4</v>
      </c>
      <c r="AE56" s="36">
        <v>0.3</v>
      </c>
      <c r="AF56" s="22">
        <v>0.4</v>
      </c>
      <c r="AG56" s="101">
        <v>0.3</v>
      </c>
      <c r="AH56" s="101">
        <v>0.3</v>
      </c>
      <c r="AI56" s="808">
        <v>0.3</v>
      </c>
      <c r="AJ56" s="812">
        <v>0.3</v>
      </c>
      <c r="AK56" s="1526"/>
    </row>
    <row r="57" spans="1:37" x14ac:dyDescent="0.2">
      <c r="A57" s="854" t="s">
        <v>5</v>
      </c>
      <c r="B57" s="62" t="s">
        <v>8</v>
      </c>
      <c r="C57" s="62" t="s">
        <v>8</v>
      </c>
      <c r="D57" s="62" t="s">
        <v>8</v>
      </c>
      <c r="E57" s="62" t="s">
        <v>8</v>
      </c>
      <c r="F57" s="10">
        <v>150</v>
      </c>
      <c r="G57" s="10">
        <v>116.7</v>
      </c>
      <c r="H57" s="10">
        <v>71.400000000000006</v>
      </c>
      <c r="I57" s="10">
        <v>80</v>
      </c>
      <c r="J57" s="10">
        <v>100</v>
      </c>
      <c r="K57" s="65">
        <v>80</v>
      </c>
      <c r="L57" s="45">
        <v>100</v>
      </c>
      <c r="M57" s="45">
        <v>100</v>
      </c>
      <c r="N57" s="45">
        <v>100</v>
      </c>
      <c r="O57" s="45">
        <v>125</v>
      </c>
      <c r="P57" s="45">
        <v>80</v>
      </c>
      <c r="Q57" s="45">
        <v>75</v>
      </c>
      <c r="R57" s="45">
        <v>100</v>
      </c>
      <c r="S57" s="45">
        <v>100</v>
      </c>
      <c r="T57" s="45">
        <v>100</v>
      </c>
      <c r="U57" s="11" t="s">
        <v>8</v>
      </c>
      <c r="V57" s="11" t="s">
        <v>8</v>
      </c>
      <c r="W57" s="11" t="s">
        <v>8</v>
      </c>
      <c r="X57" s="11" t="s">
        <v>8</v>
      </c>
      <c r="Y57" s="11" t="s">
        <v>8</v>
      </c>
      <c r="Z57" s="11">
        <v>100</v>
      </c>
      <c r="AA57" s="11">
        <v>133.30000000000001</v>
      </c>
      <c r="AB57" s="45">
        <v>100</v>
      </c>
      <c r="AC57" s="45">
        <v>75</v>
      </c>
      <c r="AD57" s="22">
        <v>133.30000000000001</v>
      </c>
      <c r="AE57" s="36">
        <v>75</v>
      </c>
      <c r="AF57" s="22">
        <v>133.30000000000001</v>
      </c>
      <c r="AG57" s="268">
        <v>75</v>
      </c>
      <c r="AH57" s="268">
        <v>100</v>
      </c>
      <c r="AI57" s="803">
        <v>100</v>
      </c>
      <c r="AJ57" s="806">
        <v>100</v>
      </c>
      <c r="AK57" s="1526"/>
    </row>
    <row r="58" spans="1:37" x14ac:dyDescent="0.2">
      <c r="A58" s="855" t="s">
        <v>52</v>
      </c>
      <c r="B58" s="62" t="s">
        <v>8</v>
      </c>
      <c r="C58" s="62" t="s">
        <v>8</v>
      </c>
      <c r="D58" s="62" t="s">
        <v>8</v>
      </c>
      <c r="E58" s="10">
        <v>10.4</v>
      </c>
      <c r="F58" s="10">
        <v>12.8</v>
      </c>
      <c r="G58" s="10">
        <v>14.9</v>
      </c>
      <c r="H58" s="10">
        <v>12.2</v>
      </c>
      <c r="I58" s="10">
        <v>10.9</v>
      </c>
      <c r="J58" s="10">
        <v>11.2</v>
      </c>
      <c r="K58" s="64">
        <v>9.8000000000000007</v>
      </c>
      <c r="L58" s="11">
        <v>9</v>
      </c>
      <c r="M58" s="11">
        <v>8.9</v>
      </c>
      <c r="N58" s="11">
        <v>8.9</v>
      </c>
      <c r="O58" s="11">
        <v>6.8</v>
      </c>
      <c r="P58" s="11">
        <v>7</v>
      </c>
      <c r="Q58" s="11">
        <v>5.4</v>
      </c>
      <c r="R58" s="11">
        <v>5.2</v>
      </c>
      <c r="S58" s="11">
        <v>5.2</v>
      </c>
      <c r="T58" s="11">
        <v>5</v>
      </c>
      <c r="U58" s="11" t="s">
        <v>8</v>
      </c>
      <c r="V58" s="11" t="s">
        <v>8</v>
      </c>
      <c r="W58" s="11" t="s">
        <v>8</v>
      </c>
      <c r="X58" s="11" t="s">
        <v>8</v>
      </c>
      <c r="Y58" s="11">
        <v>4.8</v>
      </c>
      <c r="Z58" s="11">
        <v>4.8</v>
      </c>
      <c r="AA58" s="11">
        <v>4.5999999999999996</v>
      </c>
      <c r="AB58" s="45">
        <v>4.9000000000000004</v>
      </c>
      <c r="AC58" s="45">
        <v>4.7</v>
      </c>
      <c r="AD58" s="22">
        <v>4.5999999999999996</v>
      </c>
      <c r="AE58" s="36">
        <v>4.7</v>
      </c>
      <c r="AF58" s="22">
        <v>4.5999999999999996</v>
      </c>
      <c r="AG58" s="101">
        <v>4.5999999999999996</v>
      </c>
      <c r="AH58" s="101">
        <v>4.9000000000000004</v>
      </c>
      <c r="AI58" s="808">
        <v>4.9000000000000004</v>
      </c>
      <c r="AJ58" s="812">
        <v>4.5999999999999996</v>
      </c>
      <c r="AK58" s="1526"/>
    </row>
    <row r="59" spans="1:37" x14ac:dyDescent="0.2">
      <c r="A59" s="855" t="s">
        <v>53</v>
      </c>
      <c r="B59" s="62" t="s">
        <v>8</v>
      </c>
      <c r="C59" s="62" t="s">
        <v>8</v>
      </c>
      <c r="D59" s="62" t="s">
        <v>8</v>
      </c>
      <c r="E59" s="62" t="s">
        <v>8</v>
      </c>
      <c r="F59" s="62" t="s">
        <v>8</v>
      </c>
      <c r="G59" s="62" t="s">
        <v>8</v>
      </c>
      <c r="H59" s="62" t="s">
        <v>8</v>
      </c>
      <c r="I59" s="62" t="s">
        <v>8</v>
      </c>
      <c r="J59" s="62" t="s">
        <v>8</v>
      </c>
      <c r="K59" s="62" t="s">
        <v>8</v>
      </c>
      <c r="L59" s="62" t="s">
        <v>8</v>
      </c>
      <c r="M59" s="62" t="s">
        <v>8</v>
      </c>
      <c r="N59" s="62" t="s">
        <v>8</v>
      </c>
      <c r="O59" s="62" t="s">
        <v>8</v>
      </c>
      <c r="P59" s="62" t="s">
        <v>8</v>
      </c>
      <c r="Q59" s="62" t="s">
        <v>8</v>
      </c>
      <c r="R59" s="62" t="s">
        <v>8</v>
      </c>
      <c r="S59" s="62" t="s">
        <v>8</v>
      </c>
      <c r="T59" s="62" t="s">
        <v>8</v>
      </c>
      <c r="U59" s="11" t="s">
        <v>8</v>
      </c>
      <c r="V59" s="11" t="s">
        <v>8</v>
      </c>
      <c r="W59" s="11" t="s">
        <v>8</v>
      </c>
      <c r="X59" s="11" t="s">
        <v>8</v>
      </c>
      <c r="Y59" s="11" t="s">
        <v>8</v>
      </c>
      <c r="Z59" s="11" t="s">
        <v>8</v>
      </c>
      <c r="AA59" s="11" t="s">
        <v>8</v>
      </c>
      <c r="AB59" s="45">
        <v>8.6</v>
      </c>
      <c r="AC59" s="45">
        <v>7.9</v>
      </c>
      <c r="AD59" s="22">
        <v>8.1</v>
      </c>
      <c r="AE59" s="36" t="s">
        <v>8</v>
      </c>
      <c r="AF59" s="22" t="s">
        <v>8</v>
      </c>
      <c r="AG59" s="101" t="s">
        <v>8</v>
      </c>
      <c r="AH59" s="101" t="s">
        <v>8</v>
      </c>
      <c r="AI59" s="813" t="s">
        <v>8</v>
      </c>
      <c r="AJ59" s="813" t="s">
        <v>8</v>
      </c>
      <c r="AK59" s="1526"/>
    </row>
    <row r="60" spans="1:37" ht="24" x14ac:dyDescent="0.2">
      <c r="A60" s="854" t="s">
        <v>54</v>
      </c>
      <c r="B60" s="62" t="s">
        <v>8</v>
      </c>
      <c r="C60" s="62" t="s">
        <v>8</v>
      </c>
      <c r="D60" s="62" t="s">
        <v>8</v>
      </c>
      <c r="E60" s="62" t="s">
        <v>8</v>
      </c>
      <c r="F60" s="62" t="s">
        <v>8</v>
      </c>
      <c r="G60" s="62" t="s">
        <v>8</v>
      </c>
      <c r="H60" s="62" t="s">
        <v>8</v>
      </c>
      <c r="I60" s="62" t="s">
        <v>8</v>
      </c>
      <c r="J60" s="62" t="s">
        <v>8</v>
      </c>
      <c r="K60" s="62" t="s">
        <v>8</v>
      </c>
      <c r="L60" s="62" t="s">
        <v>8</v>
      </c>
      <c r="M60" s="62" t="s">
        <v>8</v>
      </c>
      <c r="N60" s="62" t="s">
        <v>8</v>
      </c>
      <c r="O60" s="62" t="s">
        <v>8</v>
      </c>
      <c r="P60" s="62" t="s">
        <v>8</v>
      </c>
      <c r="Q60" s="62" t="s">
        <v>8</v>
      </c>
      <c r="R60" s="62" t="s">
        <v>8</v>
      </c>
      <c r="S60" s="62" t="s">
        <v>8</v>
      </c>
      <c r="T60" s="62" t="s">
        <v>8</v>
      </c>
      <c r="U60" s="11" t="s">
        <v>8</v>
      </c>
      <c r="V60" s="11" t="s">
        <v>8</v>
      </c>
      <c r="W60" s="11" t="s">
        <v>8</v>
      </c>
      <c r="X60" s="11" t="s">
        <v>8</v>
      </c>
      <c r="Y60" s="11">
        <v>1.4</v>
      </c>
      <c r="Z60" s="12">
        <v>1.4</v>
      </c>
      <c r="AA60" s="12">
        <v>1.1000000000000001</v>
      </c>
      <c r="AB60" s="22">
        <v>4.7</v>
      </c>
      <c r="AC60" s="45">
        <v>4.5</v>
      </c>
      <c r="AD60" s="22">
        <v>5.0999999999999996</v>
      </c>
      <c r="AE60" s="36">
        <v>4.5999999999999996</v>
      </c>
      <c r="AF60" s="22">
        <v>4.5</v>
      </c>
      <c r="AG60" s="101">
        <v>4.4000000000000004</v>
      </c>
      <c r="AH60" s="101">
        <v>0.5</v>
      </c>
      <c r="AI60" s="808">
        <v>2.8</v>
      </c>
      <c r="AJ60" s="1572">
        <v>3</v>
      </c>
      <c r="AK60" s="1526"/>
    </row>
    <row r="61" spans="1:37" ht="24" x14ac:dyDescent="0.2">
      <c r="A61" s="854" t="s">
        <v>55</v>
      </c>
      <c r="B61" s="854"/>
      <c r="C61" s="854"/>
      <c r="D61" s="854"/>
      <c r="E61" s="854"/>
      <c r="F61" s="854"/>
      <c r="G61" s="854"/>
      <c r="H61" s="854"/>
      <c r="I61" s="854"/>
      <c r="J61" s="854"/>
      <c r="K61" s="854"/>
      <c r="L61" s="854"/>
      <c r="M61" s="854"/>
      <c r="N61" s="854"/>
      <c r="O61" s="854"/>
      <c r="P61" s="854"/>
      <c r="Q61" s="854"/>
      <c r="R61" s="854"/>
      <c r="S61" s="854"/>
      <c r="T61" s="854"/>
      <c r="U61" s="70"/>
      <c r="V61" s="70"/>
      <c r="W61" s="70"/>
      <c r="X61" s="70"/>
      <c r="Y61" s="70"/>
      <c r="Z61" s="70"/>
      <c r="AA61" s="70"/>
      <c r="AB61" s="550"/>
      <c r="AC61" s="550"/>
      <c r="AD61" s="550"/>
      <c r="AE61" s="550"/>
      <c r="AF61" s="550"/>
      <c r="AG61" s="568"/>
      <c r="AH61" s="330"/>
      <c r="AI61" s="808"/>
      <c r="AJ61" s="1573"/>
      <c r="AK61" s="1526"/>
    </row>
    <row r="62" spans="1:37" x14ac:dyDescent="0.2">
      <c r="A62" s="856" t="s">
        <v>42</v>
      </c>
      <c r="B62" s="35" t="s">
        <v>8</v>
      </c>
      <c r="C62" s="35" t="s">
        <v>8</v>
      </c>
      <c r="D62" s="857">
        <v>150</v>
      </c>
      <c r="E62" s="857">
        <v>2377</v>
      </c>
      <c r="F62" s="857">
        <v>5234</v>
      </c>
      <c r="G62" s="857">
        <v>9339</v>
      </c>
      <c r="H62" s="857">
        <v>12035</v>
      </c>
      <c r="I62" s="857">
        <v>13620</v>
      </c>
      <c r="J62" s="857">
        <v>15533</v>
      </c>
      <c r="K62" s="35">
        <v>18554</v>
      </c>
      <c r="L62" s="35">
        <v>21173</v>
      </c>
      <c r="M62" s="35">
        <v>24947</v>
      </c>
      <c r="N62" s="35">
        <v>28901</v>
      </c>
      <c r="O62" s="35">
        <v>31380</v>
      </c>
      <c r="P62" s="35">
        <v>36518</v>
      </c>
      <c r="Q62" s="35">
        <v>44953</v>
      </c>
      <c r="R62" s="35">
        <v>51229</v>
      </c>
      <c r="S62" s="35">
        <v>58487</v>
      </c>
      <c r="T62" s="35">
        <v>72383</v>
      </c>
      <c r="U62" s="35">
        <v>81710</v>
      </c>
      <c r="V62" s="35">
        <v>92731</v>
      </c>
      <c r="W62" s="35">
        <v>108374</v>
      </c>
      <c r="X62" s="35">
        <v>102757</v>
      </c>
      <c r="Y62" s="35">
        <v>115981</v>
      </c>
      <c r="Z62" s="35">
        <v>118423</v>
      </c>
      <c r="AA62" s="35">
        <v>131242</v>
      </c>
      <c r="AB62" s="35">
        <v>145984</v>
      </c>
      <c r="AC62" s="29">
        <v>165037</v>
      </c>
      <c r="AD62" s="858">
        <v>185922</v>
      </c>
      <c r="AE62" s="858">
        <v>206743</v>
      </c>
      <c r="AF62" s="35">
        <v>223327</v>
      </c>
      <c r="AG62" s="71">
        <v>288983</v>
      </c>
      <c r="AH62" s="71">
        <v>305557</v>
      </c>
      <c r="AI62" s="1016" t="s">
        <v>853</v>
      </c>
      <c r="AJ62" s="1574">
        <v>386642</v>
      </c>
      <c r="AK62" s="1526"/>
    </row>
    <row r="63" spans="1:37" x14ac:dyDescent="0.2">
      <c r="A63" s="856" t="s">
        <v>43</v>
      </c>
      <c r="B63" s="35" t="s">
        <v>8</v>
      </c>
      <c r="C63" s="35" t="s">
        <v>8</v>
      </c>
      <c r="D63" s="857">
        <v>29</v>
      </c>
      <c r="E63" s="857">
        <v>67</v>
      </c>
      <c r="F63" s="857">
        <v>86</v>
      </c>
      <c r="G63" s="857">
        <v>139</v>
      </c>
      <c r="H63" s="857">
        <v>160</v>
      </c>
      <c r="I63" s="857">
        <v>174</v>
      </c>
      <c r="J63" s="857">
        <v>130</v>
      </c>
      <c r="K63" s="35">
        <v>131</v>
      </c>
      <c r="L63" s="19">
        <v>144</v>
      </c>
      <c r="M63" s="19">
        <v>163</v>
      </c>
      <c r="N63" s="19">
        <v>193</v>
      </c>
      <c r="O63" s="19">
        <v>231</v>
      </c>
      <c r="P63" s="19">
        <v>275</v>
      </c>
      <c r="Q63" s="19">
        <v>357</v>
      </c>
      <c r="R63" s="19">
        <v>418</v>
      </c>
      <c r="S63" s="19">
        <v>486</v>
      </c>
      <c r="T63" s="19">
        <v>491</v>
      </c>
      <c r="U63" s="45">
        <v>554.5</v>
      </c>
      <c r="V63" s="45">
        <v>632.5</v>
      </c>
      <c r="W63" s="45">
        <v>726.8</v>
      </c>
      <c r="X63" s="45">
        <v>675.4</v>
      </c>
      <c r="Y63" s="45">
        <v>647.20000000000005</v>
      </c>
      <c r="Z63" s="45">
        <v>534.1</v>
      </c>
      <c r="AA63" s="45">
        <v>383.6</v>
      </c>
      <c r="AB63" s="45">
        <v>447.8</v>
      </c>
      <c r="AC63" s="45">
        <v>478.8</v>
      </c>
      <c r="AD63" s="45">
        <v>485.7</v>
      </c>
      <c r="AE63" s="45">
        <v>500.6</v>
      </c>
      <c r="AF63" s="45">
        <v>524.20486820176995</v>
      </c>
      <c r="AG63" s="73">
        <v>627.6</v>
      </c>
      <c r="AH63" s="71">
        <v>670</v>
      </c>
      <c r="AI63" s="1017">
        <v>737</v>
      </c>
      <c r="AJ63" s="1573">
        <v>741</v>
      </c>
      <c r="AK63" s="1526"/>
    </row>
    <row r="64" spans="1:37" ht="24" x14ac:dyDescent="0.2">
      <c r="A64" s="854" t="s">
        <v>56</v>
      </c>
      <c r="B64" s="45" t="s">
        <v>8</v>
      </c>
      <c r="C64" s="45" t="s">
        <v>8</v>
      </c>
      <c r="D64" s="45" t="s">
        <v>8</v>
      </c>
      <c r="E64" s="48">
        <v>1584.7</v>
      </c>
      <c r="F64" s="48">
        <v>220.2</v>
      </c>
      <c r="G64" s="48">
        <v>178.4</v>
      </c>
      <c r="H64" s="48">
        <v>128.9</v>
      </c>
      <c r="I64" s="48">
        <v>113.2</v>
      </c>
      <c r="J64" s="48">
        <v>114</v>
      </c>
      <c r="K64" s="45">
        <v>119.4</v>
      </c>
      <c r="L64" s="45">
        <v>114.1</v>
      </c>
      <c r="M64" s="45">
        <v>117.8</v>
      </c>
      <c r="N64" s="45">
        <v>115.8</v>
      </c>
      <c r="O64" s="45">
        <v>108.6</v>
      </c>
      <c r="P64" s="45">
        <v>116.4</v>
      </c>
      <c r="Q64" s="45">
        <v>123.1</v>
      </c>
      <c r="R64" s="45">
        <v>114</v>
      </c>
      <c r="S64" s="45">
        <v>114.2</v>
      </c>
      <c r="T64" s="45">
        <v>123.8</v>
      </c>
      <c r="U64" s="45">
        <v>112.9</v>
      </c>
      <c r="V64" s="45">
        <v>113.5</v>
      </c>
      <c r="W64" s="45">
        <v>116.9</v>
      </c>
      <c r="X64" s="45">
        <v>94.8</v>
      </c>
      <c r="Y64" s="45">
        <v>112.9</v>
      </c>
      <c r="Z64" s="45">
        <v>101.9</v>
      </c>
      <c r="AA64" s="45">
        <v>110.8</v>
      </c>
      <c r="AB64" s="45">
        <v>111.2</v>
      </c>
      <c r="AC64" s="41">
        <v>113.1</v>
      </c>
      <c r="AD64" s="859">
        <v>112.7</v>
      </c>
      <c r="AE64" s="859">
        <v>111.2</v>
      </c>
      <c r="AF64" s="22">
        <v>108</v>
      </c>
      <c r="AG64" s="74">
        <v>129.4</v>
      </c>
      <c r="AH64" s="74">
        <v>105.7</v>
      </c>
      <c r="AI64" s="1017">
        <v>113.2</v>
      </c>
      <c r="AJ64" s="1573">
        <v>111.8</v>
      </c>
      <c r="AK64" s="1526"/>
    </row>
    <row r="65" spans="1:37" ht="24" x14ac:dyDescent="0.2">
      <c r="A65" s="854" t="s">
        <v>57</v>
      </c>
      <c r="B65" s="45" t="s">
        <v>8</v>
      </c>
      <c r="C65" s="45" t="s">
        <v>8</v>
      </c>
      <c r="D65" s="45" t="s">
        <v>8</v>
      </c>
      <c r="E65" s="45" t="s">
        <v>8</v>
      </c>
      <c r="F65" s="45" t="s">
        <v>8</v>
      </c>
      <c r="G65" s="62">
        <v>132.19999999999999</v>
      </c>
      <c r="H65" s="62">
        <v>115.7</v>
      </c>
      <c r="I65" s="62">
        <v>105.2</v>
      </c>
      <c r="J65" s="62">
        <v>107.1</v>
      </c>
      <c r="K65" s="45">
        <v>105.9</v>
      </c>
      <c r="L65" s="45">
        <v>103.9</v>
      </c>
      <c r="M65" s="45">
        <v>110.2</v>
      </c>
      <c r="N65" s="45">
        <v>109.3</v>
      </c>
      <c r="O65" s="45">
        <v>101.1</v>
      </c>
      <c r="P65" s="45">
        <v>107.3</v>
      </c>
      <c r="Q65" s="45">
        <v>114.5</v>
      </c>
      <c r="R65" s="45">
        <v>103.1</v>
      </c>
      <c r="S65" s="45">
        <v>98.4</v>
      </c>
      <c r="T65" s="45">
        <v>115.5</v>
      </c>
      <c r="U65" s="45">
        <v>105.5</v>
      </c>
      <c r="V65" s="45">
        <v>105</v>
      </c>
      <c r="W65" s="45">
        <v>111.2</v>
      </c>
      <c r="X65" s="45">
        <v>90</v>
      </c>
      <c r="Y65" s="45">
        <v>105.6</v>
      </c>
      <c r="Z65" s="45">
        <v>95.3</v>
      </c>
      <c r="AA65" s="45">
        <v>97.3</v>
      </c>
      <c r="AB65" s="45">
        <v>103.4</v>
      </c>
      <c r="AC65" s="41">
        <v>107</v>
      </c>
      <c r="AD65" s="859">
        <v>107</v>
      </c>
      <c r="AE65" s="859">
        <v>104.2</v>
      </c>
      <c r="AF65" s="22">
        <v>99.8</v>
      </c>
      <c r="AG65" s="74">
        <v>112.1</v>
      </c>
      <c r="AH65" s="74">
        <v>92.7</v>
      </c>
      <c r="AI65" s="1017">
        <v>104.2</v>
      </c>
      <c r="AJ65" s="1573">
        <v>100.6</v>
      </c>
      <c r="AK65" s="1526"/>
    </row>
    <row r="66" spans="1:37" x14ac:dyDescent="0.2">
      <c r="A66" s="854" t="s">
        <v>58</v>
      </c>
      <c r="B66" s="45" t="s">
        <v>8</v>
      </c>
      <c r="C66" s="45" t="s">
        <v>8</v>
      </c>
      <c r="D66" s="45" t="s">
        <v>8</v>
      </c>
      <c r="E66" s="45" t="s">
        <v>8</v>
      </c>
      <c r="F66" s="45" t="s">
        <v>8</v>
      </c>
      <c r="G66" s="62" t="s">
        <v>4</v>
      </c>
      <c r="H66" s="23">
        <v>115.7</v>
      </c>
      <c r="I66" s="62">
        <v>121.7</v>
      </c>
      <c r="J66" s="62">
        <v>130.30000000000001</v>
      </c>
      <c r="K66" s="62">
        <v>138</v>
      </c>
      <c r="L66" s="62">
        <v>143.4</v>
      </c>
      <c r="M66" s="62" t="s">
        <v>59</v>
      </c>
      <c r="N66" s="62" t="s">
        <v>60</v>
      </c>
      <c r="O66" s="62" t="s">
        <v>61</v>
      </c>
      <c r="P66" s="62" t="s">
        <v>62</v>
      </c>
      <c r="Q66" s="62" t="s">
        <v>63</v>
      </c>
      <c r="R66" s="62" t="s">
        <v>64</v>
      </c>
      <c r="S66" s="62" t="s">
        <v>64</v>
      </c>
      <c r="T66" s="62" t="s">
        <v>65</v>
      </c>
      <c r="U66" s="62" t="s">
        <v>66</v>
      </c>
      <c r="V66" s="62" t="s">
        <v>67</v>
      </c>
      <c r="W66" s="62" t="s">
        <v>68</v>
      </c>
      <c r="X66" s="62" t="s">
        <v>67</v>
      </c>
      <c r="Y66" s="62" t="s">
        <v>69</v>
      </c>
      <c r="Z66" s="62" t="s">
        <v>67</v>
      </c>
      <c r="AA66" s="62" t="s">
        <v>66</v>
      </c>
      <c r="AB66" s="62" t="s">
        <v>67</v>
      </c>
      <c r="AC66" s="45" t="s">
        <v>70</v>
      </c>
      <c r="AD66" s="75" t="s">
        <v>71</v>
      </c>
      <c r="AE66" s="75" t="s">
        <v>72</v>
      </c>
      <c r="AF66" s="62" t="s">
        <v>73</v>
      </c>
      <c r="AG66" s="76" t="s">
        <v>8</v>
      </c>
      <c r="AH66" s="330" t="s">
        <v>8</v>
      </c>
      <c r="AI66" s="1017" t="s">
        <v>8</v>
      </c>
      <c r="AJ66" s="1575" t="s">
        <v>8</v>
      </c>
      <c r="AK66" s="1526"/>
    </row>
    <row r="67" spans="1:37" ht="26.25" customHeight="1" x14ac:dyDescent="0.2">
      <c r="A67" s="28" t="s">
        <v>74</v>
      </c>
      <c r="B67" s="77" t="s">
        <v>8</v>
      </c>
      <c r="C67" s="41" t="s">
        <v>8</v>
      </c>
      <c r="D67" s="78">
        <v>13</v>
      </c>
      <c r="E67" s="78">
        <v>122</v>
      </c>
      <c r="F67" s="78">
        <v>262</v>
      </c>
      <c r="G67" s="78">
        <v>1550</v>
      </c>
      <c r="H67" s="78">
        <v>2129</v>
      </c>
      <c r="I67" s="78">
        <v>2395</v>
      </c>
      <c r="J67" s="78">
        <v>2605</v>
      </c>
      <c r="K67" s="78">
        <v>2680</v>
      </c>
      <c r="L67" s="78">
        <v>3484</v>
      </c>
      <c r="M67" s="78">
        <v>4181</v>
      </c>
      <c r="N67" s="78">
        <v>5000</v>
      </c>
      <c r="O67" s="78">
        <v>6600</v>
      </c>
      <c r="P67" s="79" t="s">
        <v>75</v>
      </c>
      <c r="Q67" s="29">
        <v>9200</v>
      </c>
      <c r="R67" s="29">
        <v>9752</v>
      </c>
      <c r="S67" s="79" t="s">
        <v>76</v>
      </c>
      <c r="T67" s="79" t="s">
        <v>77</v>
      </c>
      <c r="U67" s="80" t="s">
        <v>78</v>
      </c>
      <c r="V67" s="857">
        <v>15999</v>
      </c>
      <c r="W67" s="857">
        <v>17439</v>
      </c>
      <c r="X67" s="35">
        <v>18660</v>
      </c>
      <c r="Y67" s="35">
        <v>19966</v>
      </c>
      <c r="Z67" s="35">
        <v>21364</v>
      </c>
      <c r="AA67" s="35">
        <v>22859</v>
      </c>
      <c r="AB67" s="35">
        <v>24459</v>
      </c>
      <c r="AC67" s="72">
        <v>28284</v>
      </c>
      <c r="AD67" s="29">
        <v>42500</v>
      </c>
      <c r="AE67" s="29">
        <v>42500</v>
      </c>
      <c r="AF67" s="35">
        <v>42500</v>
      </c>
      <c r="AG67" s="71">
        <v>60000</v>
      </c>
      <c r="AH67" s="330">
        <v>70000</v>
      </c>
      <c r="AI67" s="1018" t="s">
        <v>854</v>
      </c>
      <c r="AJ67" s="1576">
        <v>85000</v>
      </c>
      <c r="AK67" s="1526"/>
    </row>
    <row r="68" spans="1:37" x14ac:dyDescent="0.2">
      <c r="A68" s="1029" t="s">
        <v>79</v>
      </c>
      <c r="B68" s="1029"/>
      <c r="C68" s="1029"/>
      <c r="D68" s="1029"/>
      <c r="E68" s="1029"/>
      <c r="F68" s="1029"/>
      <c r="G68" s="1029"/>
      <c r="H68" s="1029"/>
      <c r="I68" s="1029"/>
      <c r="J68" s="1029"/>
      <c r="K68" s="1029"/>
      <c r="L68" s="1029"/>
      <c r="M68" s="1029"/>
      <c r="N68" s="1029"/>
      <c r="O68" s="1029"/>
      <c r="P68" s="1029"/>
      <c r="Q68" s="1029"/>
      <c r="R68" s="1029"/>
      <c r="S68" s="1029"/>
      <c r="T68" s="1029"/>
      <c r="U68" s="1030"/>
      <c r="V68" s="1030"/>
      <c r="W68" s="1030"/>
      <c r="X68" s="1030"/>
      <c r="Y68" s="1030"/>
      <c r="Z68" s="1030"/>
      <c r="AA68" s="1030"/>
      <c r="AB68" s="1222"/>
      <c r="AC68" s="1222"/>
      <c r="AD68" s="1052"/>
      <c r="AE68" s="1052"/>
      <c r="AF68" s="1052"/>
      <c r="AG68" s="1046"/>
      <c r="AH68" s="1210"/>
      <c r="AI68" s="1210"/>
      <c r="AJ68" s="1228"/>
      <c r="AK68" s="1526"/>
    </row>
    <row r="69" spans="1:37" x14ac:dyDescent="0.2">
      <c r="A69" s="855" t="s">
        <v>80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22"/>
      <c r="AC69" s="22"/>
      <c r="AD69" s="22"/>
      <c r="AE69" s="22"/>
      <c r="AF69" s="22"/>
      <c r="AG69" s="101"/>
      <c r="AH69" s="330"/>
      <c r="AI69" s="808"/>
      <c r="AJ69" s="812"/>
      <c r="AK69" s="1526"/>
    </row>
    <row r="70" spans="1:37" x14ac:dyDescent="0.2">
      <c r="A70" s="855" t="s">
        <v>81</v>
      </c>
      <c r="B70" s="81" t="s">
        <v>8</v>
      </c>
      <c r="C70" s="81" t="s">
        <v>8</v>
      </c>
      <c r="D70" s="81" t="s">
        <v>8</v>
      </c>
      <c r="E70" s="81" t="s">
        <v>8</v>
      </c>
      <c r="F70" s="81" t="s">
        <v>8</v>
      </c>
      <c r="G70" s="81" t="s">
        <v>8</v>
      </c>
      <c r="H70" s="81" t="s">
        <v>8</v>
      </c>
      <c r="I70" s="81" t="s">
        <v>8</v>
      </c>
      <c r="J70" s="81" t="s">
        <v>8</v>
      </c>
      <c r="K70" s="81" t="s">
        <v>8</v>
      </c>
      <c r="L70" s="82">
        <v>171</v>
      </c>
      <c r="M70" s="82">
        <v>127.4</v>
      </c>
      <c r="N70" s="82">
        <v>427.3</v>
      </c>
      <c r="O70" s="82">
        <v>1037.5999999999999</v>
      </c>
      <c r="P70" s="82">
        <v>2686.6</v>
      </c>
      <c r="Q70" s="82">
        <v>4158.8999999999996</v>
      </c>
      <c r="R70" s="82">
        <v>2781.9</v>
      </c>
      <c r="S70" s="82">
        <v>2461.1</v>
      </c>
      <c r="T70" s="83">
        <v>3168.5</v>
      </c>
      <c r="U70" s="49">
        <v>3227.1</v>
      </c>
      <c r="V70" s="11">
        <v>2205.9</v>
      </c>
      <c r="W70" s="11">
        <v>2276.1999999999998</v>
      </c>
      <c r="X70" s="49">
        <v>1797.7</v>
      </c>
      <c r="Y70" s="11">
        <v>1612.3</v>
      </c>
      <c r="Z70" s="84">
        <v>1218.9000000000001</v>
      </c>
      <c r="AA70" s="11">
        <v>2900.1</v>
      </c>
      <c r="AB70" s="45">
        <v>3322.8</v>
      </c>
      <c r="AC70" s="45">
        <v>5474</v>
      </c>
      <c r="AD70" s="35">
        <v>3307.2</v>
      </c>
      <c r="AE70" s="35">
        <v>2446</v>
      </c>
      <c r="AF70" s="35">
        <v>3743</v>
      </c>
      <c r="AG70" s="1577" t="s">
        <v>82</v>
      </c>
      <c r="AH70" s="1577">
        <v>2355.5</v>
      </c>
      <c r="AI70" s="991" t="s">
        <v>870</v>
      </c>
      <c r="AJ70" s="1578">
        <v>7171.1</v>
      </c>
      <c r="AK70" s="1526"/>
    </row>
    <row r="71" spans="1:37" x14ac:dyDescent="0.2">
      <c r="A71" s="85" t="s">
        <v>83</v>
      </c>
      <c r="B71" s="81" t="s">
        <v>8</v>
      </c>
      <c r="C71" s="81" t="s">
        <v>8</v>
      </c>
      <c r="D71" s="81" t="s">
        <v>8</v>
      </c>
      <c r="E71" s="81" t="s">
        <v>8</v>
      </c>
      <c r="F71" s="81" t="s">
        <v>8</v>
      </c>
      <c r="G71" s="81" t="s">
        <v>8</v>
      </c>
      <c r="H71" s="81" t="s">
        <v>8</v>
      </c>
      <c r="I71" s="81" t="s">
        <v>8</v>
      </c>
      <c r="J71" s="81" t="s">
        <v>8</v>
      </c>
      <c r="K71" s="81" t="s">
        <v>8</v>
      </c>
      <c r="L71" s="86">
        <v>1.1653264276952433</v>
      </c>
      <c r="M71" s="86">
        <v>0.83115866388308979</v>
      </c>
      <c r="N71" s="86">
        <v>2.856665329589517</v>
      </c>
      <c r="O71" s="86">
        <v>7.6271684798588648</v>
      </c>
      <c r="P71" s="86">
        <v>20.218242022877785</v>
      </c>
      <c r="Q71" s="86">
        <v>32.983583154889359</v>
      </c>
      <c r="R71" s="86">
        <v>22.70012239902081</v>
      </c>
      <c r="S71" s="86">
        <v>20.458021612635079</v>
      </c>
      <c r="T71" s="86">
        <v>21.481355932203389</v>
      </c>
      <c r="U71" s="11">
        <v>21.900916185951814</v>
      </c>
      <c r="V71" s="11">
        <v>15.045014322739053</v>
      </c>
      <c r="W71" s="11">
        <v>15.265240426530747</v>
      </c>
      <c r="X71" s="11">
        <v>11.816867153092751</v>
      </c>
      <c r="Y71" s="11">
        <v>8.997711925888721</v>
      </c>
      <c r="Z71" s="11">
        <v>5.4972263563793806</v>
      </c>
      <c r="AA71" s="11">
        <v>8.4758592471358423</v>
      </c>
      <c r="AB71" s="45">
        <v>10.192638036809816</v>
      </c>
      <c r="AC71" s="45">
        <v>15.9</v>
      </c>
      <c r="AD71" s="45">
        <v>8.6</v>
      </c>
      <c r="AE71" s="45">
        <v>5.9</v>
      </c>
      <c r="AF71" s="45">
        <v>8.9</v>
      </c>
      <c r="AG71" s="101">
        <v>10.199999999999999</v>
      </c>
      <c r="AH71" s="1577">
        <v>5.2</v>
      </c>
      <c r="AI71" s="808">
        <v>10.7</v>
      </c>
      <c r="AJ71" s="812">
        <v>15.3</v>
      </c>
      <c r="AK71" s="1526"/>
    </row>
    <row r="72" spans="1:37" x14ac:dyDescent="0.2">
      <c r="A72" s="854" t="s">
        <v>84</v>
      </c>
      <c r="B72" s="81" t="s">
        <v>8</v>
      </c>
      <c r="C72" s="81" t="s">
        <v>8</v>
      </c>
      <c r="D72" s="81" t="s">
        <v>8</v>
      </c>
      <c r="E72" s="81" t="s">
        <v>8</v>
      </c>
      <c r="F72" s="81" t="s">
        <v>8</v>
      </c>
      <c r="G72" s="81" t="s">
        <v>8</v>
      </c>
      <c r="H72" s="81" t="s">
        <v>8</v>
      </c>
      <c r="I72" s="81" t="s">
        <v>8</v>
      </c>
      <c r="J72" s="81" t="s">
        <v>8</v>
      </c>
      <c r="K72" s="81" t="s">
        <v>8</v>
      </c>
      <c r="L72" s="82" t="s">
        <v>8</v>
      </c>
      <c r="M72" s="82">
        <v>70.900000000000006</v>
      </c>
      <c r="N72" s="82">
        <v>326.60000000000002</v>
      </c>
      <c r="O72" s="82">
        <v>234.1</v>
      </c>
      <c r="P72" s="82">
        <v>243.1</v>
      </c>
      <c r="Q72" s="82">
        <v>148.6</v>
      </c>
      <c r="R72" s="82">
        <v>63.4</v>
      </c>
      <c r="S72" s="82">
        <v>81.5</v>
      </c>
      <c r="T72" s="83">
        <v>120.5</v>
      </c>
      <c r="U72" s="49">
        <v>96.4</v>
      </c>
      <c r="V72" s="49">
        <v>63.9</v>
      </c>
      <c r="W72" s="11">
        <v>98.1</v>
      </c>
      <c r="X72" s="49">
        <v>75.599999999999994</v>
      </c>
      <c r="Y72" s="11">
        <v>87.9</v>
      </c>
      <c r="Z72" s="84">
        <v>73.599999999999994</v>
      </c>
      <c r="AA72" s="11">
        <v>204.2</v>
      </c>
      <c r="AB72" s="45">
        <v>105.2</v>
      </c>
      <c r="AC72" s="45">
        <v>157.6</v>
      </c>
      <c r="AD72" s="45">
        <v>59.2</v>
      </c>
      <c r="AE72" s="45">
        <v>70.8</v>
      </c>
      <c r="AF72" s="45">
        <v>145.19999999999999</v>
      </c>
      <c r="AG72" s="101">
        <v>116.1</v>
      </c>
      <c r="AH72" s="1577">
        <v>48.4</v>
      </c>
      <c r="AI72" s="808">
        <v>233.4</v>
      </c>
      <c r="AJ72" s="812">
        <v>124</v>
      </c>
      <c r="AK72" s="1526"/>
    </row>
    <row r="73" spans="1:37" x14ac:dyDescent="0.2">
      <c r="A73" s="854" t="s">
        <v>85</v>
      </c>
      <c r="B73" s="81" t="s">
        <v>8</v>
      </c>
      <c r="C73" s="81" t="s">
        <v>8</v>
      </c>
      <c r="D73" s="81" t="s">
        <v>8</v>
      </c>
      <c r="E73" s="81" t="s">
        <v>8</v>
      </c>
      <c r="F73" s="81" t="s">
        <v>8</v>
      </c>
      <c r="G73" s="81" t="s">
        <v>8</v>
      </c>
      <c r="H73" s="81" t="s">
        <v>8</v>
      </c>
      <c r="I73" s="81" t="s">
        <v>8</v>
      </c>
      <c r="J73" s="81" t="s">
        <v>8</v>
      </c>
      <c r="K73" s="81" t="s">
        <v>8</v>
      </c>
      <c r="L73" s="87" t="s">
        <v>8</v>
      </c>
      <c r="M73" s="86">
        <v>70.900000000000006</v>
      </c>
      <c r="N73" s="86">
        <v>231.6</v>
      </c>
      <c r="O73" s="86">
        <v>542.20000000000005</v>
      </c>
      <c r="P73" s="86">
        <v>1318.1</v>
      </c>
      <c r="Q73" s="86">
        <v>1958.7</v>
      </c>
      <c r="R73" s="86">
        <v>1241.8</v>
      </c>
      <c r="S73" s="86">
        <v>1012.1</v>
      </c>
      <c r="T73" s="86">
        <v>1219.5999999999999</v>
      </c>
      <c r="U73" s="11">
        <v>96.4</v>
      </c>
      <c r="V73" s="11">
        <f t="shared" ref="V73:AF73" si="0">U73*V72/100</f>
        <v>61.599600000000002</v>
      </c>
      <c r="W73" s="11">
        <f t="shared" si="0"/>
        <v>60.429207599999998</v>
      </c>
      <c r="X73" s="11">
        <f t="shared" si="0"/>
        <v>45.684480945600001</v>
      </c>
      <c r="Y73" s="11">
        <f t="shared" si="0"/>
        <v>40.156658751182405</v>
      </c>
      <c r="Z73" s="11">
        <f t="shared" si="0"/>
        <v>29.555300840870249</v>
      </c>
      <c r="AA73" s="11">
        <f t="shared" si="0"/>
        <v>60.351924317057048</v>
      </c>
      <c r="AB73" s="45">
        <f t="shared" si="0"/>
        <v>63.49022438154401</v>
      </c>
      <c r="AC73" s="45">
        <f t="shared" si="0"/>
        <v>100.06059362531336</v>
      </c>
      <c r="AD73" s="45">
        <f t="shared" si="0"/>
        <v>59.235871426185511</v>
      </c>
      <c r="AE73" s="45">
        <f t="shared" si="0"/>
        <v>41.938996969739335</v>
      </c>
      <c r="AF73" s="45">
        <f t="shared" si="0"/>
        <v>60.895423600061513</v>
      </c>
      <c r="AG73" s="101">
        <v>70.7</v>
      </c>
      <c r="AH73" s="1577">
        <v>34.200000000000003</v>
      </c>
      <c r="AI73" s="790">
        <v>79.8</v>
      </c>
      <c r="AJ73" s="812">
        <v>99</v>
      </c>
      <c r="AK73" s="1526"/>
    </row>
    <row r="74" spans="1:37" s="94" customFormat="1" x14ac:dyDescent="0.2">
      <c r="A74" s="88" t="s">
        <v>86</v>
      </c>
      <c r="B74" s="89" t="s">
        <v>8</v>
      </c>
      <c r="C74" s="89" t="s">
        <v>8</v>
      </c>
      <c r="D74" s="89" t="s">
        <v>8</v>
      </c>
      <c r="E74" s="89" t="s">
        <v>8</v>
      </c>
      <c r="F74" s="89" t="s">
        <v>8</v>
      </c>
      <c r="G74" s="89" t="s">
        <v>8</v>
      </c>
      <c r="H74" s="89" t="s">
        <v>8</v>
      </c>
      <c r="I74" s="89" t="s">
        <v>8</v>
      </c>
      <c r="J74" s="90">
        <v>79</v>
      </c>
      <c r="K74" s="90">
        <v>89</v>
      </c>
      <c r="L74" s="90">
        <v>100</v>
      </c>
      <c r="M74" s="90">
        <v>106</v>
      </c>
      <c r="N74" s="90">
        <v>106</v>
      </c>
      <c r="O74" s="90">
        <v>104</v>
      </c>
      <c r="P74" s="90">
        <v>109</v>
      </c>
      <c r="Q74" s="90">
        <v>116</v>
      </c>
      <c r="R74" s="90">
        <v>115</v>
      </c>
      <c r="S74" s="90">
        <v>119</v>
      </c>
      <c r="T74" s="90">
        <v>127</v>
      </c>
      <c r="U74" s="91">
        <v>130</v>
      </c>
      <c r="V74" s="91">
        <v>131</v>
      </c>
      <c r="W74" s="91">
        <v>132</v>
      </c>
      <c r="X74" s="91">
        <v>139</v>
      </c>
      <c r="Y74" s="91">
        <v>151</v>
      </c>
      <c r="Z74" s="91">
        <v>158</v>
      </c>
      <c r="AA74" s="91">
        <v>154</v>
      </c>
      <c r="AB74" s="90">
        <v>149</v>
      </c>
      <c r="AC74" s="1010">
        <v>147</v>
      </c>
      <c r="AD74" s="99">
        <v>144</v>
      </c>
      <c r="AE74" s="99">
        <v>136</v>
      </c>
      <c r="AF74" s="1010">
        <v>133</v>
      </c>
      <c r="AG74" s="1011">
        <v>133</v>
      </c>
      <c r="AH74" s="1577">
        <v>131</v>
      </c>
      <c r="AI74" s="790">
        <v>137</v>
      </c>
      <c r="AJ74" s="1053">
        <v>139</v>
      </c>
      <c r="AK74" s="1579"/>
    </row>
    <row r="75" spans="1:37" s="94" customFormat="1" x14ac:dyDescent="0.2">
      <c r="A75" s="88" t="s">
        <v>87</v>
      </c>
      <c r="B75" s="89" t="s">
        <v>8</v>
      </c>
      <c r="C75" s="89" t="s">
        <v>8</v>
      </c>
      <c r="D75" s="89" t="s">
        <v>8</v>
      </c>
      <c r="E75" s="89" t="s">
        <v>8</v>
      </c>
      <c r="F75" s="89" t="s">
        <v>8</v>
      </c>
      <c r="G75" s="89" t="s">
        <v>8</v>
      </c>
      <c r="H75" s="89" t="s">
        <v>8</v>
      </c>
      <c r="I75" s="89" t="s">
        <v>8</v>
      </c>
      <c r="J75" s="90">
        <v>59</v>
      </c>
      <c r="K75" s="90">
        <v>66</v>
      </c>
      <c r="L75" s="90">
        <v>58</v>
      </c>
      <c r="M75" s="90">
        <v>77</v>
      </c>
      <c r="N75" s="90">
        <v>72</v>
      </c>
      <c r="O75" s="90">
        <v>73</v>
      </c>
      <c r="P75" s="90">
        <v>79</v>
      </c>
      <c r="Q75" s="90">
        <v>89</v>
      </c>
      <c r="R75" s="90">
        <v>87</v>
      </c>
      <c r="S75" s="90">
        <v>84</v>
      </c>
      <c r="T75" s="90">
        <v>92</v>
      </c>
      <c r="U75" s="91">
        <v>100</v>
      </c>
      <c r="V75" s="91">
        <v>97</v>
      </c>
      <c r="W75" s="91">
        <v>98</v>
      </c>
      <c r="X75" s="91">
        <v>99</v>
      </c>
      <c r="Y75" s="91">
        <v>110</v>
      </c>
      <c r="Z75" s="95">
        <v>114</v>
      </c>
      <c r="AA75" s="92">
        <v>109</v>
      </c>
      <c r="AB75" s="90">
        <v>111</v>
      </c>
      <c r="AC75" s="1010">
        <v>115</v>
      </c>
      <c r="AD75" s="99">
        <v>116</v>
      </c>
      <c r="AE75" s="99">
        <v>107</v>
      </c>
      <c r="AF75" s="1010">
        <v>103</v>
      </c>
      <c r="AG75" s="1011">
        <v>107</v>
      </c>
      <c r="AH75" s="1577">
        <v>110</v>
      </c>
      <c r="AI75" s="790">
        <v>111</v>
      </c>
      <c r="AJ75" s="1053">
        <v>112</v>
      </c>
      <c r="AK75" s="1579"/>
    </row>
    <row r="76" spans="1:37" s="94" customFormat="1" x14ac:dyDescent="0.2">
      <c r="A76" s="96" t="s">
        <v>88</v>
      </c>
      <c r="B76" s="97" t="s">
        <v>8</v>
      </c>
      <c r="C76" s="97" t="s">
        <v>8</v>
      </c>
      <c r="D76" s="97" t="s">
        <v>8</v>
      </c>
      <c r="E76" s="97" t="s">
        <v>8</v>
      </c>
      <c r="F76" s="97" t="s">
        <v>8</v>
      </c>
      <c r="G76" s="97" t="s">
        <v>8</v>
      </c>
      <c r="H76" s="97" t="s">
        <v>8</v>
      </c>
      <c r="I76" s="97" t="s">
        <v>8</v>
      </c>
      <c r="J76" s="97" t="s">
        <v>8</v>
      </c>
      <c r="K76" s="97" t="s">
        <v>8</v>
      </c>
      <c r="L76" s="97" t="s">
        <v>8</v>
      </c>
      <c r="M76" s="97" t="s">
        <v>8</v>
      </c>
      <c r="N76" s="97" t="s">
        <v>8</v>
      </c>
      <c r="O76" s="97" t="s">
        <v>8</v>
      </c>
      <c r="P76" s="97" t="s">
        <v>8</v>
      </c>
      <c r="Q76" s="97" t="s">
        <v>8</v>
      </c>
      <c r="R76" s="97" t="s">
        <v>8</v>
      </c>
      <c r="S76" s="97" t="s">
        <v>8</v>
      </c>
      <c r="T76" s="97" t="s">
        <v>8</v>
      </c>
      <c r="U76" s="90">
        <v>87</v>
      </c>
      <c r="V76" s="90">
        <v>90</v>
      </c>
      <c r="W76" s="90">
        <v>90</v>
      </c>
      <c r="X76" s="90">
        <v>94</v>
      </c>
      <c r="Y76" s="90">
        <v>103</v>
      </c>
      <c r="Z76" s="98">
        <v>98</v>
      </c>
      <c r="AA76" s="1010">
        <v>97</v>
      </c>
      <c r="AB76" s="90">
        <v>96</v>
      </c>
      <c r="AC76" s="1010">
        <v>92</v>
      </c>
      <c r="AD76" s="99">
        <v>87</v>
      </c>
      <c r="AE76" s="99">
        <v>81</v>
      </c>
      <c r="AF76" s="1010">
        <v>74</v>
      </c>
      <c r="AG76" s="1011">
        <v>73</v>
      </c>
      <c r="AH76" s="1577">
        <v>73</v>
      </c>
      <c r="AI76" s="790">
        <v>80</v>
      </c>
      <c r="AJ76" s="1053">
        <v>74</v>
      </c>
      <c r="AK76" s="1579"/>
    </row>
    <row r="77" spans="1:37" s="804" customFormat="1" ht="22.5" x14ac:dyDescent="0.2">
      <c r="A77" s="815" t="s">
        <v>89</v>
      </c>
      <c r="B77" s="790" t="s">
        <v>4</v>
      </c>
      <c r="C77" s="790" t="s">
        <v>4</v>
      </c>
      <c r="D77" s="790" t="s">
        <v>4</v>
      </c>
      <c r="E77" s="790" t="s">
        <v>4</v>
      </c>
      <c r="F77" s="790" t="s">
        <v>4</v>
      </c>
      <c r="G77" s="790" t="s">
        <v>4</v>
      </c>
      <c r="H77" s="790" t="s">
        <v>4</v>
      </c>
      <c r="I77" s="790" t="s">
        <v>4</v>
      </c>
      <c r="J77" s="790" t="s">
        <v>4</v>
      </c>
      <c r="K77" s="790" t="s">
        <v>4</v>
      </c>
      <c r="L77" s="790" t="s">
        <v>4</v>
      </c>
      <c r="M77" s="790" t="s">
        <v>4</v>
      </c>
      <c r="N77" s="826">
        <v>1210.0999999999999</v>
      </c>
      <c r="O77" s="826">
        <v>1216.8</v>
      </c>
      <c r="P77" s="826">
        <v>1421.9</v>
      </c>
      <c r="Q77" s="826">
        <v>1469.5</v>
      </c>
      <c r="R77" s="826">
        <v>1736.6</v>
      </c>
      <c r="S77" s="826">
        <v>2859.4</v>
      </c>
      <c r="T77" s="826">
        <v>3925.1</v>
      </c>
      <c r="U77" s="791">
        <v>3939.8</v>
      </c>
      <c r="V77" s="791">
        <v>2803.1</v>
      </c>
      <c r="W77" s="791">
        <v>1921</v>
      </c>
      <c r="X77" s="803">
        <v>1399</v>
      </c>
      <c r="Y77" s="791">
        <v>725.4</v>
      </c>
      <c r="Z77" s="791">
        <v>1110.5999999999999</v>
      </c>
      <c r="AA77" s="791">
        <v>1364.3</v>
      </c>
      <c r="AB77" s="791">
        <v>1553.1</v>
      </c>
      <c r="AC77" s="791">
        <v>2146.1999999999998</v>
      </c>
      <c r="AD77" s="791">
        <v>3494.4</v>
      </c>
      <c r="AE77" s="791">
        <v>2275.6</v>
      </c>
      <c r="AF77" s="791">
        <v>2994.6</v>
      </c>
      <c r="AG77" s="823">
        <v>3608.5</v>
      </c>
      <c r="AH77" s="831">
        <v>4811.1000000000004</v>
      </c>
      <c r="AI77" s="830">
        <v>4794.6000000000004</v>
      </c>
      <c r="AJ77" s="812">
        <v>4012.5</v>
      </c>
      <c r="AK77" s="1569"/>
    </row>
    <row r="78" spans="1:37" s="804" customFormat="1" ht="22.5" x14ac:dyDescent="0.2">
      <c r="A78" s="815" t="s">
        <v>90</v>
      </c>
      <c r="B78" s="790" t="s">
        <v>4</v>
      </c>
      <c r="C78" s="790" t="s">
        <v>4</v>
      </c>
      <c r="D78" s="790" t="s">
        <v>4</v>
      </c>
      <c r="E78" s="790" t="s">
        <v>4</v>
      </c>
      <c r="F78" s="790" t="s">
        <v>4</v>
      </c>
      <c r="G78" s="790" t="s">
        <v>4</v>
      </c>
      <c r="H78" s="790" t="s">
        <v>4</v>
      </c>
      <c r="I78" s="790" t="s">
        <v>4</v>
      </c>
      <c r="J78" s="790" t="s">
        <v>4</v>
      </c>
      <c r="K78" s="790" t="s">
        <v>4</v>
      </c>
      <c r="L78" s="790" t="s">
        <v>4</v>
      </c>
      <c r="M78" s="790" t="s">
        <v>4</v>
      </c>
      <c r="N78" s="788">
        <v>5</v>
      </c>
      <c r="O78" s="788">
        <v>5</v>
      </c>
      <c r="P78" s="788">
        <v>5</v>
      </c>
      <c r="Q78" s="788">
        <v>5</v>
      </c>
      <c r="R78" s="788">
        <v>4</v>
      </c>
      <c r="S78" s="788">
        <v>5</v>
      </c>
      <c r="T78" s="788">
        <v>4</v>
      </c>
      <c r="U78" s="790">
        <v>4</v>
      </c>
      <c r="V78" s="790">
        <v>5</v>
      </c>
      <c r="W78" s="790">
        <v>4</v>
      </c>
      <c r="X78" s="790">
        <v>5</v>
      </c>
      <c r="Y78" s="790">
        <v>5</v>
      </c>
      <c r="Z78" s="790">
        <v>5</v>
      </c>
      <c r="AA78" s="790">
        <v>5</v>
      </c>
      <c r="AB78" s="790">
        <v>5</v>
      </c>
      <c r="AC78" s="790">
        <v>5</v>
      </c>
      <c r="AD78" s="790">
        <v>5</v>
      </c>
      <c r="AE78" s="790">
        <v>4</v>
      </c>
      <c r="AF78" s="790">
        <v>5</v>
      </c>
      <c r="AG78" s="813">
        <v>5</v>
      </c>
      <c r="AH78" s="812">
        <v>5</v>
      </c>
      <c r="AI78" s="808">
        <v>6</v>
      </c>
      <c r="AJ78" s="812">
        <v>6</v>
      </c>
      <c r="AK78" s="1569"/>
    </row>
    <row r="79" spans="1:37" s="804" customFormat="1" x14ac:dyDescent="0.2">
      <c r="A79" s="815" t="s">
        <v>91</v>
      </c>
      <c r="B79" s="790"/>
      <c r="C79" s="790"/>
      <c r="D79" s="790"/>
      <c r="E79" s="790"/>
      <c r="F79" s="790"/>
      <c r="G79" s="790"/>
      <c r="H79" s="790"/>
      <c r="I79" s="790"/>
      <c r="J79" s="790"/>
      <c r="K79" s="790"/>
      <c r="L79" s="790"/>
      <c r="M79" s="790"/>
      <c r="N79" s="788"/>
      <c r="O79" s="788"/>
      <c r="P79" s="788"/>
      <c r="Q79" s="788"/>
      <c r="R79" s="788"/>
      <c r="S79" s="788"/>
      <c r="T79" s="788"/>
      <c r="U79" s="790"/>
      <c r="V79" s="790"/>
      <c r="W79" s="790"/>
      <c r="X79" s="790"/>
      <c r="Y79" s="790"/>
      <c r="Z79" s="790"/>
      <c r="AA79" s="790"/>
      <c r="AB79" s="790"/>
      <c r="AC79" s="790"/>
      <c r="AD79" s="790"/>
      <c r="AE79" s="790"/>
      <c r="AF79" s="790"/>
      <c r="AG79" s="813"/>
      <c r="AH79" s="812"/>
      <c r="AI79" s="808"/>
      <c r="AJ79" s="812"/>
      <c r="AK79" s="1569"/>
    </row>
    <row r="80" spans="1:37" s="804" customFormat="1" x14ac:dyDescent="0.2">
      <c r="A80" s="815" t="s">
        <v>92</v>
      </c>
      <c r="B80" s="790" t="s">
        <v>4</v>
      </c>
      <c r="C80" s="790" t="s">
        <v>4</v>
      </c>
      <c r="D80" s="790" t="s">
        <v>4</v>
      </c>
      <c r="E80" s="790" t="s">
        <v>4</v>
      </c>
      <c r="F80" s="790" t="s">
        <v>4</v>
      </c>
      <c r="G80" s="790" t="s">
        <v>4</v>
      </c>
      <c r="H80" s="790" t="s">
        <v>4</v>
      </c>
      <c r="I80" s="790" t="s">
        <v>4</v>
      </c>
      <c r="J80" s="790" t="s">
        <v>4</v>
      </c>
      <c r="K80" s="790" t="s">
        <v>4</v>
      </c>
      <c r="L80" s="790" t="s">
        <v>4</v>
      </c>
      <c r="M80" s="790" t="s">
        <v>4</v>
      </c>
      <c r="N80" s="790">
        <v>5</v>
      </c>
      <c r="O80" s="790">
        <v>3</v>
      </c>
      <c r="P80" s="790">
        <v>5</v>
      </c>
      <c r="Q80" s="790">
        <v>5</v>
      </c>
      <c r="R80" s="790">
        <v>4</v>
      </c>
      <c r="S80" s="790">
        <v>5</v>
      </c>
      <c r="T80" s="788">
        <v>4</v>
      </c>
      <c r="U80" s="790">
        <v>4</v>
      </c>
      <c r="V80" s="790">
        <v>4</v>
      </c>
      <c r="W80" s="790">
        <v>4</v>
      </c>
      <c r="X80" s="790">
        <v>5</v>
      </c>
      <c r="Y80" s="790">
        <v>5</v>
      </c>
      <c r="Z80" s="790">
        <v>5</v>
      </c>
      <c r="AA80" s="790">
        <v>5</v>
      </c>
      <c r="AB80" s="790">
        <v>5</v>
      </c>
      <c r="AC80" s="790">
        <v>5</v>
      </c>
      <c r="AD80" s="790">
        <v>5</v>
      </c>
      <c r="AE80" s="790">
        <v>4</v>
      </c>
      <c r="AF80" s="790">
        <v>5</v>
      </c>
      <c r="AG80" s="813">
        <v>5</v>
      </c>
      <c r="AH80" s="812">
        <v>5</v>
      </c>
      <c r="AI80" s="808">
        <v>5</v>
      </c>
      <c r="AJ80" s="812">
        <v>5</v>
      </c>
      <c r="AK80" s="1569"/>
    </row>
    <row r="81" spans="1:37" s="804" customFormat="1" x14ac:dyDescent="0.2">
      <c r="A81" s="815" t="s">
        <v>93</v>
      </c>
      <c r="B81" s="790" t="s">
        <v>4</v>
      </c>
      <c r="C81" s="790" t="s">
        <v>4</v>
      </c>
      <c r="D81" s="790" t="s">
        <v>4</v>
      </c>
      <c r="E81" s="790" t="s">
        <v>4</v>
      </c>
      <c r="F81" s="790" t="s">
        <v>4</v>
      </c>
      <c r="G81" s="790" t="s">
        <v>4</v>
      </c>
      <c r="H81" s="790" t="s">
        <v>4</v>
      </c>
      <c r="I81" s="790" t="s">
        <v>4</v>
      </c>
      <c r="J81" s="790" t="s">
        <v>4</v>
      </c>
      <c r="K81" s="790" t="s">
        <v>4</v>
      </c>
      <c r="L81" s="790" t="s">
        <v>4</v>
      </c>
      <c r="M81" s="790" t="s">
        <v>4</v>
      </c>
      <c r="N81" s="790" t="s">
        <v>8</v>
      </c>
      <c r="O81" s="790" t="s">
        <v>8</v>
      </c>
      <c r="P81" s="790" t="s">
        <v>8</v>
      </c>
      <c r="Q81" s="790" t="s">
        <v>8</v>
      </c>
      <c r="R81" s="790" t="s">
        <v>8</v>
      </c>
      <c r="S81" s="790" t="s">
        <v>8</v>
      </c>
      <c r="T81" s="790" t="s">
        <v>8</v>
      </c>
      <c r="U81" s="790" t="s">
        <v>8</v>
      </c>
      <c r="V81" s="790" t="s">
        <v>8</v>
      </c>
      <c r="W81" s="790" t="s">
        <v>8</v>
      </c>
      <c r="X81" s="790" t="s">
        <v>8</v>
      </c>
      <c r="Y81" s="790" t="s">
        <v>8</v>
      </c>
      <c r="Z81" s="790" t="s">
        <v>8</v>
      </c>
      <c r="AA81" s="790" t="s">
        <v>8</v>
      </c>
      <c r="AB81" s="790" t="s">
        <v>8</v>
      </c>
      <c r="AC81" s="790" t="s">
        <v>8</v>
      </c>
      <c r="AD81" s="790" t="s">
        <v>8</v>
      </c>
      <c r="AE81" s="790" t="s">
        <v>8</v>
      </c>
      <c r="AF81" s="790" t="s">
        <v>8</v>
      </c>
      <c r="AG81" s="813" t="s">
        <v>8</v>
      </c>
      <c r="AH81" s="812" t="s">
        <v>8</v>
      </c>
      <c r="AI81" s="808" t="s">
        <v>8</v>
      </c>
      <c r="AJ81" s="812" t="s">
        <v>8</v>
      </c>
      <c r="AK81" s="1569"/>
    </row>
    <row r="82" spans="1:37" s="804" customFormat="1" x14ac:dyDescent="0.2">
      <c r="A82" s="815" t="s">
        <v>94</v>
      </c>
      <c r="B82" s="790" t="s">
        <v>4</v>
      </c>
      <c r="C82" s="790" t="s">
        <v>4</v>
      </c>
      <c r="D82" s="790" t="s">
        <v>4</v>
      </c>
      <c r="E82" s="790" t="s">
        <v>4</v>
      </c>
      <c r="F82" s="790" t="s">
        <v>4</v>
      </c>
      <c r="G82" s="790" t="s">
        <v>4</v>
      </c>
      <c r="H82" s="790" t="s">
        <v>4</v>
      </c>
      <c r="I82" s="790" t="s">
        <v>4</v>
      </c>
      <c r="J82" s="790" t="s">
        <v>4</v>
      </c>
      <c r="K82" s="790" t="s">
        <v>4</v>
      </c>
      <c r="L82" s="790" t="s">
        <v>4</v>
      </c>
      <c r="M82" s="790" t="s">
        <v>4</v>
      </c>
      <c r="N82" s="790" t="s">
        <v>8</v>
      </c>
      <c r="O82" s="790">
        <v>2</v>
      </c>
      <c r="P82" s="790" t="s">
        <v>8</v>
      </c>
      <c r="Q82" s="790" t="s">
        <v>8</v>
      </c>
      <c r="R82" s="790" t="s">
        <v>8</v>
      </c>
      <c r="S82" s="790" t="s">
        <v>8</v>
      </c>
      <c r="T82" s="790" t="s">
        <v>8</v>
      </c>
      <c r="U82" s="790" t="s">
        <v>8</v>
      </c>
      <c r="V82" s="790">
        <v>1</v>
      </c>
      <c r="W82" s="790" t="s">
        <v>8</v>
      </c>
      <c r="X82" s="790" t="s">
        <v>8</v>
      </c>
      <c r="Y82" s="790" t="s">
        <v>8</v>
      </c>
      <c r="Z82" s="790" t="s">
        <v>8</v>
      </c>
      <c r="AA82" s="790" t="s">
        <v>8</v>
      </c>
      <c r="AB82" s="790" t="s">
        <v>8</v>
      </c>
      <c r="AC82" s="790" t="s">
        <v>8</v>
      </c>
      <c r="AD82" s="790" t="s">
        <v>8</v>
      </c>
      <c r="AE82" s="790" t="s">
        <v>8</v>
      </c>
      <c r="AF82" s="790" t="s">
        <v>8</v>
      </c>
      <c r="AG82" s="813" t="s">
        <v>8</v>
      </c>
      <c r="AH82" s="812" t="s">
        <v>8</v>
      </c>
      <c r="AI82" s="808">
        <v>1</v>
      </c>
      <c r="AJ82" s="812">
        <v>1</v>
      </c>
      <c r="AK82" s="1569"/>
    </row>
    <row r="83" spans="1:37" s="804" customFormat="1" x14ac:dyDescent="0.2">
      <c r="A83" s="815" t="s">
        <v>95</v>
      </c>
      <c r="B83" s="790" t="s">
        <v>4</v>
      </c>
      <c r="C83" s="790" t="s">
        <v>4</v>
      </c>
      <c r="D83" s="790" t="s">
        <v>4</v>
      </c>
      <c r="E83" s="790" t="s">
        <v>4</v>
      </c>
      <c r="F83" s="790" t="s">
        <v>4</v>
      </c>
      <c r="G83" s="790" t="s">
        <v>4</v>
      </c>
      <c r="H83" s="790" t="s">
        <v>4</v>
      </c>
      <c r="I83" s="790" t="s">
        <v>4</v>
      </c>
      <c r="J83" s="790" t="s">
        <v>4</v>
      </c>
      <c r="K83" s="790" t="s">
        <v>4</v>
      </c>
      <c r="L83" s="790" t="s">
        <v>4</v>
      </c>
      <c r="M83" s="790" t="s">
        <v>4</v>
      </c>
      <c r="N83" s="790" t="s">
        <v>8</v>
      </c>
      <c r="O83" s="790" t="s">
        <v>8</v>
      </c>
      <c r="P83" s="790" t="s">
        <v>8</v>
      </c>
      <c r="Q83" s="790" t="s">
        <v>8</v>
      </c>
      <c r="R83" s="790" t="s">
        <v>8</v>
      </c>
      <c r="S83" s="790" t="s">
        <v>8</v>
      </c>
      <c r="T83" s="790" t="s">
        <v>8</v>
      </c>
      <c r="U83" s="790" t="s">
        <v>8</v>
      </c>
      <c r="V83" s="790" t="s">
        <v>8</v>
      </c>
      <c r="W83" s="790" t="s">
        <v>8</v>
      </c>
      <c r="X83" s="790" t="s">
        <v>8</v>
      </c>
      <c r="Y83" s="790" t="s">
        <v>8</v>
      </c>
      <c r="Z83" s="790" t="s">
        <v>8</v>
      </c>
      <c r="AA83" s="790" t="s">
        <v>8</v>
      </c>
      <c r="AB83" s="790" t="s">
        <v>8</v>
      </c>
      <c r="AC83" s="790" t="s">
        <v>8</v>
      </c>
      <c r="AD83" s="790" t="s">
        <v>8</v>
      </c>
      <c r="AE83" s="790" t="s">
        <v>8</v>
      </c>
      <c r="AF83" s="790" t="s">
        <v>8</v>
      </c>
      <c r="AG83" s="813" t="s">
        <v>8</v>
      </c>
      <c r="AH83" s="812" t="s">
        <v>8</v>
      </c>
      <c r="AI83" s="808" t="s">
        <v>8</v>
      </c>
      <c r="AJ83" s="812" t="s">
        <v>8</v>
      </c>
      <c r="AK83" s="1569"/>
    </row>
    <row r="84" spans="1:37" s="804" customFormat="1" x14ac:dyDescent="0.2">
      <c r="A84" s="815" t="s">
        <v>96</v>
      </c>
      <c r="B84" s="790" t="s">
        <v>4</v>
      </c>
      <c r="C84" s="790" t="s">
        <v>4</v>
      </c>
      <c r="D84" s="790" t="s">
        <v>4</v>
      </c>
      <c r="E84" s="790" t="s">
        <v>4</v>
      </c>
      <c r="F84" s="790" t="s">
        <v>4</v>
      </c>
      <c r="G84" s="790" t="s">
        <v>4</v>
      </c>
      <c r="H84" s="790" t="s">
        <v>4</v>
      </c>
      <c r="I84" s="790" t="s">
        <v>4</v>
      </c>
      <c r="J84" s="790" t="s">
        <v>4</v>
      </c>
      <c r="K84" s="790" t="s">
        <v>4</v>
      </c>
      <c r="L84" s="790" t="s">
        <v>4</v>
      </c>
      <c r="M84" s="790" t="s">
        <v>4</v>
      </c>
      <c r="N84" s="789">
        <v>734</v>
      </c>
      <c r="O84" s="789">
        <v>751</v>
      </c>
      <c r="P84" s="789">
        <v>853</v>
      </c>
      <c r="Q84" s="789">
        <v>865</v>
      </c>
      <c r="R84" s="789">
        <v>857</v>
      </c>
      <c r="S84" s="789">
        <v>944</v>
      </c>
      <c r="T84" s="789">
        <v>938</v>
      </c>
      <c r="U84" s="973">
        <v>1053</v>
      </c>
      <c r="V84" s="973">
        <v>1053</v>
      </c>
      <c r="W84" s="973">
        <v>999</v>
      </c>
      <c r="X84" s="790">
        <v>544</v>
      </c>
      <c r="Y84" s="790">
        <v>546</v>
      </c>
      <c r="Z84" s="790">
        <v>590</v>
      </c>
      <c r="AA84" s="790">
        <v>591</v>
      </c>
      <c r="AB84" s="790">
        <v>587</v>
      </c>
      <c r="AC84" s="790">
        <v>579</v>
      </c>
      <c r="AD84" s="790">
        <v>574</v>
      </c>
      <c r="AE84" s="790">
        <v>397</v>
      </c>
      <c r="AF84" s="790">
        <v>505</v>
      </c>
      <c r="AG84" s="813">
        <v>507</v>
      </c>
      <c r="AH84" s="812">
        <v>504</v>
      </c>
      <c r="AI84" s="808">
        <v>440</v>
      </c>
      <c r="AJ84" s="812">
        <v>370</v>
      </c>
      <c r="AK84" s="1569"/>
    </row>
    <row r="85" spans="1:37" s="804" customFormat="1" x14ac:dyDescent="0.2">
      <c r="A85" s="815" t="s">
        <v>97</v>
      </c>
      <c r="B85" s="790" t="s">
        <v>4</v>
      </c>
      <c r="C85" s="790" t="s">
        <v>4</v>
      </c>
      <c r="D85" s="790" t="s">
        <v>4</v>
      </c>
      <c r="E85" s="790" t="s">
        <v>4</v>
      </c>
      <c r="F85" s="790" t="s">
        <v>4</v>
      </c>
      <c r="G85" s="790" t="s">
        <v>4</v>
      </c>
      <c r="H85" s="790" t="s">
        <v>4</v>
      </c>
      <c r="I85" s="790" t="s">
        <v>4</v>
      </c>
      <c r="J85" s="790" t="s">
        <v>4</v>
      </c>
      <c r="K85" s="790" t="s">
        <v>4</v>
      </c>
      <c r="L85" s="790" t="s">
        <v>4</v>
      </c>
      <c r="M85" s="790" t="s">
        <v>4</v>
      </c>
      <c r="N85" s="788">
        <v>273</v>
      </c>
      <c r="O85" s="788">
        <v>280</v>
      </c>
      <c r="P85" s="788">
        <v>271</v>
      </c>
      <c r="Q85" s="788">
        <v>304</v>
      </c>
      <c r="R85" s="788">
        <v>276</v>
      </c>
      <c r="S85" s="788">
        <v>337</v>
      </c>
      <c r="T85" s="788">
        <v>295</v>
      </c>
      <c r="U85" s="790">
        <v>311</v>
      </c>
      <c r="V85" s="790">
        <v>302</v>
      </c>
      <c r="W85" s="790">
        <v>278</v>
      </c>
      <c r="X85" s="790">
        <v>293</v>
      </c>
      <c r="Y85" s="790">
        <v>300</v>
      </c>
      <c r="Z85" s="790">
        <v>342</v>
      </c>
      <c r="AA85" s="790">
        <v>344</v>
      </c>
      <c r="AB85" s="790">
        <v>336</v>
      </c>
      <c r="AC85" s="790">
        <v>332</v>
      </c>
      <c r="AD85" s="790">
        <v>335</v>
      </c>
      <c r="AE85" s="790">
        <v>242</v>
      </c>
      <c r="AF85" s="790">
        <v>304</v>
      </c>
      <c r="AG85" s="813">
        <v>310</v>
      </c>
      <c r="AH85" s="812">
        <v>294</v>
      </c>
      <c r="AI85" s="808">
        <v>308</v>
      </c>
      <c r="AJ85" s="812">
        <v>303</v>
      </c>
      <c r="AK85" s="1569"/>
    </row>
    <row r="86" spans="1:37" s="804" customFormat="1" x14ac:dyDescent="0.2">
      <c r="A86" s="1009" t="s">
        <v>98</v>
      </c>
      <c r="B86" s="790"/>
      <c r="C86" s="790"/>
      <c r="D86" s="790"/>
      <c r="E86" s="790"/>
      <c r="F86" s="790"/>
      <c r="G86" s="790"/>
      <c r="H86" s="790"/>
      <c r="I86" s="790"/>
      <c r="J86" s="790"/>
      <c r="K86" s="790"/>
      <c r="L86" s="790"/>
      <c r="M86" s="790"/>
      <c r="N86" s="788"/>
      <c r="O86" s="788"/>
      <c r="P86" s="788"/>
      <c r="Q86" s="788"/>
      <c r="R86" s="788"/>
      <c r="S86" s="788"/>
      <c r="T86" s="788"/>
      <c r="U86" s="790"/>
      <c r="V86" s="790"/>
      <c r="W86" s="790"/>
      <c r="X86" s="790"/>
      <c r="Y86" s="790"/>
      <c r="Z86" s="790"/>
      <c r="AA86" s="790"/>
      <c r="AB86" s="790"/>
      <c r="AC86" s="790"/>
      <c r="AD86" s="790"/>
      <c r="AE86" s="790"/>
      <c r="AF86" s="790"/>
      <c r="AG86" s="813"/>
      <c r="AH86" s="812" t="s">
        <v>8</v>
      </c>
      <c r="AI86" s="808" t="s">
        <v>8</v>
      </c>
      <c r="AJ86" s="812" t="s">
        <v>8</v>
      </c>
      <c r="AK86" s="1569"/>
    </row>
    <row r="87" spans="1:37" s="804" customFormat="1" x14ac:dyDescent="0.2">
      <c r="A87" s="1009" t="s">
        <v>99</v>
      </c>
      <c r="B87" s="790" t="s">
        <v>4</v>
      </c>
      <c r="C87" s="790" t="s">
        <v>4</v>
      </c>
      <c r="D87" s="790" t="s">
        <v>4</v>
      </c>
      <c r="E87" s="790" t="s">
        <v>4</v>
      </c>
      <c r="F87" s="790" t="s">
        <v>4</v>
      </c>
      <c r="G87" s="790" t="s">
        <v>4</v>
      </c>
      <c r="H87" s="790" t="s">
        <v>4</v>
      </c>
      <c r="I87" s="790" t="s">
        <v>4</v>
      </c>
      <c r="J87" s="790" t="s">
        <v>4</v>
      </c>
      <c r="K87" s="790" t="s">
        <v>4</v>
      </c>
      <c r="L87" s="790" t="s">
        <v>4</v>
      </c>
      <c r="M87" s="790" t="s">
        <v>4</v>
      </c>
      <c r="N87" s="788">
        <v>4</v>
      </c>
      <c r="O87" s="788">
        <v>4</v>
      </c>
      <c r="P87" s="788">
        <v>5</v>
      </c>
      <c r="Q87" s="788">
        <v>7</v>
      </c>
      <c r="R87" s="788">
        <v>8</v>
      </c>
      <c r="S87" s="788">
        <v>7</v>
      </c>
      <c r="T87" s="788">
        <v>7</v>
      </c>
      <c r="U87" s="790">
        <v>7</v>
      </c>
      <c r="V87" s="790" t="s">
        <v>8</v>
      </c>
      <c r="W87" s="790">
        <v>1</v>
      </c>
      <c r="X87" s="790">
        <v>6</v>
      </c>
      <c r="Y87" s="790">
        <v>5</v>
      </c>
      <c r="Z87" s="790">
        <v>5</v>
      </c>
      <c r="AA87" s="790">
        <v>7</v>
      </c>
      <c r="AB87" s="790">
        <v>8</v>
      </c>
      <c r="AC87" s="790" t="s">
        <v>100</v>
      </c>
      <c r="AD87" s="790">
        <v>6</v>
      </c>
      <c r="AE87" s="790" t="s">
        <v>100</v>
      </c>
      <c r="AF87" s="790">
        <v>5</v>
      </c>
      <c r="AG87" s="813">
        <v>5</v>
      </c>
      <c r="AH87" s="812">
        <v>4</v>
      </c>
      <c r="AI87" s="808">
        <v>5</v>
      </c>
      <c r="AJ87" s="812">
        <v>6</v>
      </c>
      <c r="AK87" s="1569"/>
    </row>
    <row r="88" spans="1:37" s="804" customFormat="1" x14ac:dyDescent="0.2">
      <c r="A88" s="1009" t="s">
        <v>101</v>
      </c>
      <c r="B88" s="790" t="s">
        <v>4</v>
      </c>
      <c r="C88" s="790" t="s">
        <v>4</v>
      </c>
      <c r="D88" s="790" t="s">
        <v>4</v>
      </c>
      <c r="E88" s="790" t="s">
        <v>4</v>
      </c>
      <c r="F88" s="790" t="s">
        <v>4</v>
      </c>
      <c r="G88" s="790" t="s">
        <v>4</v>
      </c>
      <c r="H88" s="790" t="s">
        <v>4</v>
      </c>
      <c r="I88" s="790" t="s">
        <v>4</v>
      </c>
      <c r="J88" s="790" t="s">
        <v>4</v>
      </c>
      <c r="K88" s="790" t="s">
        <v>4</v>
      </c>
      <c r="L88" s="790" t="s">
        <v>4</v>
      </c>
      <c r="M88" s="790" t="s">
        <v>4</v>
      </c>
      <c r="N88" s="790" t="s">
        <v>8</v>
      </c>
      <c r="O88" s="790" t="s">
        <v>8</v>
      </c>
      <c r="P88" s="790" t="s">
        <v>8</v>
      </c>
      <c r="Q88" s="790" t="s">
        <v>8</v>
      </c>
      <c r="R88" s="790" t="s">
        <v>8</v>
      </c>
      <c r="S88" s="790" t="s">
        <v>8</v>
      </c>
      <c r="T88" s="790" t="s">
        <v>8</v>
      </c>
      <c r="U88" s="790" t="s">
        <v>8</v>
      </c>
      <c r="V88" s="790">
        <v>7</v>
      </c>
      <c r="W88" s="790">
        <v>4</v>
      </c>
      <c r="X88" s="790" t="s">
        <v>8</v>
      </c>
      <c r="Y88" s="790" t="s">
        <v>8</v>
      </c>
      <c r="Z88" s="790" t="s">
        <v>8</v>
      </c>
      <c r="AA88" s="790" t="s">
        <v>8</v>
      </c>
      <c r="AB88" s="790" t="s">
        <v>8</v>
      </c>
      <c r="AC88" s="790" t="s">
        <v>8</v>
      </c>
      <c r="AD88" s="790" t="s">
        <v>8</v>
      </c>
      <c r="AE88" s="790" t="s">
        <v>8</v>
      </c>
      <c r="AF88" s="790" t="s">
        <v>8</v>
      </c>
      <c r="AG88" s="813" t="s">
        <v>8</v>
      </c>
      <c r="AH88" s="812" t="s">
        <v>8</v>
      </c>
      <c r="AI88" s="808" t="s">
        <v>8</v>
      </c>
      <c r="AJ88" s="812" t="s">
        <v>8</v>
      </c>
      <c r="AK88" s="1569"/>
    </row>
    <row r="89" spans="1:37" s="804" customFormat="1" x14ac:dyDescent="0.2">
      <c r="A89" s="1009" t="s">
        <v>102</v>
      </c>
      <c r="B89" s="790" t="s">
        <v>4</v>
      </c>
      <c r="C89" s="790" t="s">
        <v>4</v>
      </c>
      <c r="D89" s="790" t="s">
        <v>4</v>
      </c>
      <c r="E89" s="790" t="s">
        <v>4</v>
      </c>
      <c r="F89" s="790" t="s">
        <v>4</v>
      </c>
      <c r="G89" s="790" t="s">
        <v>4</v>
      </c>
      <c r="H89" s="790" t="s">
        <v>4</v>
      </c>
      <c r="I89" s="790" t="s">
        <v>4</v>
      </c>
      <c r="J89" s="790" t="s">
        <v>4</v>
      </c>
      <c r="K89" s="790" t="s">
        <v>4</v>
      </c>
      <c r="L89" s="790" t="s">
        <v>4</v>
      </c>
      <c r="M89" s="790" t="s">
        <v>4</v>
      </c>
      <c r="N89" s="790" t="s">
        <v>8</v>
      </c>
      <c r="O89" s="790" t="s">
        <v>8</v>
      </c>
      <c r="P89" s="790" t="s">
        <v>8</v>
      </c>
      <c r="Q89" s="790" t="s">
        <v>8</v>
      </c>
      <c r="R89" s="790" t="s">
        <v>8</v>
      </c>
      <c r="S89" s="790" t="s">
        <v>8</v>
      </c>
      <c r="T89" s="790" t="s">
        <v>8</v>
      </c>
      <c r="U89" s="790" t="s">
        <v>8</v>
      </c>
      <c r="V89" s="790" t="s">
        <v>8</v>
      </c>
      <c r="W89" s="790" t="s">
        <v>8</v>
      </c>
      <c r="X89" s="790" t="s">
        <v>8</v>
      </c>
      <c r="Y89" s="790" t="s">
        <v>8</v>
      </c>
      <c r="Z89" s="790">
        <v>2</v>
      </c>
      <c r="AA89" s="790">
        <v>3</v>
      </c>
      <c r="AB89" s="790">
        <v>4</v>
      </c>
      <c r="AC89" s="790" t="s">
        <v>100</v>
      </c>
      <c r="AD89" s="790">
        <v>16</v>
      </c>
      <c r="AE89" s="790">
        <v>17</v>
      </c>
      <c r="AF89" s="790">
        <v>17</v>
      </c>
      <c r="AG89" s="813">
        <v>20</v>
      </c>
      <c r="AH89" s="812">
        <v>20</v>
      </c>
      <c r="AI89" s="808">
        <v>24</v>
      </c>
      <c r="AJ89" s="812">
        <v>30</v>
      </c>
      <c r="AK89" s="1569"/>
    </row>
    <row r="90" spans="1:37" s="804" customFormat="1" x14ac:dyDescent="0.2">
      <c r="A90" s="1009" t="s">
        <v>103</v>
      </c>
      <c r="B90" s="790" t="s">
        <v>4</v>
      </c>
      <c r="C90" s="790" t="s">
        <v>4</v>
      </c>
      <c r="D90" s="790" t="s">
        <v>4</v>
      </c>
      <c r="E90" s="790" t="s">
        <v>4</v>
      </c>
      <c r="F90" s="790" t="s">
        <v>4</v>
      </c>
      <c r="G90" s="790" t="s">
        <v>4</v>
      </c>
      <c r="H90" s="790" t="s">
        <v>4</v>
      </c>
      <c r="I90" s="790" t="s">
        <v>4</v>
      </c>
      <c r="J90" s="790" t="s">
        <v>4</v>
      </c>
      <c r="K90" s="790" t="s">
        <v>4</v>
      </c>
      <c r="L90" s="790" t="s">
        <v>4</v>
      </c>
      <c r="M90" s="790" t="s">
        <v>4</v>
      </c>
      <c r="N90" s="788">
        <v>15</v>
      </c>
      <c r="O90" s="788">
        <v>16</v>
      </c>
      <c r="P90" s="788">
        <v>17</v>
      </c>
      <c r="Q90" s="788">
        <v>16</v>
      </c>
      <c r="R90" s="788">
        <v>16</v>
      </c>
      <c r="S90" s="788">
        <v>17</v>
      </c>
      <c r="T90" s="788">
        <v>17</v>
      </c>
      <c r="U90" s="790">
        <v>16</v>
      </c>
      <c r="V90" s="790">
        <v>14</v>
      </c>
      <c r="W90" s="790">
        <v>15</v>
      </c>
      <c r="X90" s="790">
        <v>15</v>
      </c>
      <c r="Y90" s="790">
        <v>16</v>
      </c>
      <c r="Z90" s="790">
        <v>18</v>
      </c>
      <c r="AA90" s="790">
        <v>18</v>
      </c>
      <c r="AB90" s="790">
        <v>16</v>
      </c>
      <c r="AC90" s="790">
        <v>14</v>
      </c>
      <c r="AD90" s="790">
        <v>10</v>
      </c>
      <c r="AE90" s="790">
        <v>6</v>
      </c>
      <c r="AF90" s="790">
        <v>6</v>
      </c>
      <c r="AG90" s="813">
        <v>4</v>
      </c>
      <c r="AH90" s="812">
        <v>5</v>
      </c>
      <c r="AI90" s="808">
        <v>11</v>
      </c>
      <c r="AJ90" s="812">
        <v>15</v>
      </c>
      <c r="AK90" s="1569"/>
    </row>
    <row r="91" spans="1:37" x14ac:dyDescent="0.2">
      <c r="A91" s="1033" t="s">
        <v>104</v>
      </c>
      <c r="B91" s="1033"/>
      <c r="C91" s="1033"/>
      <c r="D91" s="1033"/>
      <c r="E91" s="1033"/>
      <c r="F91" s="1033"/>
      <c r="G91" s="1033"/>
      <c r="H91" s="1033"/>
      <c r="I91" s="1033"/>
      <c r="J91" s="1033"/>
      <c r="K91" s="1033"/>
      <c r="L91" s="1033"/>
      <c r="M91" s="1033"/>
      <c r="N91" s="1033"/>
      <c r="O91" s="1033"/>
      <c r="P91" s="1033"/>
      <c r="Q91" s="1033"/>
      <c r="R91" s="1033"/>
      <c r="S91" s="1033"/>
      <c r="T91" s="1033"/>
      <c r="U91" s="1033"/>
      <c r="V91" s="1033"/>
      <c r="W91" s="1033"/>
      <c r="X91" s="1033"/>
      <c r="Y91" s="1033"/>
      <c r="Z91" s="1033"/>
      <c r="AA91" s="1033"/>
      <c r="AB91" s="1286"/>
      <c r="AC91" s="1286"/>
      <c r="AD91" s="1210"/>
      <c r="AE91" s="1210"/>
      <c r="AF91" s="1210"/>
      <c r="AG91" s="1228"/>
      <c r="AH91" s="1210"/>
      <c r="AI91" s="1210"/>
      <c r="AJ91" s="1228"/>
      <c r="AK91" s="1526"/>
    </row>
    <row r="92" spans="1:37" s="23" customFormat="1" ht="22.5" x14ac:dyDescent="0.2">
      <c r="A92" s="103" t="s">
        <v>105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33"/>
      <c r="V92" s="33"/>
      <c r="W92" s="33"/>
      <c r="X92" s="33"/>
      <c r="Y92" s="33"/>
      <c r="Z92" s="33"/>
      <c r="AA92" s="33"/>
      <c r="AB92" s="33"/>
      <c r="AC92" s="33"/>
      <c r="AD92" s="22"/>
      <c r="AE92" s="48"/>
      <c r="AF92" s="48"/>
      <c r="AG92" s="76"/>
      <c r="AH92" s="101"/>
      <c r="AI92" s="790"/>
      <c r="AJ92" s="813"/>
      <c r="AK92" s="1563"/>
    </row>
    <row r="93" spans="1:37" s="23" customFormat="1" x14ac:dyDescent="0.2">
      <c r="A93" s="855" t="s">
        <v>81</v>
      </c>
      <c r="B93" s="22" t="s">
        <v>4</v>
      </c>
      <c r="C93" s="22" t="s">
        <v>4</v>
      </c>
      <c r="D93" s="22" t="s">
        <v>4</v>
      </c>
      <c r="E93" s="22" t="s">
        <v>4</v>
      </c>
      <c r="F93" s="22" t="s">
        <v>4</v>
      </c>
      <c r="G93" s="22" t="s">
        <v>4</v>
      </c>
      <c r="H93" s="22" t="s">
        <v>4</v>
      </c>
      <c r="I93" s="22" t="s">
        <v>4</v>
      </c>
      <c r="J93" s="22" t="s">
        <v>4</v>
      </c>
      <c r="K93" s="62">
        <v>122.011</v>
      </c>
      <c r="L93" s="62">
        <v>144.648</v>
      </c>
      <c r="M93" s="62">
        <v>146.46600000000001</v>
      </c>
      <c r="N93" s="62">
        <v>211.56700000000001</v>
      </c>
      <c r="O93" s="62">
        <v>245.09100000000001</v>
      </c>
      <c r="P93" s="62">
        <v>225.85900000000001</v>
      </c>
      <c r="Q93" s="62">
        <v>235.87799999999999</v>
      </c>
      <c r="R93" s="62">
        <v>326.363</v>
      </c>
      <c r="S93" s="62">
        <v>443.137</v>
      </c>
      <c r="T93" s="62">
        <v>1068.165</v>
      </c>
      <c r="U93" s="45">
        <v>3411.6529999999998</v>
      </c>
      <c r="V93" s="45">
        <v>4303.6660000000002</v>
      </c>
      <c r="W93" s="45">
        <v>3756.5479999999998</v>
      </c>
      <c r="X93" s="45">
        <v>1904.454</v>
      </c>
      <c r="Y93" s="45">
        <v>2275.7159999999999</v>
      </c>
      <c r="Z93" s="45">
        <v>2389.1129999999998</v>
      </c>
      <c r="AA93" s="45">
        <v>2781.0680000000002</v>
      </c>
      <c r="AB93" s="45">
        <v>1886.22</v>
      </c>
      <c r="AC93" s="48">
        <v>2680.1</v>
      </c>
      <c r="AD93" s="48">
        <v>3291.2</v>
      </c>
      <c r="AE93" s="48">
        <v>3433.2</v>
      </c>
      <c r="AF93" s="48">
        <v>4635.3</v>
      </c>
      <c r="AG93" s="73">
        <v>3565.6</v>
      </c>
      <c r="AH93" s="73">
        <v>4605.1000000000004</v>
      </c>
      <c r="AI93" s="791">
        <v>6159.4</v>
      </c>
      <c r="AJ93" s="813">
        <v>6330.2</v>
      </c>
      <c r="AK93" s="1563"/>
    </row>
    <row r="94" spans="1:37" s="23" customFormat="1" ht="22.5" x14ac:dyDescent="0.2">
      <c r="A94" s="104" t="s">
        <v>106</v>
      </c>
      <c r="B94" s="22" t="s">
        <v>4</v>
      </c>
      <c r="C94" s="22" t="s">
        <v>4</v>
      </c>
      <c r="D94" s="22" t="s">
        <v>4</v>
      </c>
      <c r="E94" s="22" t="s">
        <v>4</v>
      </c>
      <c r="F94" s="22" t="s">
        <v>4</v>
      </c>
      <c r="G94" s="22" t="s">
        <v>4</v>
      </c>
      <c r="H94" s="22" t="s">
        <v>4</v>
      </c>
      <c r="I94" s="22" t="s">
        <v>4</v>
      </c>
      <c r="J94" s="22" t="s">
        <v>4</v>
      </c>
      <c r="K94" s="22" t="s">
        <v>4</v>
      </c>
      <c r="L94" s="22" t="s">
        <v>4</v>
      </c>
      <c r="M94" s="22" t="s">
        <v>4</v>
      </c>
      <c r="N94" s="22" t="s">
        <v>4</v>
      </c>
      <c r="O94" s="22" t="s">
        <v>4</v>
      </c>
      <c r="P94" s="22" t="s">
        <v>4</v>
      </c>
      <c r="Q94" s="22" t="s">
        <v>4</v>
      </c>
      <c r="R94" s="22" t="s">
        <v>4</v>
      </c>
      <c r="S94" s="22" t="s">
        <v>4</v>
      </c>
      <c r="T94" s="22" t="s">
        <v>4</v>
      </c>
      <c r="U94" s="22" t="s">
        <v>107</v>
      </c>
      <c r="V94" s="22" t="s">
        <v>107</v>
      </c>
      <c r="W94" s="22" t="s">
        <v>108</v>
      </c>
      <c r="X94" s="22" t="s">
        <v>109</v>
      </c>
      <c r="Y94" s="22" t="s">
        <v>109</v>
      </c>
      <c r="Z94" s="22" t="s">
        <v>109</v>
      </c>
      <c r="AA94" s="22" t="s">
        <v>109</v>
      </c>
      <c r="AB94" s="22" t="s">
        <v>110</v>
      </c>
      <c r="AC94" s="22" t="s">
        <v>110</v>
      </c>
      <c r="AD94" s="22" t="s">
        <v>111</v>
      </c>
      <c r="AE94" s="22" t="s">
        <v>110</v>
      </c>
      <c r="AF94" s="22" t="s">
        <v>111</v>
      </c>
      <c r="AG94" s="73">
        <v>0.3</v>
      </c>
      <c r="AH94" s="73">
        <v>0.3</v>
      </c>
      <c r="AI94" s="791">
        <v>0.3</v>
      </c>
      <c r="AJ94" s="813">
        <v>0.2</v>
      </c>
      <c r="AK94" s="1563"/>
    </row>
    <row r="95" spans="1:37" ht="22.5" x14ac:dyDescent="0.2">
      <c r="A95" s="854" t="s">
        <v>112</v>
      </c>
      <c r="B95" s="22" t="s">
        <v>4</v>
      </c>
      <c r="C95" s="22" t="s">
        <v>4</v>
      </c>
      <c r="D95" s="22" t="s">
        <v>4</v>
      </c>
      <c r="E95" s="22" t="s">
        <v>4</v>
      </c>
      <c r="F95" s="22" t="s">
        <v>4</v>
      </c>
      <c r="G95" s="22" t="s">
        <v>4</v>
      </c>
      <c r="H95" s="22" t="s">
        <v>4</v>
      </c>
      <c r="I95" s="22" t="s">
        <v>4</v>
      </c>
      <c r="J95" s="36">
        <v>71.599999999999994</v>
      </c>
      <c r="K95" s="36">
        <v>88</v>
      </c>
      <c r="L95" s="36">
        <v>88</v>
      </c>
      <c r="M95" s="36">
        <v>119.5</v>
      </c>
      <c r="N95" s="36">
        <v>106.9</v>
      </c>
      <c r="O95" s="36">
        <v>152.6</v>
      </c>
      <c r="P95" s="36">
        <v>84.4</v>
      </c>
      <c r="Q95" s="36">
        <v>68.099999999999994</v>
      </c>
      <c r="R95" s="36">
        <v>133.19999999999999</v>
      </c>
      <c r="S95" s="36">
        <v>334.3</v>
      </c>
      <c r="T95" s="105">
        <v>43</v>
      </c>
      <c r="U95" s="48" t="s">
        <v>4</v>
      </c>
      <c r="V95" s="48" t="s">
        <v>4</v>
      </c>
      <c r="W95" s="48" t="s">
        <v>4</v>
      </c>
      <c r="X95" s="48" t="s">
        <v>4</v>
      </c>
      <c r="Y95" s="48" t="s">
        <v>4</v>
      </c>
      <c r="Z95" s="48" t="s">
        <v>4</v>
      </c>
      <c r="AA95" s="48" t="s">
        <v>4</v>
      </c>
      <c r="AB95" s="48" t="s">
        <v>4</v>
      </c>
      <c r="AC95" s="48" t="s">
        <v>4</v>
      </c>
      <c r="AD95" s="48" t="s">
        <v>4</v>
      </c>
      <c r="AE95" s="48" t="s">
        <v>4</v>
      </c>
      <c r="AF95" s="48" t="s">
        <v>4</v>
      </c>
      <c r="AG95" s="106" t="s">
        <v>4</v>
      </c>
      <c r="AH95" s="106" t="s">
        <v>4</v>
      </c>
      <c r="AI95" s="822" t="s">
        <v>4</v>
      </c>
      <c r="AJ95" s="1580" t="s">
        <v>4</v>
      </c>
      <c r="AK95" s="1526"/>
    </row>
    <row r="96" spans="1:37" x14ac:dyDescent="0.2">
      <c r="A96" s="103" t="s">
        <v>113</v>
      </c>
      <c r="B96" s="22"/>
      <c r="C96" s="22"/>
      <c r="D96" s="22"/>
      <c r="E96" s="22"/>
      <c r="F96" s="22"/>
      <c r="G96" s="22"/>
      <c r="H96" s="22"/>
      <c r="I96" s="22"/>
      <c r="J96" s="22"/>
      <c r="K96" s="62">
        <v>1000</v>
      </c>
      <c r="L96" s="62"/>
      <c r="M96" s="62"/>
      <c r="N96" s="62"/>
      <c r="O96" s="62"/>
      <c r="P96" s="62"/>
      <c r="Q96" s="62"/>
      <c r="R96" s="62"/>
      <c r="S96" s="62"/>
      <c r="T96" s="62"/>
      <c r="U96" s="45"/>
      <c r="V96" s="45"/>
      <c r="W96" s="45"/>
      <c r="X96" s="45"/>
      <c r="Y96" s="45"/>
      <c r="Z96" s="45"/>
      <c r="AA96" s="45"/>
      <c r="AB96" s="45"/>
      <c r="AC96" s="33"/>
      <c r="AD96" s="33"/>
      <c r="AE96" s="48"/>
      <c r="AF96" s="48"/>
      <c r="AG96" s="73"/>
      <c r="AH96" s="330"/>
      <c r="AI96" s="808"/>
      <c r="AJ96" s="1562"/>
      <c r="AK96" s="1526"/>
    </row>
    <row r="97" spans="1:37" x14ac:dyDescent="0.2">
      <c r="A97" s="855" t="s">
        <v>81</v>
      </c>
      <c r="B97" s="22" t="s">
        <v>4</v>
      </c>
      <c r="C97" s="22" t="s">
        <v>4</v>
      </c>
      <c r="D97" s="22" t="s">
        <v>4</v>
      </c>
      <c r="E97" s="22" t="s">
        <v>4</v>
      </c>
      <c r="F97" s="22" t="s">
        <v>4</v>
      </c>
      <c r="G97" s="22" t="s">
        <v>4</v>
      </c>
      <c r="H97" s="22" t="s">
        <v>4</v>
      </c>
      <c r="I97" s="22" t="s">
        <v>4</v>
      </c>
      <c r="J97" s="22" t="s">
        <v>4</v>
      </c>
      <c r="K97" s="62">
        <v>0</v>
      </c>
      <c r="L97" s="62">
        <v>0</v>
      </c>
      <c r="M97" s="62">
        <v>0</v>
      </c>
      <c r="N97" s="62">
        <v>20.273</v>
      </c>
      <c r="O97" s="62">
        <v>0</v>
      </c>
      <c r="P97" s="62">
        <v>4.7389999999999999</v>
      </c>
      <c r="Q97" s="62">
        <v>0</v>
      </c>
      <c r="R97" s="62">
        <v>7.1040000000000001</v>
      </c>
      <c r="S97" s="62">
        <v>12.523999999999999</v>
      </c>
      <c r="T97" s="62">
        <v>634.60299999999995</v>
      </c>
      <c r="U97" s="45">
        <v>998.673</v>
      </c>
      <c r="V97" s="45">
        <v>1172.9280000000001</v>
      </c>
      <c r="W97" s="45">
        <v>1378.6189999999999</v>
      </c>
      <c r="X97" s="45">
        <v>731.86400000000003</v>
      </c>
      <c r="Y97" s="45">
        <v>1127.5830000000001</v>
      </c>
      <c r="Z97" s="45">
        <v>1088.8699999999999</v>
      </c>
      <c r="AA97" s="45">
        <v>1107.627</v>
      </c>
      <c r="AB97" s="45">
        <v>623.15200000000004</v>
      </c>
      <c r="AC97" s="80" t="s">
        <v>114</v>
      </c>
      <c r="AD97" s="80" t="s">
        <v>114</v>
      </c>
      <c r="AE97" s="80" t="s">
        <v>114</v>
      </c>
      <c r="AF97" s="80" t="s">
        <v>114</v>
      </c>
      <c r="AG97" s="107" t="s">
        <v>114</v>
      </c>
      <c r="AH97" s="73">
        <v>2559.6</v>
      </c>
      <c r="AI97" s="830">
        <v>3663.8</v>
      </c>
      <c r="AJ97" s="812">
        <v>3447.1</v>
      </c>
      <c r="AK97" s="1526"/>
    </row>
    <row r="98" spans="1:37" ht="22.5" x14ac:dyDescent="0.2">
      <c r="A98" s="854" t="s">
        <v>115</v>
      </c>
      <c r="B98" s="22" t="s">
        <v>4</v>
      </c>
      <c r="C98" s="22" t="s">
        <v>4</v>
      </c>
      <c r="D98" s="22" t="s">
        <v>4</v>
      </c>
      <c r="E98" s="22" t="s">
        <v>4</v>
      </c>
      <c r="F98" s="22" t="s">
        <v>4</v>
      </c>
      <c r="G98" s="22" t="s">
        <v>4</v>
      </c>
      <c r="H98" s="22" t="s">
        <v>4</v>
      </c>
      <c r="I98" s="22" t="s">
        <v>4</v>
      </c>
      <c r="J98" s="108" t="s">
        <v>8</v>
      </c>
      <c r="K98" s="108" t="s">
        <v>8</v>
      </c>
      <c r="L98" s="108" t="s">
        <v>8</v>
      </c>
      <c r="M98" s="108" t="s">
        <v>8</v>
      </c>
      <c r="N98" s="108" t="s">
        <v>8</v>
      </c>
      <c r="O98" s="108" t="s">
        <v>8</v>
      </c>
      <c r="P98" s="108" t="s">
        <v>8</v>
      </c>
      <c r="Q98" s="108">
        <v>0</v>
      </c>
      <c r="R98" s="108">
        <v>0</v>
      </c>
      <c r="S98" s="108">
        <v>305.60000000000002</v>
      </c>
      <c r="T98" s="109">
        <v>154.5</v>
      </c>
      <c r="U98" s="48" t="s">
        <v>4</v>
      </c>
      <c r="V98" s="48" t="s">
        <v>4</v>
      </c>
      <c r="W98" s="48" t="s">
        <v>4</v>
      </c>
      <c r="X98" s="48" t="s">
        <v>4</v>
      </c>
      <c r="Y98" s="48" t="s">
        <v>4</v>
      </c>
      <c r="Z98" s="48" t="s">
        <v>4</v>
      </c>
      <c r="AA98" s="48" t="s">
        <v>4</v>
      </c>
      <c r="AB98" s="48" t="s">
        <v>4</v>
      </c>
      <c r="AC98" s="48" t="s">
        <v>4</v>
      </c>
      <c r="AD98" s="48" t="s">
        <v>4</v>
      </c>
      <c r="AE98" s="48" t="s">
        <v>4</v>
      </c>
      <c r="AF98" s="48" t="s">
        <v>4</v>
      </c>
      <c r="AG98" s="106" t="s">
        <v>4</v>
      </c>
      <c r="AH98" s="106" t="s">
        <v>4</v>
      </c>
      <c r="AI98" s="822" t="s">
        <v>4</v>
      </c>
      <c r="AJ98" s="1580" t="s">
        <v>4</v>
      </c>
      <c r="AK98" s="1526"/>
    </row>
    <row r="99" spans="1:37" x14ac:dyDescent="0.2">
      <c r="A99" s="110" t="s">
        <v>116</v>
      </c>
      <c r="B99" s="22"/>
      <c r="C99" s="22"/>
      <c r="D99" s="22"/>
      <c r="E99" s="22"/>
      <c r="F99" s="22"/>
      <c r="G99" s="22"/>
      <c r="H99" s="22"/>
      <c r="I99" s="22"/>
      <c r="J99" s="2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45"/>
      <c r="V99" s="45"/>
      <c r="W99" s="45"/>
      <c r="X99" s="45"/>
      <c r="Y99" s="45"/>
      <c r="Z99" s="45"/>
      <c r="AA99" s="45"/>
      <c r="AB99" s="45"/>
      <c r="AC99" s="33"/>
      <c r="AD99" s="75"/>
      <c r="AE99" s="45"/>
      <c r="AF99" s="33"/>
      <c r="AG99" s="73"/>
      <c r="AH99" s="330"/>
      <c r="AI99" s="808"/>
      <c r="AJ99" s="1562"/>
      <c r="AK99" s="1526"/>
    </row>
    <row r="100" spans="1:37" x14ac:dyDescent="0.2">
      <c r="A100" s="855" t="s">
        <v>81</v>
      </c>
      <c r="B100" s="22" t="s">
        <v>4</v>
      </c>
      <c r="C100" s="22" t="s">
        <v>4</v>
      </c>
      <c r="D100" s="22" t="s">
        <v>4</v>
      </c>
      <c r="E100" s="22" t="s">
        <v>4</v>
      </c>
      <c r="F100" s="22" t="s">
        <v>4</v>
      </c>
      <c r="G100" s="22" t="s">
        <v>4</v>
      </c>
      <c r="H100" s="22" t="s">
        <v>4</v>
      </c>
      <c r="I100" s="22" t="s">
        <v>4</v>
      </c>
      <c r="J100" s="22" t="s">
        <v>4</v>
      </c>
      <c r="K100" s="62">
        <v>46.652000000000001</v>
      </c>
      <c r="L100" s="62">
        <v>67.393000000000001</v>
      </c>
      <c r="M100" s="62">
        <v>59.802999999999997</v>
      </c>
      <c r="N100" s="62">
        <v>77.587000000000003</v>
      </c>
      <c r="O100" s="62">
        <v>139.136</v>
      </c>
      <c r="P100" s="62">
        <v>115.116</v>
      </c>
      <c r="Q100" s="62">
        <v>116.402</v>
      </c>
      <c r="R100" s="62">
        <v>190.732</v>
      </c>
      <c r="S100" s="62">
        <v>271.411</v>
      </c>
      <c r="T100" s="62">
        <v>117.709</v>
      </c>
      <c r="U100" s="45">
        <v>586.34500000000003</v>
      </c>
      <c r="V100" s="45">
        <v>682.89599999999996</v>
      </c>
      <c r="W100" s="45">
        <v>1193.904</v>
      </c>
      <c r="X100" s="45">
        <v>667.82399999999996</v>
      </c>
      <c r="Y100" s="45">
        <v>640.803</v>
      </c>
      <c r="Z100" s="45">
        <v>663.98299999999995</v>
      </c>
      <c r="AA100" s="45">
        <v>877.89400000000001</v>
      </c>
      <c r="AB100" s="45">
        <v>466.464</v>
      </c>
      <c r="AC100" s="48">
        <v>574.29999999999995</v>
      </c>
      <c r="AD100" s="48">
        <v>573.4</v>
      </c>
      <c r="AE100" s="45">
        <v>503.7</v>
      </c>
      <c r="AF100" s="45">
        <v>826.1</v>
      </c>
      <c r="AG100" s="73">
        <v>700.9</v>
      </c>
      <c r="AH100" s="330">
        <v>712.5</v>
      </c>
      <c r="AI100" s="808">
        <v>809.1</v>
      </c>
      <c r="AJ100" s="812">
        <v>878.4</v>
      </c>
      <c r="AK100" s="1526"/>
    </row>
    <row r="101" spans="1:37" ht="22.5" x14ac:dyDescent="0.2">
      <c r="A101" s="854" t="s">
        <v>115</v>
      </c>
      <c r="B101" s="22" t="s">
        <v>4</v>
      </c>
      <c r="C101" s="22" t="s">
        <v>4</v>
      </c>
      <c r="D101" s="22" t="s">
        <v>4</v>
      </c>
      <c r="E101" s="22" t="s">
        <v>4</v>
      </c>
      <c r="F101" s="22" t="s">
        <v>4</v>
      </c>
      <c r="G101" s="22" t="s">
        <v>4</v>
      </c>
      <c r="H101" s="22" t="s">
        <v>4</v>
      </c>
      <c r="I101" s="22" t="s">
        <v>4</v>
      </c>
      <c r="J101" s="108">
        <v>0</v>
      </c>
      <c r="K101" s="108">
        <v>0</v>
      </c>
      <c r="L101" s="108">
        <v>102</v>
      </c>
      <c r="M101" s="108">
        <v>99.7</v>
      </c>
      <c r="N101" s="108">
        <v>62</v>
      </c>
      <c r="O101" s="108">
        <v>832.2</v>
      </c>
      <c r="P101" s="108">
        <v>45.2</v>
      </c>
      <c r="Q101" s="108">
        <v>16.100000000000001</v>
      </c>
      <c r="R101" s="108">
        <v>1530.9</v>
      </c>
      <c r="S101" s="108">
        <v>171</v>
      </c>
      <c r="T101" s="109">
        <v>31.5</v>
      </c>
      <c r="U101" s="48" t="s">
        <v>4</v>
      </c>
      <c r="V101" s="48" t="s">
        <v>4</v>
      </c>
      <c r="W101" s="48" t="s">
        <v>4</v>
      </c>
      <c r="X101" s="48" t="s">
        <v>4</v>
      </c>
      <c r="Y101" s="48" t="s">
        <v>4</v>
      </c>
      <c r="Z101" s="48" t="s">
        <v>4</v>
      </c>
      <c r="AA101" s="48" t="s">
        <v>4</v>
      </c>
      <c r="AB101" s="48" t="s">
        <v>4</v>
      </c>
      <c r="AC101" s="48" t="s">
        <v>4</v>
      </c>
      <c r="AD101" s="48" t="s">
        <v>4</v>
      </c>
      <c r="AE101" s="48" t="s">
        <v>4</v>
      </c>
      <c r="AF101" s="48" t="s">
        <v>4</v>
      </c>
      <c r="AG101" s="106" t="s">
        <v>4</v>
      </c>
      <c r="AH101" s="106" t="s">
        <v>4</v>
      </c>
      <c r="AI101" s="822" t="s">
        <v>4</v>
      </c>
      <c r="AJ101" s="1562" t="s">
        <v>4</v>
      </c>
      <c r="AK101" s="1526"/>
    </row>
    <row r="102" spans="1:37" ht="22.5" x14ac:dyDescent="0.2">
      <c r="A102" s="111" t="s">
        <v>117</v>
      </c>
      <c r="B102" s="22" t="s">
        <v>4</v>
      </c>
      <c r="C102" s="22" t="s">
        <v>4</v>
      </c>
      <c r="D102" s="22" t="s">
        <v>4</v>
      </c>
      <c r="E102" s="22" t="s">
        <v>4</v>
      </c>
      <c r="F102" s="22" t="s">
        <v>4</v>
      </c>
      <c r="G102" s="22" t="s">
        <v>4</v>
      </c>
      <c r="H102" s="22" t="s">
        <v>4</v>
      </c>
      <c r="I102" s="22" t="s">
        <v>4</v>
      </c>
      <c r="J102" s="22" t="s">
        <v>4</v>
      </c>
      <c r="K102" s="62">
        <v>9.4529999999999994</v>
      </c>
      <c r="L102" s="62">
        <v>12.225</v>
      </c>
      <c r="M102" s="62">
        <v>12.613</v>
      </c>
      <c r="N102" s="62">
        <v>8.39</v>
      </c>
      <c r="O102" s="62">
        <v>72.897999999999996</v>
      </c>
      <c r="P102" s="62">
        <v>31.170999999999999</v>
      </c>
      <c r="Q102" s="62">
        <v>0.53100000000000003</v>
      </c>
      <c r="R102" s="62">
        <v>39.67</v>
      </c>
      <c r="S102" s="62">
        <v>126.003</v>
      </c>
      <c r="T102" s="62" t="s">
        <v>8</v>
      </c>
      <c r="U102" s="45">
        <v>236.66399999999999</v>
      </c>
      <c r="V102" s="45">
        <v>171</v>
      </c>
      <c r="W102" s="45">
        <v>527.81799999999998</v>
      </c>
      <c r="X102" s="45">
        <v>354.70800000000003</v>
      </c>
      <c r="Y102" s="45">
        <v>354.70800000000003</v>
      </c>
      <c r="Z102" s="45">
        <v>354.70800000000003</v>
      </c>
      <c r="AA102" s="45">
        <v>435.02600000000001</v>
      </c>
      <c r="AB102" s="45">
        <v>73.191999999999993</v>
      </c>
      <c r="AC102" s="80" t="s">
        <v>114</v>
      </c>
      <c r="AD102" s="112">
        <v>141</v>
      </c>
      <c r="AE102" s="45">
        <v>133.80000000000001</v>
      </c>
      <c r="AF102" s="45">
        <v>141.19999999999999</v>
      </c>
      <c r="AG102" s="73">
        <v>81.599999999999994</v>
      </c>
      <c r="AH102" s="330">
        <v>69.7</v>
      </c>
      <c r="AI102" s="812">
        <v>69.7</v>
      </c>
      <c r="AJ102" s="812">
        <v>84.8</v>
      </c>
      <c r="AK102" s="1526"/>
    </row>
    <row r="103" spans="1:37" x14ac:dyDescent="0.2">
      <c r="A103" s="111" t="s">
        <v>118</v>
      </c>
      <c r="B103" s="22" t="s">
        <v>4</v>
      </c>
      <c r="C103" s="22" t="s">
        <v>4</v>
      </c>
      <c r="D103" s="22" t="s">
        <v>4</v>
      </c>
      <c r="E103" s="22" t="s">
        <v>4</v>
      </c>
      <c r="F103" s="22" t="s">
        <v>4</v>
      </c>
      <c r="G103" s="22" t="s">
        <v>4</v>
      </c>
      <c r="H103" s="22" t="s">
        <v>4</v>
      </c>
      <c r="I103" s="22" t="s">
        <v>4</v>
      </c>
      <c r="J103" s="22" t="s">
        <v>4</v>
      </c>
      <c r="K103" s="62" t="s">
        <v>8</v>
      </c>
      <c r="L103" s="62" t="s">
        <v>8</v>
      </c>
      <c r="M103" s="62" t="s">
        <v>8</v>
      </c>
      <c r="N103" s="62" t="s">
        <v>8</v>
      </c>
      <c r="O103" s="62" t="s">
        <v>8</v>
      </c>
      <c r="P103" s="62" t="s">
        <v>8</v>
      </c>
      <c r="Q103" s="62" t="s">
        <v>8</v>
      </c>
      <c r="R103" s="62" t="s">
        <v>8</v>
      </c>
      <c r="S103" s="62" t="s">
        <v>8</v>
      </c>
      <c r="T103" s="62" t="s">
        <v>8</v>
      </c>
      <c r="U103" s="45">
        <v>5</v>
      </c>
      <c r="V103" s="45">
        <v>32.182000000000002</v>
      </c>
      <c r="W103" s="45" t="s">
        <v>8</v>
      </c>
      <c r="X103" s="45" t="s">
        <v>8</v>
      </c>
      <c r="Y103" s="45" t="s">
        <v>8</v>
      </c>
      <c r="Z103" s="45" t="s">
        <v>8</v>
      </c>
      <c r="AA103" s="45" t="s">
        <v>8</v>
      </c>
      <c r="AB103" s="45" t="s">
        <v>8</v>
      </c>
      <c r="AC103" s="45" t="s">
        <v>8</v>
      </c>
      <c r="AD103" s="48" t="s">
        <v>8</v>
      </c>
      <c r="AE103" s="48" t="s">
        <v>8</v>
      </c>
      <c r="AF103" s="48" t="s">
        <v>8</v>
      </c>
      <c r="AG103" s="73" t="s">
        <v>8</v>
      </c>
      <c r="AH103" s="73" t="s">
        <v>8</v>
      </c>
      <c r="AI103" s="791" t="s">
        <v>8</v>
      </c>
      <c r="AJ103" s="1562" t="s">
        <v>8</v>
      </c>
      <c r="AK103" s="1526"/>
    </row>
    <row r="104" spans="1:37" x14ac:dyDescent="0.2">
      <c r="A104" s="111" t="s">
        <v>119</v>
      </c>
      <c r="B104" s="22" t="s">
        <v>4</v>
      </c>
      <c r="C104" s="22" t="s">
        <v>4</v>
      </c>
      <c r="D104" s="22" t="s">
        <v>4</v>
      </c>
      <c r="E104" s="22" t="s">
        <v>4</v>
      </c>
      <c r="F104" s="22" t="s">
        <v>4</v>
      </c>
      <c r="G104" s="22" t="s">
        <v>4</v>
      </c>
      <c r="H104" s="22" t="s">
        <v>4</v>
      </c>
      <c r="I104" s="22" t="s">
        <v>4</v>
      </c>
      <c r="J104" s="22" t="s">
        <v>4</v>
      </c>
      <c r="K104" s="62" t="s">
        <v>8</v>
      </c>
      <c r="L104" s="62" t="s">
        <v>8</v>
      </c>
      <c r="M104" s="62" t="s">
        <v>8</v>
      </c>
      <c r="N104" s="62" t="s">
        <v>8</v>
      </c>
      <c r="O104" s="62" t="s">
        <v>8</v>
      </c>
      <c r="P104" s="62" t="s">
        <v>8</v>
      </c>
      <c r="Q104" s="62" t="s">
        <v>8</v>
      </c>
      <c r="R104" s="62" t="s">
        <v>8</v>
      </c>
      <c r="S104" s="62" t="s">
        <v>8</v>
      </c>
      <c r="T104" s="62" t="s">
        <v>8</v>
      </c>
      <c r="U104" s="45" t="s">
        <v>8</v>
      </c>
      <c r="V104" s="45">
        <v>4.3</v>
      </c>
      <c r="W104" s="45">
        <v>16.899999999999999</v>
      </c>
      <c r="X104" s="45">
        <v>21.1</v>
      </c>
      <c r="Y104" s="45">
        <v>5.0999999999999996</v>
      </c>
      <c r="Z104" s="45">
        <v>53.3</v>
      </c>
      <c r="AA104" s="45">
        <v>56.7</v>
      </c>
      <c r="AB104" s="45">
        <v>74.754000000000005</v>
      </c>
      <c r="AC104" s="80" t="s">
        <v>114</v>
      </c>
      <c r="AD104" s="48">
        <v>68.2</v>
      </c>
      <c r="AE104" s="45">
        <v>0.9</v>
      </c>
      <c r="AF104" s="45">
        <v>153</v>
      </c>
      <c r="AG104" s="73">
        <v>137.6</v>
      </c>
      <c r="AH104" s="330">
        <v>136.6</v>
      </c>
      <c r="AI104" s="808">
        <v>100.9</v>
      </c>
      <c r="AJ104" s="823">
        <v>90.9</v>
      </c>
      <c r="AK104" s="1526"/>
    </row>
    <row r="105" spans="1:37" ht="33.75" x14ac:dyDescent="0.2">
      <c r="A105" s="111" t="s">
        <v>120</v>
      </c>
      <c r="B105" s="22" t="s">
        <v>4</v>
      </c>
      <c r="C105" s="22" t="s">
        <v>4</v>
      </c>
      <c r="D105" s="22" t="s">
        <v>4</v>
      </c>
      <c r="E105" s="22" t="s">
        <v>4</v>
      </c>
      <c r="F105" s="22" t="s">
        <v>4</v>
      </c>
      <c r="G105" s="22" t="s">
        <v>4</v>
      </c>
      <c r="H105" s="22" t="s">
        <v>4</v>
      </c>
      <c r="I105" s="22" t="s">
        <v>4</v>
      </c>
      <c r="J105" s="22" t="s">
        <v>4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0.27400000000000002</v>
      </c>
      <c r="Q105" s="62">
        <v>0</v>
      </c>
      <c r="R105" s="62">
        <v>0</v>
      </c>
      <c r="S105" s="62">
        <v>0</v>
      </c>
      <c r="T105" s="62" t="s">
        <v>8</v>
      </c>
      <c r="U105" s="45" t="s">
        <v>8</v>
      </c>
      <c r="V105" s="45" t="s">
        <v>8</v>
      </c>
      <c r="W105" s="45" t="s">
        <v>8</v>
      </c>
      <c r="X105" s="45" t="s">
        <v>8</v>
      </c>
      <c r="Y105" s="45" t="s">
        <v>8</v>
      </c>
      <c r="Z105" s="45" t="s">
        <v>8</v>
      </c>
      <c r="AA105" s="45" t="s">
        <v>8</v>
      </c>
      <c r="AB105" s="45">
        <v>2.3109999999999999</v>
      </c>
      <c r="AC105" s="80" t="s">
        <v>114</v>
      </c>
      <c r="AD105" s="75" t="s">
        <v>8</v>
      </c>
      <c r="AE105" s="45">
        <v>2.9</v>
      </c>
      <c r="AF105" s="45">
        <v>0.3</v>
      </c>
      <c r="AG105" s="73">
        <v>0.3</v>
      </c>
      <c r="AH105" s="330">
        <v>1.5</v>
      </c>
      <c r="AI105" s="812">
        <v>1.5</v>
      </c>
      <c r="AJ105" s="812">
        <v>18.3</v>
      </c>
      <c r="AK105" s="1526"/>
    </row>
    <row r="106" spans="1:37" ht="22.5" x14ac:dyDescent="0.2">
      <c r="A106" s="111" t="s">
        <v>121</v>
      </c>
      <c r="B106" s="22" t="s">
        <v>4</v>
      </c>
      <c r="C106" s="22" t="s">
        <v>4</v>
      </c>
      <c r="D106" s="22" t="s">
        <v>4</v>
      </c>
      <c r="E106" s="22" t="s">
        <v>4</v>
      </c>
      <c r="F106" s="22" t="s">
        <v>4</v>
      </c>
      <c r="G106" s="22" t="s">
        <v>4</v>
      </c>
      <c r="H106" s="22" t="s">
        <v>4</v>
      </c>
      <c r="I106" s="22" t="s">
        <v>4</v>
      </c>
      <c r="J106" s="22" t="s">
        <v>4</v>
      </c>
      <c r="K106" s="62">
        <v>28.439</v>
      </c>
      <c r="L106" s="62">
        <v>48.902000000000001</v>
      </c>
      <c r="M106" s="62">
        <v>36.520000000000003</v>
      </c>
      <c r="N106" s="62">
        <v>48.975000000000001</v>
      </c>
      <c r="O106" s="62">
        <v>48.985999999999997</v>
      </c>
      <c r="P106" s="62">
        <v>58.84</v>
      </c>
      <c r="Q106" s="62">
        <v>81.528999999999996</v>
      </c>
      <c r="R106" s="62">
        <v>116.562</v>
      </c>
      <c r="S106" s="62">
        <v>110.212</v>
      </c>
      <c r="T106" s="62">
        <v>98.897000000000006</v>
      </c>
      <c r="U106" s="45">
        <v>219.434</v>
      </c>
      <c r="V106" s="45">
        <v>184.495</v>
      </c>
      <c r="W106" s="45">
        <v>272.33100000000002</v>
      </c>
      <c r="X106" s="45">
        <v>233.15700000000001</v>
      </c>
      <c r="Y106" s="45">
        <v>177.53200000000001</v>
      </c>
      <c r="Z106" s="45">
        <v>202.45</v>
      </c>
      <c r="AA106" s="45">
        <v>226.09700000000001</v>
      </c>
      <c r="AB106" s="45">
        <v>206.245</v>
      </c>
      <c r="AC106" s="48">
        <v>293.8</v>
      </c>
      <c r="AD106" s="45">
        <v>293.39999999999998</v>
      </c>
      <c r="AE106" s="45">
        <v>217</v>
      </c>
      <c r="AF106" s="45">
        <v>327.8</v>
      </c>
      <c r="AG106" s="73">
        <v>264.7</v>
      </c>
      <c r="AH106" s="330">
        <v>271.8</v>
      </c>
      <c r="AI106" s="808">
        <v>346.1</v>
      </c>
      <c r="AJ106" s="812">
        <v>335.2</v>
      </c>
      <c r="AK106" s="1526"/>
    </row>
    <row r="107" spans="1:37" ht="22.5" x14ac:dyDescent="0.2">
      <c r="A107" s="111" t="s">
        <v>122</v>
      </c>
      <c r="B107" s="22" t="s">
        <v>4</v>
      </c>
      <c r="C107" s="22" t="s">
        <v>4</v>
      </c>
      <c r="D107" s="22" t="s">
        <v>4</v>
      </c>
      <c r="E107" s="22" t="s">
        <v>4</v>
      </c>
      <c r="F107" s="22" t="s">
        <v>4</v>
      </c>
      <c r="G107" s="22" t="s">
        <v>4</v>
      </c>
      <c r="H107" s="22" t="s">
        <v>4</v>
      </c>
      <c r="I107" s="22" t="s">
        <v>4</v>
      </c>
      <c r="J107" s="22" t="s">
        <v>4</v>
      </c>
      <c r="K107" s="62">
        <v>0</v>
      </c>
      <c r="L107" s="62">
        <v>0</v>
      </c>
      <c r="M107" s="62">
        <v>1.05</v>
      </c>
      <c r="N107" s="62">
        <v>0</v>
      </c>
      <c r="O107" s="62">
        <v>0</v>
      </c>
      <c r="P107" s="62">
        <v>0</v>
      </c>
      <c r="Q107" s="62">
        <v>0.30499999999999999</v>
      </c>
      <c r="R107" s="62">
        <v>1.046</v>
      </c>
      <c r="S107" s="62">
        <v>1.117</v>
      </c>
      <c r="T107" s="62">
        <v>0.22</v>
      </c>
      <c r="U107" s="45">
        <v>2.17</v>
      </c>
      <c r="V107" s="45" t="s">
        <v>8</v>
      </c>
      <c r="W107" s="45" t="s">
        <v>8</v>
      </c>
      <c r="X107" s="45" t="s">
        <v>8</v>
      </c>
      <c r="Y107" s="45" t="s">
        <v>8</v>
      </c>
      <c r="Z107" s="45">
        <v>0.75</v>
      </c>
      <c r="AA107" s="45">
        <v>4.1289999999999996</v>
      </c>
      <c r="AB107" s="45">
        <v>3.9790000000000001</v>
      </c>
      <c r="AC107" s="80" t="s">
        <v>8</v>
      </c>
      <c r="AD107" s="45" t="s">
        <v>8</v>
      </c>
      <c r="AE107" s="45" t="s">
        <v>8</v>
      </c>
      <c r="AF107" s="45" t="s">
        <v>8</v>
      </c>
      <c r="AG107" s="73" t="s">
        <v>8</v>
      </c>
      <c r="AH107" s="73" t="s">
        <v>8</v>
      </c>
      <c r="AI107" s="791" t="s">
        <v>8</v>
      </c>
      <c r="AJ107" s="823" t="s">
        <v>8</v>
      </c>
      <c r="AK107" s="1526"/>
    </row>
    <row r="108" spans="1:37" x14ac:dyDescent="0.2">
      <c r="A108" s="111" t="s">
        <v>123</v>
      </c>
      <c r="B108" s="22" t="s">
        <v>4</v>
      </c>
      <c r="C108" s="22" t="s">
        <v>4</v>
      </c>
      <c r="D108" s="22" t="s">
        <v>4</v>
      </c>
      <c r="E108" s="22" t="s">
        <v>4</v>
      </c>
      <c r="F108" s="22" t="s">
        <v>4</v>
      </c>
      <c r="G108" s="22" t="s">
        <v>4</v>
      </c>
      <c r="H108" s="22" t="s">
        <v>4</v>
      </c>
      <c r="I108" s="22" t="s">
        <v>4</v>
      </c>
      <c r="J108" s="22" t="s">
        <v>4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80" t="s">
        <v>8</v>
      </c>
      <c r="AD108" s="45" t="s">
        <v>8</v>
      </c>
      <c r="AE108" s="45" t="s">
        <v>8</v>
      </c>
      <c r="AF108" s="45" t="s">
        <v>8</v>
      </c>
      <c r="AG108" s="73" t="s">
        <v>8</v>
      </c>
      <c r="AH108" s="73" t="s">
        <v>8</v>
      </c>
      <c r="AI108" s="791" t="s">
        <v>8</v>
      </c>
      <c r="AJ108" s="823" t="s">
        <v>8</v>
      </c>
      <c r="AK108" s="1526"/>
    </row>
    <row r="109" spans="1:37" ht="22.5" x14ac:dyDescent="0.2">
      <c r="A109" s="111" t="s">
        <v>124</v>
      </c>
      <c r="B109" s="22" t="s">
        <v>4</v>
      </c>
      <c r="C109" s="22" t="s">
        <v>4</v>
      </c>
      <c r="D109" s="22" t="s">
        <v>4</v>
      </c>
      <c r="E109" s="22" t="s">
        <v>4</v>
      </c>
      <c r="F109" s="22" t="s">
        <v>4</v>
      </c>
      <c r="G109" s="22" t="s">
        <v>4</v>
      </c>
      <c r="H109" s="22" t="s">
        <v>4</v>
      </c>
      <c r="I109" s="22" t="s">
        <v>4</v>
      </c>
      <c r="J109" s="22" t="s">
        <v>4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80" t="s">
        <v>8</v>
      </c>
      <c r="AD109" s="45">
        <v>0.5</v>
      </c>
      <c r="AE109" s="45">
        <v>0.5</v>
      </c>
      <c r="AF109" s="45" t="s">
        <v>8</v>
      </c>
      <c r="AG109" s="73" t="s">
        <v>8</v>
      </c>
      <c r="AH109" s="73">
        <v>1.1000000000000001</v>
      </c>
      <c r="AI109" s="791">
        <v>1.1000000000000001</v>
      </c>
      <c r="AJ109" s="812" t="s">
        <v>8</v>
      </c>
      <c r="AK109" s="1526"/>
    </row>
    <row r="110" spans="1:37" ht="22.5" x14ac:dyDescent="0.2">
      <c r="A110" s="111" t="s">
        <v>125</v>
      </c>
      <c r="B110" s="22" t="s">
        <v>4</v>
      </c>
      <c r="C110" s="22" t="s">
        <v>4</v>
      </c>
      <c r="D110" s="22" t="s">
        <v>4</v>
      </c>
      <c r="E110" s="22" t="s">
        <v>4</v>
      </c>
      <c r="F110" s="22" t="s">
        <v>4</v>
      </c>
      <c r="G110" s="22" t="s">
        <v>4</v>
      </c>
      <c r="H110" s="22" t="s">
        <v>4</v>
      </c>
      <c r="I110" s="22" t="s">
        <v>4</v>
      </c>
      <c r="J110" s="22" t="s">
        <v>4</v>
      </c>
      <c r="K110" s="62">
        <v>2.0150000000000001</v>
      </c>
      <c r="L110" s="62">
        <v>6.266</v>
      </c>
      <c r="M110" s="62">
        <v>2.8610000000000002</v>
      </c>
      <c r="N110" s="62">
        <v>1.0820000000000001</v>
      </c>
      <c r="O110" s="62">
        <v>0.39400000000000002</v>
      </c>
      <c r="P110" s="62">
        <v>0.63800000000000001</v>
      </c>
      <c r="Q110" s="62">
        <v>0.879</v>
      </c>
      <c r="R110" s="62">
        <v>1.0249999999999999</v>
      </c>
      <c r="S110" s="62">
        <v>3.3069999999999999</v>
      </c>
      <c r="T110" s="62">
        <v>0.59799999999999998</v>
      </c>
      <c r="U110" s="45" t="s">
        <v>8</v>
      </c>
      <c r="V110" s="45" t="s">
        <v>8</v>
      </c>
      <c r="W110" s="45" t="s">
        <v>8</v>
      </c>
      <c r="X110" s="45" t="s">
        <v>8</v>
      </c>
      <c r="Y110" s="45" t="s">
        <v>8</v>
      </c>
      <c r="Z110" s="45" t="s">
        <v>8</v>
      </c>
      <c r="AA110" s="45" t="s">
        <v>8</v>
      </c>
      <c r="AB110" s="45" t="s">
        <v>8</v>
      </c>
      <c r="AC110" s="45" t="s">
        <v>8</v>
      </c>
      <c r="AD110" s="45" t="s">
        <v>8</v>
      </c>
      <c r="AE110" s="45" t="s">
        <v>8</v>
      </c>
      <c r="AF110" s="45" t="s">
        <v>8</v>
      </c>
      <c r="AG110" s="73" t="s">
        <v>8</v>
      </c>
      <c r="AH110" s="73">
        <v>1</v>
      </c>
      <c r="AI110" s="791">
        <v>1</v>
      </c>
      <c r="AJ110" s="812" t="s">
        <v>8</v>
      </c>
      <c r="AK110" s="1526"/>
    </row>
    <row r="111" spans="1:37" ht="22.5" x14ac:dyDescent="0.2">
      <c r="A111" s="111" t="s">
        <v>126</v>
      </c>
      <c r="B111" s="22" t="s">
        <v>4</v>
      </c>
      <c r="C111" s="22" t="s">
        <v>4</v>
      </c>
      <c r="D111" s="22" t="s">
        <v>4</v>
      </c>
      <c r="E111" s="22" t="s">
        <v>4</v>
      </c>
      <c r="F111" s="22" t="s">
        <v>4</v>
      </c>
      <c r="G111" s="22" t="s">
        <v>4</v>
      </c>
      <c r="H111" s="22" t="s">
        <v>4</v>
      </c>
      <c r="I111" s="22" t="s">
        <v>4</v>
      </c>
      <c r="J111" s="22" t="s">
        <v>4</v>
      </c>
      <c r="K111" s="62">
        <v>0</v>
      </c>
      <c r="L111" s="62">
        <v>0</v>
      </c>
      <c r="M111" s="62">
        <v>0</v>
      </c>
      <c r="N111" s="62">
        <v>11.917</v>
      </c>
      <c r="O111" s="62">
        <v>12.318</v>
      </c>
      <c r="P111" s="62">
        <v>21.216999999999999</v>
      </c>
      <c r="Q111" s="62">
        <v>29.003</v>
      </c>
      <c r="R111" s="62">
        <v>27.632000000000001</v>
      </c>
      <c r="S111" s="62">
        <v>20.536999999999999</v>
      </c>
      <c r="T111" s="62">
        <v>11.744999999999999</v>
      </c>
      <c r="U111" s="45">
        <v>21.734999999999999</v>
      </c>
      <c r="V111" s="45">
        <v>35.100999999999999</v>
      </c>
      <c r="W111" s="45">
        <v>48.225999999999999</v>
      </c>
      <c r="X111" s="45">
        <v>48.351999999999997</v>
      </c>
      <c r="Y111" s="45">
        <v>48.698999999999998</v>
      </c>
      <c r="Z111" s="45">
        <v>39.64</v>
      </c>
      <c r="AA111" s="45">
        <v>37.887999999999998</v>
      </c>
      <c r="AB111" s="45">
        <v>52.042000000000002</v>
      </c>
      <c r="AC111" s="80" t="s">
        <v>114</v>
      </c>
      <c r="AD111" s="45">
        <v>53.6</v>
      </c>
      <c r="AE111" s="45">
        <v>32</v>
      </c>
      <c r="AF111" s="45">
        <v>39.4</v>
      </c>
      <c r="AG111" s="73">
        <v>99.6</v>
      </c>
      <c r="AH111" s="330">
        <v>49.5</v>
      </c>
      <c r="AI111" s="808">
        <v>55.2</v>
      </c>
      <c r="AJ111" s="812">
        <v>45.1</v>
      </c>
      <c r="AK111" s="1526"/>
    </row>
    <row r="112" spans="1:37" ht="22.5" x14ac:dyDescent="0.2">
      <c r="A112" s="111" t="s">
        <v>127</v>
      </c>
      <c r="B112" s="22" t="s">
        <v>4</v>
      </c>
      <c r="C112" s="22" t="s">
        <v>4</v>
      </c>
      <c r="D112" s="22" t="s">
        <v>4</v>
      </c>
      <c r="E112" s="22" t="s">
        <v>4</v>
      </c>
      <c r="F112" s="22" t="s">
        <v>4</v>
      </c>
      <c r="G112" s="22" t="s">
        <v>4</v>
      </c>
      <c r="H112" s="22" t="s">
        <v>4</v>
      </c>
      <c r="I112" s="22" t="s">
        <v>4</v>
      </c>
      <c r="J112" s="22" t="s">
        <v>4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 t="s">
        <v>8</v>
      </c>
      <c r="AD112" s="45" t="s">
        <v>8</v>
      </c>
      <c r="AE112" s="45" t="s">
        <v>8</v>
      </c>
      <c r="AF112" s="45" t="s">
        <v>8</v>
      </c>
      <c r="AG112" s="73" t="s">
        <v>8</v>
      </c>
      <c r="AH112" s="73" t="s">
        <v>8</v>
      </c>
      <c r="AI112" s="791" t="s">
        <v>8</v>
      </c>
      <c r="AJ112" s="823" t="s">
        <v>8</v>
      </c>
      <c r="AK112" s="1526"/>
    </row>
    <row r="113" spans="1:37" x14ac:dyDescent="0.2">
      <c r="A113" s="111" t="s">
        <v>128</v>
      </c>
      <c r="B113" s="22" t="s">
        <v>4</v>
      </c>
      <c r="C113" s="22" t="s">
        <v>4</v>
      </c>
      <c r="D113" s="22" t="s">
        <v>4</v>
      </c>
      <c r="E113" s="22" t="s">
        <v>4</v>
      </c>
      <c r="F113" s="22" t="s">
        <v>4</v>
      </c>
      <c r="G113" s="22" t="s">
        <v>4</v>
      </c>
      <c r="H113" s="22" t="s">
        <v>4</v>
      </c>
      <c r="I113" s="22" t="s">
        <v>4</v>
      </c>
      <c r="J113" s="22" t="s">
        <v>4</v>
      </c>
      <c r="K113" s="62" t="s">
        <v>8</v>
      </c>
      <c r="L113" s="62" t="s">
        <v>8</v>
      </c>
      <c r="M113" s="62" t="s">
        <v>8</v>
      </c>
      <c r="N113" s="62" t="s">
        <v>8</v>
      </c>
      <c r="O113" s="62" t="s">
        <v>8</v>
      </c>
      <c r="P113" s="62" t="s">
        <v>8</v>
      </c>
      <c r="Q113" s="62" t="s">
        <v>8</v>
      </c>
      <c r="R113" s="62" t="s">
        <v>8</v>
      </c>
      <c r="S113" s="62" t="s">
        <v>8</v>
      </c>
      <c r="T113" s="62" t="s">
        <v>8</v>
      </c>
      <c r="U113" s="45" t="s">
        <v>8</v>
      </c>
      <c r="V113" s="45">
        <v>109.753</v>
      </c>
      <c r="W113" s="45">
        <v>181.32300000000001</v>
      </c>
      <c r="X113" s="45">
        <v>0</v>
      </c>
      <c r="Y113" s="45" t="s">
        <v>8</v>
      </c>
      <c r="Z113" s="45" t="s">
        <v>8</v>
      </c>
      <c r="AA113" s="45" t="s">
        <v>8</v>
      </c>
      <c r="AB113" s="45" t="s">
        <v>8</v>
      </c>
      <c r="AC113" s="45" t="s">
        <v>8</v>
      </c>
      <c r="AD113" s="45" t="s">
        <v>8</v>
      </c>
      <c r="AE113" s="45" t="s">
        <v>8</v>
      </c>
      <c r="AF113" s="45" t="s">
        <v>8</v>
      </c>
      <c r="AG113" s="73" t="s">
        <v>8</v>
      </c>
      <c r="AH113" s="73" t="s">
        <v>8</v>
      </c>
      <c r="AI113" s="791" t="s">
        <v>8</v>
      </c>
      <c r="AJ113" s="823" t="s">
        <v>8</v>
      </c>
      <c r="AK113" s="1526"/>
    </row>
    <row r="114" spans="1:37" x14ac:dyDescent="0.2">
      <c r="A114" s="111" t="s">
        <v>129</v>
      </c>
      <c r="B114" s="22" t="s">
        <v>4</v>
      </c>
      <c r="C114" s="22" t="s">
        <v>4</v>
      </c>
      <c r="D114" s="22" t="s">
        <v>4</v>
      </c>
      <c r="E114" s="22" t="s">
        <v>4</v>
      </c>
      <c r="F114" s="22" t="s">
        <v>4</v>
      </c>
      <c r="G114" s="22" t="s">
        <v>4</v>
      </c>
      <c r="H114" s="22" t="s">
        <v>4</v>
      </c>
      <c r="I114" s="22" t="s">
        <v>4</v>
      </c>
      <c r="J114" s="22" t="s">
        <v>4</v>
      </c>
      <c r="K114" s="62" t="s">
        <v>8</v>
      </c>
      <c r="L114" s="62" t="s">
        <v>8</v>
      </c>
      <c r="M114" s="62" t="s">
        <v>8</v>
      </c>
      <c r="N114" s="62" t="s">
        <v>8</v>
      </c>
      <c r="O114" s="62" t="s">
        <v>8</v>
      </c>
      <c r="P114" s="62" t="s">
        <v>8</v>
      </c>
      <c r="Q114" s="62" t="s">
        <v>8</v>
      </c>
      <c r="R114" s="62" t="s">
        <v>8</v>
      </c>
      <c r="S114" s="62" t="s">
        <v>8</v>
      </c>
      <c r="T114" s="62" t="s">
        <v>8</v>
      </c>
      <c r="U114" s="45" t="s">
        <v>8</v>
      </c>
      <c r="V114" s="45" t="s">
        <v>8</v>
      </c>
      <c r="W114" s="45" t="s">
        <v>8</v>
      </c>
      <c r="X114" s="45" t="s">
        <v>8</v>
      </c>
      <c r="Y114" s="45" t="s">
        <v>8</v>
      </c>
      <c r="Z114" s="45" t="s">
        <v>8</v>
      </c>
      <c r="AA114" s="45" t="s">
        <v>8</v>
      </c>
      <c r="AB114" s="45">
        <v>8.5000000000000006E-2</v>
      </c>
      <c r="AC114" s="80" t="s">
        <v>114</v>
      </c>
      <c r="AD114" s="45" t="s">
        <v>8</v>
      </c>
      <c r="AE114" s="45" t="s">
        <v>8</v>
      </c>
      <c r="AF114" s="45" t="s">
        <v>8</v>
      </c>
      <c r="AG114" s="73" t="s">
        <v>8</v>
      </c>
      <c r="AH114" s="73">
        <v>0.4</v>
      </c>
      <c r="AI114" s="823">
        <v>0.4</v>
      </c>
      <c r="AJ114" s="823" t="s">
        <v>8</v>
      </c>
      <c r="AK114" s="1526"/>
    </row>
    <row r="115" spans="1:37" ht="22.5" x14ac:dyDescent="0.2">
      <c r="A115" s="110" t="s">
        <v>130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45"/>
      <c r="V115" s="45"/>
      <c r="W115" s="45"/>
      <c r="X115" s="45"/>
      <c r="Y115" s="45"/>
      <c r="Z115" s="45"/>
      <c r="AA115" s="45"/>
      <c r="AB115" s="45"/>
      <c r="AC115" s="33"/>
      <c r="AD115" s="36"/>
      <c r="AE115" s="45"/>
      <c r="AF115" s="45"/>
      <c r="AG115" s="73"/>
      <c r="AH115" s="330"/>
      <c r="AI115" s="808"/>
      <c r="AJ115" s="812"/>
      <c r="AK115" s="1526"/>
    </row>
    <row r="116" spans="1:37" x14ac:dyDescent="0.2">
      <c r="A116" s="855" t="s">
        <v>81</v>
      </c>
      <c r="B116" s="22" t="s">
        <v>4</v>
      </c>
      <c r="C116" s="22" t="s">
        <v>4</v>
      </c>
      <c r="D116" s="22" t="s">
        <v>4</v>
      </c>
      <c r="E116" s="22" t="s">
        <v>4</v>
      </c>
      <c r="F116" s="22" t="s">
        <v>4</v>
      </c>
      <c r="G116" s="22" t="s">
        <v>4</v>
      </c>
      <c r="H116" s="22" t="s">
        <v>4</v>
      </c>
      <c r="I116" s="22" t="s">
        <v>4</v>
      </c>
      <c r="J116" s="22" t="s">
        <v>4</v>
      </c>
      <c r="K116" s="62">
        <v>44.457999999999998</v>
      </c>
      <c r="L116" s="62">
        <v>56.344000000000001</v>
      </c>
      <c r="M116" s="62">
        <v>57.744999999999997</v>
      </c>
      <c r="N116" s="62">
        <v>82.421000000000006</v>
      </c>
      <c r="O116" s="62">
        <v>74.805000000000007</v>
      </c>
      <c r="P116" s="62">
        <v>78.534000000000006</v>
      </c>
      <c r="Q116" s="62">
        <v>86.08</v>
      </c>
      <c r="R116" s="62">
        <v>88.923000000000002</v>
      </c>
      <c r="S116" s="62">
        <v>98.546000000000006</v>
      </c>
      <c r="T116" s="62">
        <v>245.60599999999999</v>
      </c>
      <c r="U116" s="45">
        <v>286.87799999999999</v>
      </c>
      <c r="V116" s="45">
        <v>352.07299999999998</v>
      </c>
      <c r="W116" s="45">
        <v>339.29899999999998</v>
      </c>
      <c r="X116" s="45">
        <v>407.86399999999998</v>
      </c>
      <c r="Y116" s="45">
        <v>412.14699999999999</v>
      </c>
      <c r="Z116" s="45">
        <v>425.04199999999997</v>
      </c>
      <c r="AA116" s="45">
        <v>472.642</v>
      </c>
      <c r="AB116" s="45">
        <v>510.38600000000002</v>
      </c>
      <c r="AC116" s="80" t="s">
        <v>114</v>
      </c>
      <c r="AD116" s="45">
        <v>644.5</v>
      </c>
      <c r="AE116" s="45">
        <v>653.79999999999995</v>
      </c>
      <c r="AF116" s="45">
        <v>892.9</v>
      </c>
      <c r="AG116" s="73">
        <v>972.7</v>
      </c>
      <c r="AH116" s="330">
        <v>1093.9000000000001</v>
      </c>
      <c r="AI116" s="808">
        <v>1350.2</v>
      </c>
      <c r="AJ116" s="812">
        <v>1561.1</v>
      </c>
      <c r="AK116" s="1526"/>
    </row>
    <row r="117" spans="1:37" ht="22.5" x14ac:dyDescent="0.2">
      <c r="A117" s="854" t="s">
        <v>115</v>
      </c>
      <c r="B117" s="22" t="s">
        <v>4</v>
      </c>
      <c r="C117" s="22" t="s">
        <v>4</v>
      </c>
      <c r="D117" s="22" t="s">
        <v>4</v>
      </c>
      <c r="E117" s="22" t="s">
        <v>4</v>
      </c>
      <c r="F117" s="22" t="s">
        <v>4</v>
      </c>
      <c r="G117" s="22" t="s">
        <v>4</v>
      </c>
      <c r="H117" s="22" t="s">
        <v>4</v>
      </c>
      <c r="I117" s="22" t="s">
        <v>4</v>
      </c>
      <c r="J117" s="108">
        <v>61.1</v>
      </c>
      <c r="K117" s="108">
        <v>64.400000000000006</v>
      </c>
      <c r="L117" s="108">
        <v>111.3</v>
      </c>
      <c r="M117" s="108">
        <v>117.5</v>
      </c>
      <c r="N117" s="108">
        <v>120.3</v>
      </c>
      <c r="O117" s="108">
        <v>99.3</v>
      </c>
      <c r="P117" s="108">
        <v>121.1</v>
      </c>
      <c r="Q117" s="108">
        <v>98.5</v>
      </c>
      <c r="R117" s="108">
        <v>92.1</v>
      </c>
      <c r="S117" s="108">
        <v>636</v>
      </c>
      <c r="T117" s="109">
        <v>27.3</v>
      </c>
      <c r="U117" s="48" t="s">
        <v>4</v>
      </c>
      <c r="V117" s="48" t="s">
        <v>4</v>
      </c>
      <c r="W117" s="48" t="s">
        <v>4</v>
      </c>
      <c r="X117" s="48" t="s">
        <v>4</v>
      </c>
      <c r="Y117" s="48" t="s">
        <v>4</v>
      </c>
      <c r="Z117" s="48" t="s">
        <v>4</v>
      </c>
      <c r="AA117" s="48" t="s">
        <v>4</v>
      </c>
      <c r="AB117" s="48" t="s">
        <v>4</v>
      </c>
      <c r="AC117" s="48" t="s">
        <v>4</v>
      </c>
      <c r="AD117" s="48" t="s">
        <v>4</v>
      </c>
      <c r="AE117" s="48" t="s">
        <v>4</v>
      </c>
      <c r="AF117" s="48" t="s">
        <v>4</v>
      </c>
      <c r="AG117" s="106" t="s">
        <v>4</v>
      </c>
      <c r="AH117" s="106" t="s">
        <v>4</v>
      </c>
      <c r="AI117" s="822" t="s">
        <v>4</v>
      </c>
      <c r="AJ117" s="1580" t="s">
        <v>4</v>
      </c>
      <c r="AK117" s="1526"/>
    </row>
    <row r="118" spans="1:37" ht="22.5" x14ac:dyDescent="0.2">
      <c r="A118" s="110" t="s">
        <v>131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45"/>
      <c r="V118" s="45"/>
      <c r="W118" s="45"/>
      <c r="X118" s="45"/>
      <c r="Y118" s="45"/>
      <c r="Z118" s="45"/>
      <c r="AA118" s="45"/>
      <c r="AB118" s="45"/>
      <c r="AC118" s="33"/>
      <c r="AD118" s="45"/>
      <c r="AE118" s="45"/>
      <c r="AF118" s="33"/>
      <c r="AG118" s="73"/>
      <c r="AH118" s="330"/>
      <c r="AI118" s="808"/>
      <c r="AJ118" s="812"/>
      <c r="AK118" s="1526"/>
    </row>
    <row r="119" spans="1:37" x14ac:dyDescent="0.2">
      <c r="A119" s="855" t="s">
        <v>81</v>
      </c>
      <c r="B119" s="22" t="s">
        <v>4</v>
      </c>
      <c r="C119" s="22" t="s">
        <v>4</v>
      </c>
      <c r="D119" s="22" t="s">
        <v>4</v>
      </c>
      <c r="E119" s="22" t="s">
        <v>4</v>
      </c>
      <c r="F119" s="22" t="s">
        <v>4</v>
      </c>
      <c r="G119" s="22" t="s">
        <v>4</v>
      </c>
      <c r="H119" s="22" t="s">
        <v>4</v>
      </c>
      <c r="I119" s="22" t="s">
        <v>4</v>
      </c>
      <c r="J119" s="22" t="s">
        <v>4</v>
      </c>
      <c r="K119" s="62">
        <v>30.901</v>
      </c>
      <c r="L119" s="62">
        <v>20.911000000000001</v>
      </c>
      <c r="M119" s="62">
        <v>28.917999999999999</v>
      </c>
      <c r="N119" s="62">
        <v>31.286000000000001</v>
      </c>
      <c r="O119" s="62">
        <v>31.15</v>
      </c>
      <c r="P119" s="62">
        <v>27.47</v>
      </c>
      <c r="Q119" s="62">
        <v>33.396000000000001</v>
      </c>
      <c r="R119" s="62">
        <v>39.603999999999999</v>
      </c>
      <c r="S119" s="62">
        <v>60.655999999999999</v>
      </c>
      <c r="T119" s="62">
        <v>70.247</v>
      </c>
      <c r="U119" s="45">
        <v>1539.7570000000001</v>
      </c>
      <c r="V119" s="45">
        <v>2095.7689999999998</v>
      </c>
      <c r="W119" s="45">
        <v>844.726</v>
      </c>
      <c r="X119" s="45">
        <v>96.902000000000001</v>
      </c>
      <c r="Y119" s="45">
        <v>95.183000000000007</v>
      </c>
      <c r="Z119" s="45">
        <v>211.21799999999999</v>
      </c>
      <c r="AA119" s="45">
        <v>322.90499999999997</v>
      </c>
      <c r="AB119" s="45">
        <v>286.21800000000002</v>
      </c>
      <c r="AC119" s="48">
        <v>281.3</v>
      </c>
      <c r="AD119" s="45">
        <v>190.7</v>
      </c>
      <c r="AE119" s="45">
        <v>194</v>
      </c>
      <c r="AF119" s="45">
        <v>192.8</v>
      </c>
      <c r="AG119" s="73">
        <v>185.2</v>
      </c>
      <c r="AH119" s="330">
        <v>239</v>
      </c>
      <c r="AI119" s="808">
        <v>336.4</v>
      </c>
      <c r="AJ119" s="812">
        <v>443.6</v>
      </c>
      <c r="AK119" s="1526"/>
    </row>
    <row r="120" spans="1:37" ht="22.5" x14ac:dyDescent="0.2">
      <c r="A120" s="854" t="s">
        <v>115</v>
      </c>
      <c r="B120" s="22" t="s">
        <v>4</v>
      </c>
      <c r="C120" s="22" t="s">
        <v>4</v>
      </c>
      <c r="D120" s="22" t="s">
        <v>4</v>
      </c>
      <c r="E120" s="22" t="s">
        <v>4</v>
      </c>
      <c r="F120" s="22" t="s">
        <v>4</v>
      </c>
      <c r="G120" s="22" t="s">
        <v>4</v>
      </c>
      <c r="H120" s="22" t="s">
        <v>4</v>
      </c>
      <c r="I120" s="22" t="s">
        <v>4</v>
      </c>
      <c r="J120" s="108">
        <v>90.5</v>
      </c>
      <c r="K120" s="108">
        <v>76.599999999999994</v>
      </c>
      <c r="L120" s="108">
        <v>93</v>
      </c>
      <c r="M120" s="108">
        <v>109</v>
      </c>
      <c r="N120" s="108">
        <v>101.8</v>
      </c>
      <c r="O120" s="108">
        <v>76.2</v>
      </c>
      <c r="P120" s="108">
        <v>127.1</v>
      </c>
      <c r="Q120" s="108">
        <v>50.8</v>
      </c>
      <c r="R120" s="108">
        <v>95.4</v>
      </c>
      <c r="S120" s="108">
        <v>129.9</v>
      </c>
      <c r="T120" s="109">
        <v>66.7</v>
      </c>
      <c r="U120" s="48" t="s">
        <v>4</v>
      </c>
      <c r="V120" s="48" t="s">
        <v>4</v>
      </c>
      <c r="W120" s="48" t="s">
        <v>4</v>
      </c>
      <c r="X120" s="48" t="s">
        <v>4</v>
      </c>
      <c r="Y120" s="48" t="s">
        <v>4</v>
      </c>
      <c r="Z120" s="48" t="s">
        <v>4</v>
      </c>
      <c r="AA120" s="48" t="s">
        <v>4</v>
      </c>
      <c r="AB120" s="48" t="s">
        <v>4</v>
      </c>
      <c r="AC120" s="48" t="s">
        <v>4</v>
      </c>
      <c r="AD120" s="48" t="s">
        <v>4</v>
      </c>
      <c r="AE120" s="48" t="s">
        <v>4</v>
      </c>
      <c r="AF120" s="48" t="s">
        <v>4</v>
      </c>
      <c r="AG120" s="106" t="s">
        <v>4</v>
      </c>
      <c r="AH120" s="106" t="s">
        <v>4</v>
      </c>
      <c r="AI120" s="982" t="s">
        <v>4</v>
      </c>
      <c r="AJ120" s="1580" t="s">
        <v>4</v>
      </c>
      <c r="AK120" s="1526"/>
    </row>
    <row r="121" spans="1:37" x14ac:dyDescent="0.2">
      <c r="A121" s="110" t="s">
        <v>132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84"/>
      <c r="V121" s="84"/>
      <c r="W121" s="84"/>
      <c r="X121" s="84"/>
      <c r="Y121" s="84"/>
      <c r="Z121" s="84"/>
      <c r="AA121" s="84"/>
      <c r="AB121" s="62"/>
      <c r="AC121" s="10"/>
      <c r="AD121" s="62"/>
      <c r="AE121" s="45"/>
      <c r="AF121" s="45"/>
      <c r="AG121" s="73"/>
      <c r="AH121" s="330"/>
      <c r="AI121" s="808"/>
      <c r="AJ121" s="1562"/>
      <c r="AK121" s="1526"/>
    </row>
    <row r="122" spans="1:37" x14ac:dyDescent="0.2">
      <c r="A122" s="114" t="s">
        <v>133</v>
      </c>
      <c r="B122" s="22" t="s">
        <v>4</v>
      </c>
      <c r="C122" s="22" t="s">
        <v>4</v>
      </c>
      <c r="D122" s="22" t="s">
        <v>4</v>
      </c>
      <c r="E122" s="22" t="s">
        <v>4</v>
      </c>
      <c r="F122" s="22" t="s">
        <v>4</v>
      </c>
      <c r="G122" s="22" t="s">
        <v>4</v>
      </c>
      <c r="H122" s="22" t="s">
        <v>4</v>
      </c>
      <c r="I122" s="48">
        <v>16.098378199999999</v>
      </c>
      <c r="J122" s="48">
        <v>39.246234099999995</v>
      </c>
      <c r="K122" s="45">
        <v>39.110441299999998</v>
      </c>
      <c r="L122" s="45">
        <v>71.559081199999994</v>
      </c>
      <c r="M122" s="45">
        <v>49.848076499999991</v>
      </c>
      <c r="N122" s="45">
        <v>54.592049699999997</v>
      </c>
      <c r="O122" s="45">
        <v>72.769802400000003</v>
      </c>
      <c r="P122" s="45">
        <v>67.745742300000003</v>
      </c>
      <c r="Q122" s="45">
        <v>99.5</v>
      </c>
      <c r="R122" s="45">
        <v>92.4</v>
      </c>
      <c r="S122" s="45">
        <v>189.1</v>
      </c>
      <c r="T122" s="45">
        <v>185</v>
      </c>
      <c r="U122" s="11">
        <v>302.8</v>
      </c>
      <c r="V122" s="11">
        <v>460.9</v>
      </c>
      <c r="W122" s="11">
        <v>458.8</v>
      </c>
      <c r="X122" s="115">
        <v>512</v>
      </c>
      <c r="Y122" s="115">
        <v>536.6</v>
      </c>
      <c r="Z122" s="11">
        <v>504.6</v>
      </c>
      <c r="AA122" s="11">
        <v>427.2</v>
      </c>
      <c r="AB122" s="45">
        <v>593.79999999999995</v>
      </c>
      <c r="AC122" s="36">
        <v>621.5</v>
      </c>
      <c r="AD122" s="22">
        <v>630.79999999999995</v>
      </c>
      <c r="AE122" s="45">
        <v>753.7</v>
      </c>
      <c r="AF122" s="45">
        <v>952</v>
      </c>
      <c r="AG122" s="74">
        <v>1028.5999999999999</v>
      </c>
      <c r="AH122" s="1581">
        <v>927.8</v>
      </c>
      <c r="AI122" s="808">
        <v>831.8</v>
      </c>
      <c r="AJ122" s="1582">
        <v>1069.2</v>
      </c>
      <c r="AK122" s="1526"/>
    </row>
    <row r="123" spans="1:37" ht="22.5" x14ac:dyDescent="0.2">
      <c r="A123" s="116" t="s">
        <v>134</v>
      </c>
      <c r="B123" s="22" t="s">
        <v>4</v>
      </c>
      <c r="C123" s="22" t="s">
        <v>4</v>
      </c>
      <c r="D123" s="22" t="s">
        <v>4</v>
      </c>
      <c r="E123" s="22" t="s">
        <v>4</v>
      </c>
      <c r="F123" s="22" t="s">
        <v>4</v>
      </c>
      <c r="G123" s="22" t="s">
        <v>4</v>
      </c>
      <c r="H123" s="22" t="s">
        <v>4</v>
      </c>
      <c r="I123" s="45">
        <v>108.34081775872855</v>
      </c>
      <c r="J123" s="45">
        <v>248.50964040508526</v>
      </c>
      <c r="K123" s="45">
        <v>92.754886774657024</v>
      </c>
      <c r="L123" s="45">
        <v>166.21655501220698</v>
      </c>
      <c r="M123" s="45">
        <v>72.017697900056021</v>
      </c>
      <c r="N123" s="45">
        <v>99.679847970245874</v>
      </c>
      <c r="O123" s="45">
        <v>110.51337171064426</v>
      </c>
      <c r="P123" s="45">
        <v>111.92624137178562</v>
      </c>
      <c r="Q123" s="45">
        <v>119.56330115757233</v>
      </c>
      <c r="R123" s="45">
        <v>77.856021382912971</v>
      </c>
      <c r="S123" s="45">
        <v>136.51180405725341</v>
      </c>
      <c r="T123" s="45">
        <v>90.012102375756626</v>
      </c>
      <c r="U123" s="11">
        <v>111.7</v>
      </c>
      <c r="V123" s="11">
        <v>105.5</v>
      </c>
      <c r="W123" s="11">
        <v>106.7</v>
      </c>
      <c r="X123" s="115">
        <v>102.3</v>
      </c>
      <c r="Y123" s="115">
        <v>98.1</v>
      </c>
      <c r="Z123" s="11">
        <v>96</v>
      </c>
      <c r="AA123" s="11">
        <v>86.1</v>
      </c>
      <c r="AB123" s="45">
        <v>101.8</v>
      </c>
      <c r="AC123" s="36">
        <v>101.3</v>
      </c>
      <c r="AD123" s="22">
        <v>100.9</v>
      </c>
      <c r="AE123" s="45">
        <v>100.9</v>
      </c>
      <c r="AF123" s="45">
        <v>102.2</v>
      </c>
      <c r="AG123" s="74">
        <v>101.7</v>
      </c>
      <c r="AH123" s="1581">
        <v>98</v>
      </c>
      <c r="AI123" s="1062">
        <v>98</v>
      </c>
      <c r="AJ123" s="1582">
        <v>103.7</v>
      </c>
      <c r="AK123" s="1526"/>
    </row>
    <row r="124" spans="1:37" x14ac:dyDescent="0.2">
      <c r="A124" s="117" t="s">
        <v>135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"/>
      <c r="AB124" s="45"/>
      <c r="AC124" s="36"/>
      <c r="AD124" s="22"/>
      <c r="AE124" s="45"/>
      <c r="AF124" s="45"/>
      <c r="AG124" s="1583"/>
      <c r="AH124" s="73"/>
      <c r="AI124" s="808"/>
      <c r="AJ124" s="812"/>
      <c r="AK124" s="1526"/>
    </row>
    <row r="125" spans="1:37" x14ac:dyDescent="0.2">
      <c r="A125" s="119" t="s">
        <v>136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"/>
      <c r="AB125" s="45"/>
      <c r="AC125" s="36"/>
      <c r="AD125" s="22"/>
      <c r="AE125" s="45"/>
      <c r="AF125" s="45"/>
      <c r="AG125" s="1583"/>
      <c r="AH125" s="73"/>
      <c r="AI125" s="808"/>
      <c r="AJ125" s="812"/>
      <c r="AK125" s="1526"/>
    </row>
    <row r="126" spans="1:37" x14ac:dyDescent="0.2">
      <c r="A126" s="119" t="s">
        <v>81</v>
      </c>
      <c r="B126" s="22" t="s">
        <v>4</v>
      </c>
      <c r="C126" s="22" t="s">
        <v>4</v>
      </c>
      <c r="D126" s="22" t="s">
        <v>4</v>
      </c>
      <c r="E126" s="22" t="s">
        <v>4</v>
      </c>
      <c r="F126" s="22" t="s">
        <v>4</v>
      </c>
      <c r="G126" s="22" t="s">
        <v>4</v>
      </c>
      <c r="H126" s="22" t="s">
        <v>4</v>
      </c>
      <c r="I126" s="48">
        <v>13.273861999999999</v>
      </c>
      <c r="J126" s="48">
        <v>37.945415999999994</v>
      </c>
      <c r="K126" s="45">
        <v>37.543131299999999</v>
      </c>
      <c r="L126" s="45">
        <v>61.892440999999998</v>
      </c>
      <c r="M126" s="45">
        <v>38.499682199999995</v>
      </c>
      <c r="N126" s="45">
        <v>40.071719399999999</v>
      </c>
      <c r="O126" s="45">
        <v>43.138592000000003</v>
      </c>
      <c r="P126" s="45">
        <v>46.804937000000002</v>
      </c>
      <c r="Q126" s="45">
        <v>76.3</v>
      </c>
      <c r="R126" s="45">
        <v>55.1</v>
      </c>
      <c r="S126" s="45">
        <v>116.5</v>
      </c>
      <c r="T126" s="45">
        <v>122.7</v>
      </c>
      <c r="U126" s="11">
        <v>193.1</v>
      </c>
      <c r="V126" s="11">
        <v>340.1</v>
      </c>
      <c r="W126" s="11">
        <v>314.10000000000002</v>
      </c>
      <c r="X126" s="115">
        <v>353.9</v>
      </c>
      <c r="Y126" s="11">
        <v>370.2</v>
      </c>
      <c r="Z126" s="11">
        <v>335.4</v>
      </c>
      <c r="AA126" s="11">
        <v>248.8</v>
      </c>
      <c r="AB126" s="45">
        <v>390</v>
      </c>
      <c r="AC126" s="36">
        <v>403.3</v>
      </c>
      <c r="AD126" s="22">
        <v>388.8</v>
      </c>
      <c r="AE126" s="45">
        <v>485.1</v>
      </c>
      <c r="AF126" s="45">
        <v>649.6</v>
      </c>
      <c r="AG126" s="74">
        <v>649.4</v>
      </c>
      <c r="AH126" s="1581">
        <v>664.4</v>
      </c>
      <c r="AI126" s="1584">
        <v>499.9</v>
      </c>
      <c r="AJ126" s="1582">
        <v>627.5</v>
      </c>
      <c r="AK126" s="1526"/>
    </row>
    <row r="127" spans="1:37" ht="22.5" x14ac:dyDescent="0.2">
      <c r="A127" s="116" t="s">
        <v>137</v>
      </c>
      <c r="B127" s="22" t="s">
        <v>4</v>
      </c>
      <c r="C127" s="22" t="s">
        <v>4</v>
      </c>
      <c r="D127" s="22" t="s">
        <v>4</v>
      </c>
      <c r="E127" s="22" t="s">
        <v>4</v>
      </c>
      <c r="F127" s="22" t="s">
        <v>4</v>
      </c>
      <c r="G127" s="22" t="s">
        <v>4</v>
      </c>
      <c r="H127" s="22" t="s">
        <v>4</v>
      </c>
      <c r="I127" s="45">
        <v>124.25773345333162</v>
      </c>
      <c r="J127" s="45">
        <v>293.2001854471593</v>
      </c>
      <c r="K127" s="45">
        <v>92.445495437314491</v>
      </c>
      <c r="L127" s="45">
        <v>150.18410032489845</v>
      </c>
      <c r="M127" s="45">
        <v>66.165701236440171</v>
      </c>
      <c r="N127" s="45">
        <v>100.61116993563728</v>
      </c>
      <c r="O127" s="45">
        <v>98.793273400960487</v>
      </c>
      <c r="P127" s="45">
        <v>107.78819528869953</v>
      </c>
      <c r="Q127" s="45">
        <v>125.69085127484038</v>
      </c>
      <c r="R127" s="45">
        <v>60.467477940885153</v>
      </c>
      <c r="S127" s="45">
        <v>130.56502759369872</v>
      </c>
      <c r="T127" s="45">
        <v>101.564489300429</v>
      </c>
      <c r="U127" s="11">
        <v>113</v>
      </c>
      <c r="V127" s="11">
        <v>107.8</v>
      </c>
      <c r="W127" s="11">
        <v>108.3</v>
      </c>
      <c r="X127" s="115">
        <v>101.5</v>
      </c>
      <c r="Y127" s="11">
        <v>95.5</v>
      </c>
      <c r="Z127" s="11">
        <v>93.9</v>
      </c>
      <c r="AA127" s="11">
        <v>78.2</v>
      </c>
      <c r="AB127" s="45">
        <v>101</v>
      </c>
      <c r="AC127" s="36">
        <v>101.9</v>
      </c>
      <c r="AD127" s="22">
        <v>99.8</v>
      </c>
      <c r="AE127" s="45">
        <v>101.2</v>
      </c>
      <c r="AF127" s="45">
        <v>102.8</v>
      </c>
      <c r="AG127" s="74">
        <v>102.2</v>
      </c>
      <c r="AH127" s="1581">
        <v>96.8</v>
      </c>
      <c r="AI127" s="808">
        <v>96.8</v>
      </c>
      <c r="AJ127" s="1582">
        <v>100.8</v>
      </c>
      <c r="AK127" s="1526"/>
    </row>
    <row r="128" spans="1:37" x14ac:dyDescent="0.2">
      <c r="A128" s="119" t="s">
        <v>138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"/>
      <c r="AB128" s="45"/>
      <c r="AC128" s="36"/>
      <c r="AD128" s="22"/>
      <c r="AE128" s="45"/>
      <c r="AF128" s="45"/>
      <c r="AG128" s="1583"/>
      <c r="AH128" s="73"/>
      <c r="AI128" s="808"/>
      <c r="AJ128" s="812"/>
      <c r="AK128" s="1526"/>
    </row>
    <row r="129" spans="1:37" x14ac:dyDescent="0.2">
      <c r="A129" s="119" t="s">
        <v>81</v>
      </c>
      <c r="B129" s="22" t="s">
        <v>4</v>
      </c>
      <c r="C129" s="22" t="s">
        <v>4</v>
      </c>
      <c r="D129" s="22" t="s">
        <v>4</v>
      </c>
      <c r="E129" s="22" t="s">
        <v>4</v>
      </c>
      <c r="F129" s="22" t="s">
        <v>4</v>
      </c>
      <c r="G129" s="22" t="s">
        <v>4</v>
      </c>
      <c r="H129" s="22" t="s">
        <v>4</v>
      </c>
      <c r="I129" s="45">
        <v>2.8245161999999997</v>
      </c>
      <c r="J129" s="45">
        <v>1.3008180999999999</v>
      </c>
      <c r="K129" s="45">
        <v>1.56731</v>
      </c>
      <c r="L129" s="45">
        <v>9.6666401999999998</v>
      </c>
      <c r="M129" s="45">
        <v>11.348394299999999</v>
      </c>
      <c r="N129" s="45">
        <v>14.520330299999999</v>
      </c>
      <c r="O129" s="45">
        <v>29.631210400000001</v>
      </c>
      <c r="P129" s="45">
        <v>20.940805300000001</v>
      </c>
      <c r="Q129" s="45">
        <v>23.1</v>
      </c>
      <c r="R129" s="45">
        <v>37.299999999999997</v>
      </c>
      <c r="S129" s="45">
        <v>72.7</v>
      </c>
      <c r="T129" s="45">
        <v>62.3</v>
      </c>
      <c r="U129" s="11">
        <v>109.7</v>
      </c>
      <c r="V129" s="11">
        <v>120.8</v>
      </c>
      <c r="W129" s="11">
        <v>144.69999999999999</v>
      </c>
      <c r="X129" s="115">
        <v>158.1</v>
      </c>
      <c r="Y129" s="11">
        <v>166.4</v>
      </c>
      <c r="Z129" s="11">
        <v>169.2</v>
      </c>
      <c r="AA129" s="11">
        <v>178.4</v>
      </c>
      <c r="AB129" s="45">
        <v>203.8</v>
      </c>
      <c r="AC129" s="36">
        <v>218.2</v>
      </c>
      <c r="AD129" s="36">
        <v>242</v>
      </c>
      <c r="AE129" s="45">
        <v>268.5</v>
      </c>
      <c r="AF129" s="45">
        <v>302.39999999999998</v>
      </c>
      <c r="AG129" s="74">
        <v>379</v>
      </c>
      <c r="AH129" s="1581">
        <v>263.39999999999998</v>
      </c>
      <c r="AI129" s="808">
        <v>331.9</v>
      </c>
      <c r="AJ129" s="1582">
        <v>441.7</v>
      </c>
      <c r="AK129" s="1526"/>
    </row>
    <row r="130" spans="1:37" ht="22.5" x14ac:dyDescent="0.2">
      <c r="A130" s="116" t="s">
        <v>139</v>
      </c>
      <c r="B130" s="22" t="s">
        <v>4</v>
      </c>
      <c r="C130" s="22" t="s">
        <v>4</v>
      </c>
      <c r="D130" s="22" t="s">
        <v>4</v>
      </c>
      <c r="E130" s="22" t="s">
        <v>4</v>
      </c>
      <c r="F130" s="22" t="s">
        <v>4</v>
      </c>
      <c r="G130" s="22" t="s">
        <v>4</v>
      </c>
      <c r="H130" s="22" t="s">
        <v>4</v>
      </c>
      <c r="I130" s="45">
        <v>62.40783594273389</v>
      </c>
      <c r="J130" s="45">
        <v>38.485662637397198</v>
      </c>
      <c r="K130" s="45">
        <v>101.77996338010956</v>
      </c>
      <c r="L130" s="45">
        <v>550.25580148350093</v>
      </c>
      <c r="M130" s="45">
        <v>109.48618237256593</v>
      </c>
      <c r="N130" s="45">
        <v>96.52031731369749</v>
      </c>
      <c r="O130" s="45">
        <v>142.8572978543948</v>
      </c>
      <c r="P130" s="45">
        <v>117.95061497130114</v>
      </c>
      <c r="Q130" s="45">
        <v>105.63301964676893</v>
      </c>
      <c r="R130" s="45">
        <v>135.15214295900603</v>
      </c>
      <c r="S130" s="45">
        <v>145.30847076080815</v>
      </c>
      <c r="T130" s="45">
        <v>71.483342481242389</v>
      </c>
      <c r="U130" s="11">
        <v>108.8</v>
      </c>
      <c r="V130" s="11">
        <v>101.3</v>
      </c>
      <c r="W130" s="11">
        <v>102</v>
      </c>
      <c r="X130" s="11">
        <v>104</v>
      </c>
      <c r="Y130" s="45">
        <v>104</v>
      </c>
      <c r="Z130" s="45">
        <v>100.8</v>
      </c>
      <c r="AA130" s="45">
        <v>101.6</v>
      </c>
      <c r="AB130" s="45">
        <v>103.1</v>
      </c>
      <c r="AC130" s="36">
        <v>100.2</v>
      </c>
      <c r="AD130" s="36">
        <v>103</v>
      </c>
      <c r="AE130" s="45">
        <v>100.5</v>
      </c>
      <c r="AF130" s="45">
        <v>101.2</v>
      </c>
      <c r="AG130" s="74">
        <v>100.9</v>
      </c>
      <c r="AH130" s="1581">
        <v>101.5</v>
      </c>
      <c r="AI130" s="808">
        <v>116.5</v>
      </c>
      <c r="AJ130" s="1582">
        <v>107.8</v>
      </c>
      <c r="AK130" s="1526"/>
    </row>
    <row r="131" spans="1:37" ht="22.5" x14ac:dyDescent="0.2">
      <c r="A131" s="120" t="s">
        <v>140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8"/>
      <c r="V131" s="18"/>
      <c r="W131" s="18"/>
      <c r="X131" s="18"/>
      <c r="Y131" s="18"/>
      <c r="Z131" s="18"/>
      <c r="AA131" s="18"/>
      <c r="AB131" s="33"/>
      <c r="AC131" s="36"/>
      <c r="AD131" s="22"/>
      <c r="AE131" s="394"/>
      <c r="AF131" s="62"/>
      <c r="AG131" s="76"/>
      <c r="AH131" s="101">
        <v>2.7</v>
      </c>
      <c r="AI131" s="808"/>
      <c r="AJ131" s="813"/>
      <c r="AK131" s="1526"/>
    </row>
    <row r="132" spans="1:37" s="23" customFormat="1" x14ac:dyDescent="0.2">
      <c r="A132" s="855" t="s">
        <v>141</v>
      </c>
      <c r="B132" s="855"/>
      <c r="C132" s="855"/>
      <c r="D132" s="855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  <c r="Q132" s="855"/>
      <c r="R132" s="855"/>
      <c r="S132" s="855"/>
      <c r="T132" s="855"/>
      <c r="U132" s="18"/>
      <c r="V132" s="18"/>
      <c r="W132" s="18"/>
      <c r="X132" s="18"/>
      <c r="Y132" s="18"/>
      <c r="Z132" s="18"/>
      <c r="AA132" s="18"/>
      <c r="AB132" s="33"/>
      <c r="AC132" s="36"/>
      <c r="AD132" s="22"/>
      <c r="AE132" s="394"/>
      <c r="AF132" s="45"/>
      <c r="AG132" s="76"/>
      <c r="AH132" s="101">
        <v>103.2</v>
      </c>
      <c r="AI132" s="790">
        <v>60.8</v>
      </c>
      <c r="AJ132" s="1585">
        <v>61.9</v>
      </c>
      <c r="AK132" s="1563"/>
    </row>
    <row r="133" spans="1:37" s="23" customFormat="1" x14ac:dyDescent="0.2">
      <c r="A133" s="122" t="s">
        <v>142</v>
      </c>
      <c r="B133" s="22" t="s">
        <v>4</v>
      </c>
      <c r="C133" s="22" t="s">
        <v>4</v>
      </c>
      <c r="D133" s="22" t="s">
        <v>4</v>
      </c>
      <c r="E133" s="22" t="s">
        <v>4</v>
      </c>
      <c r="F133" s="22" t="s">
        <v>4</v>
      </c>
      <c r="G133" s="22" t="s">
        <v>4</v>
      </c>
      <c r="H133" s="22" t="s">
        <v>4</v>
      </c>
      <c r="I133" s="22" t="s">
        <v>4</v>
      </c>
      <c r="J133" s="22" t="s">
        <v>4</v>
      </c>
      <c r="K133" s="22" t="s">
        <v>4</v>
      </c>
      <c r="L133" s="22" t="s">
        <v>4</v>
      </c>
      <c r="M133" s="22" t="s">
        <v>4</v>
      </c>
      <c r="N133" s="22" t="s">
        <v>4</v>
      </c>
      <c r="O133" s="22" t="s">
        <v>4</v>
      </c>
      <c r="P133" s="22" t="s">
        <v>4</v>
      </c>
      <c r="Q133" s="22" t="s">
        <v>4</v>
      </c>
      <c r="R133" s="22" t="s">
        <v>4</v>
      </c>
      <c r="S133" s="22" t="s">
        <v>4</v>
      </c>
      <c r="T133" s="22" t="s">
        <v>4</v>
      </c>
      <c r="U133" s="862">
        <v>83.6</v>
      </c>
      <c r="V133" s="862">
        <v>83</v>
      </c>
      <c r="W133" s="862">
        <v>89</v>
      </c>
      <c r="X133" s="862">
        <v>88</v>
      </c>
      <c r="Y133" s="862">
        <v>88.51</v>
      </c>
      <c r="Z133" s="862">
        <v>86.5</v>
      </c>
      <c r="AA133" s="862">
        <v>85.3</v>
      </c>
      <c r="AB133" s="862">
        <v>86.3</v>
      </c>
      <c r="AC133" s="862">
        <v>87.3</v>
      </c>
      <c r="AD133" s="862">
        <v>87.35</v>
      </c>
      <c r="AE133" s="862">
        <v>87.85</v>
      </c>
      <c r="AF133" s="862">
        <v>85.9</v>
      </c>
      <c r="AG133" s="106">
        <v>85.9</v>
      </c>
      <c r="AH133" s="101">
        <v>86.4</v>
      </c>
      <c r="AI133" s="790">
        <v>49.8</v>
      </c>
      <c r="AJ133" s="1578">
        <v>50</v>
      </c>
      <c r="AK133" s="1563"/>
    </row>
    <row r="134" spans="1:37" s="23" customFormat="1" x14ac:dyDescent="0.2">
      <c r="A134" s="122" t="s">
        <v>143</v>
      </c>
      <c r="B134" s="22" t="s">
        <v>4</v>
      </c>
      <c r="C134" s="22" t="s">
        <v>4</v>
      </c>
      <c r="D134" s="22" t="s">
        <v>4</v>
      </c>
      <c r="E134" s="22" t="s">
        <v>4</v>
      </c>
      <c r="F134" s="22" t="s">
        <v>4</v>
      </c>
      <c r="G134" s="22" t="s">
        <v>4</v>
      </c>
      <c r="H134" s="22" t="s">
        <v>4</v>
      </c>
      <c r="I134" s="22" t="s">
        <v>4</v>
      </c>
      <c r="J134" s="22" t="s">
        <v>4</v>
      </c>
      <c r="K134" s="22" t="s">
        <v>4</v>
      </c>
      <c r="L134" s="22" t="s">
        <v>4</v>
      </c>
      <c r="M134" s="22" t="s">
        <v>4</v>
      </c>
      <c r="N134" s="22" t="s">
        <v>4</v>
      </c>
      <c r="O134" s="22" t="s">
        <v>4</v>
      </c>
      <c r="P134" s="22" t="s">
        <v>4</v>
      </c>
      <c r="Q134" s="22" t="s">
        <v>4</v>
      </c>
      <c r="R134" s="22" t="s">
        <v>4</v>
      </c>
      <c r="S134" s="22" t="s">
        <v>4</v>
      </c>
      <c r="T134" s="22" t="s">
        <v>4</v>
      </c>
      <c r="U134" s="862">
        <v>11.2</v>
      </c>
      <c r="V134" s="862">
        <v>11.1</v>
      </c>
      <c r="W134" s="862">
        <v>15.6</v>
      </c>
      <c r="X134" s="862">
        <v>16.7</v>
      </c>
      <c r="Y134" s="862">
        <v>15.2</v>
      </c>
      <c r="Z134" s="862">
        <v>13.6</v>
      </c>
      <c r="AA134" s="862">
        <v>11.5</v>
      </c>
      <c r="AB134" s="862">
        <v>11.5</v>
      </c>
      <c r="AC134" s="862">
        <v>12</v>
      </c>
      <c r="AD134" s="862">
        <v>11.84</v>
      </c>
      <c r="AE134" s="1586">
        <v>12.34</v>
      </c>
      <c r="AF134" s="1586">
        <v>11.84</v>
      </c>
      <c r="AG134" s="101">
        <v>10.3</v>
      </c>
      <c r="AH134" s="101">
        <v>11.5</v>
      </c>
      <c r="AI134" s="790">
        <v>7.7</v>
      </c>
      <c r="AJ134" s="806">
        <v>8</v>
      </c>
      <c r="AK134" s="1563"/>
    </row>
    <row r="135" spans="1:37" x14ac:dyDescent="0.2">
      <c r="A135" s="104" t="s">
        <v>144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18"/>
      <c r="V135" s="18"/>
      <c r="W135" s="18"/>
      <c r="X135" s="18"/>
      <c r="Y135" s="18"/>
      <c r="Z135" s="18"/>
      <c r="AA135" s="18"/>
      <c r="AB135" s="33"/>
      <c r="AC135" s="36"/>
      <c r="AD135" s="22"/>
      <c r="AE135" s="394"/>
      <c r="AF135" s="62"/>
      <c r="AG135" s="76"/>
      <c r="AH135" s="330"/>
      <c r="AI135" s="808"/>
      <c r="AJ135" s="812"/>
      <c r="AK135" s="1526"/>
    </row>
    <row r="136" spans="1:37" x14ac:dyDescent="0.2">
      <c r="A136" s="102" t="s">
        <v>142</v>
      </c>
      <c r="B136" s="62">
        <v>0.6</v>
      </c>
      <c r="C136" s="45">
        <v>0.6</v>
      </c>
      <c r="D136" s="45">
        <v>0.6</v>
      </c>
      <c r="E136" s="62">
        <v>0.9</v>
      </c>
      <c r="F136" s="62">
        <v>0.8</v>
      </c>
      <c r="G136" s="62">
        <v>0.7</v>
      </c>
      <c r="H136" s="45">
        <v>0.6</v>
      </c>
      <c r="I136" s="45">
        <v>0.7</v>
      </c>
      <c r="J136" s="45">
        <v>1.7</v>
      </c>
      <c r="K136" s="62">
        <v>1.3049999999999999</v>
      </c>
      <c r="L136" s="62">
        <v>1.98</v>
      </c>
      <c r="M136" s="62">
        <v>1.1499999999999999</v>
      </c>
      <c r="N136" s="62">
        <v>1.1662000000000001</v>
      </c>
      <c r="O136" s="62">
        <v>1.6710999999999998</v>
      </c>
      <c r="P136" s="62">
        <v>1.804</v>
      </c>
      <c r="Q136" s="62">
        <v>2.4298999999999999</v>
      </c>
      <c r="R136" s="62">
        <v>1.1185999999999998</v>
      </c>
      <c r="S136" s="62">
        <v>1.8947000000000001</v>
      </c>
      <c r="T136" s="62">
        <v>1.9704999999999999</v>
      </c>
      <c r="U136" s="84">
        <v>1.98048</v>
      </c>
      <c r="V136" s="84">
        <v>1.9737</v>
      </c>
      <c r="W136" s="84">
        <v>2.1379000000000001</v>
      </c>
      <c r="X136" s="84">
        <v>2.1141000000000001</v>
      </c>
      <c r="Y136" s="84">
        <v>2.0489999999999999</v>
      </c>
      <c r="Z136" s="84">
        <v>2.0017100000000001</v>
      </c>
      <c r="AA136" s="11">
        <v>2</v>
      </c>
      <c r="AB136" s="45">
        <v>2</v>
      </c>
      <c r="AC136" s="36">
        <v>2</v>
      </c>
      <c r="AD136" s="45">
        <v>2</v>
      </c>
      <c r="AE136" s="45">
        <v>2.1</v>
      </c>
      <c r="AF136" s="45">
        <v>2.1</v>
      </c>
      <c r="AG136" s="101">
        <v>2.1</v>
      </c>
      <c r="AH136" s="101">
        <v>2.1</v>
      </c>
      <c r="AI136" s="808">
        <v>1.4</v>
      </c>
      <c r="AJ136" s="1587">
        <v>1.4</v>
      </c>
      <c r="AK136" s="1526"/>
    </row>
    <row r="137" spans="1:37" x14ac:dyDescent="0.2">
      <c r="A137" s="102" t="s">
        <v>143</v>
      </c>
      <c r="B137" s="62">
        <v>0.3</v>
      </c>
      <c r="C137" s="45">
        <v>0.3</v>
      </c>
      <c r="D137" s="45">
        <v>0.2</v>
      </c>
      <c r="E137" s="62">
        <v>1.2</v>
      </c>
      <c r="F137" s="62">
        <v>1.2</v>
      </c>
      <c r="G137" s="62">
        <v>1.2</v>
      </c>
      <c r="H137" s="45">
        <v>0.1</v>
      </c>
      <c r="I137" s="45">
        <v>0.1</v>
      </c>
      <c r="J137" s="45">
        <v>0.7</v>
      </c>
      <c r="K137" s="62">
        <v>0.81220000000000003</v>
      </c>
      <c r="L137" s="62">
        <v>1.3472999999999999</v>
      </c>
      <c r="M137" s="62">
        <v>1.0192999999999999</v>
      </c>
      <c r="N137" s="62">
        <v>1.0390999999999999</v>
      </c>
      <c r="O137" s="62">
        <v>0.49780000000000002</v>
      </c>
      <c r="P137" s="62">
        <v>0.55400000000000005</v>
      </c>
      <c r="Q137" s="62">
        <v>0.37460000000000004</v>
      </c>
      <c r="R137" s="62">
        <v>0.33700000000000002</v>
      </c>
      <c r="S137" s="62">
        <v>0.17219999999999999</v>
      </c>
      <c r="T137" s="62">
        <v>0.22130000000000002</v>
      </c>
      <c r="U137" s="84">
        <v>0.36213000000000001</v>
      </c>
      <c r="V137" s="84">
        <v>0.40594000000000002</v>
      </c>
      <c r="W137" s="84">
        <v>0.56850000000000001</v>
      </c>
      <c r="X137" s="84">
        <v>0.63039999999999996</v>
      </c>
      <c r="Y137" s="84">
        <v>0.57510000000000006</v>
      </c>
      <c r="Z137" s="84">
        <v>0.50605</v>
      </c>
      <c r="AA137" s="11">
        <v>0.4</v>
      </c>
      <c r="AB137" s="45">
        <v>0.4</v>
      </c>
      <c r="AC137" s="36">
        <v>0.4</v>
      </c>
      <c r="AD137" s="45">
        <v>0.4</v>
      </c>
      <c r="AE137" s="45">
        <v>0.4</v>
      </c>
      <c r="AF137" s="45">
        <v>0.4</v>
      </c>
      <c r="AG137" s="101">
        <v>0.4</v>
      </c>
      <c r="AH137" s="101">
        <v>0.4</v>
      </c>
      <c r="AI137" s="808">
        <v>0.3</v>
      </c>
      <c r="AJ137" s="813">
        <v>0.3</v>
      </c>
      <c r="AK137" s="1526"/>
    </row>
    <row r="138" spans="1:37" ht="22.5" x14ac:dyDescent="0.2">
      <c r="A138" s="854" t="s">
        <v>145</v>
      </c>
      <c r="B138" s="854"/>
      <c r="C138" s="854"/>
      <c r="D138" s="854"/>
      <c r="E138" s="854"/>
      <c r="F138" s="854"/>
      <c r="G138" s="854"/>
      <c r="H138" s="854"/>
      <c r="I138" s="854"/>
      <c r="J138" s="854"/>
      <c r="K138" s="854"/>
      <c r="L138" s="854"/>
      <c r="M138" s="854"/>
      <c r="N138" s="854"/>
      <c r="O138" s="854"/>
      <c r="P138" s="854"/>
      <c r="Q138" s="854"/>
      <c r="R138" s="854"/>
      <c r="S138" s="854"/>
      <c r="T138" s="854"/>
      <c r="U138" s="18"/>
      <c r="V138" s="18"/>
      <c r="W138" s="18"/>
      <c r="X138" s="18"/>
      <c r="Y138" s="18"/>
      <c r="Z138" s="18"/>
      <c r="AA138" s="18"/>
      <c r="AB138" s="33"/>
      <c r="AC138" s="36"/>
      <c r="AD138" s="45"/>
      <c r="AE138" s="394"/>
      <c r="AF138" s="45"/>
      <c r="AG138" s="76"/>
      <c r="AH138" s="101"/>
      <c r="AI138" s="808"/>
      <c r="AJ138" s="813"/>
      <c r="AK138" s="1526"/>
    </row>
    <row r="139" spans="1:37" x14ac:dyDescent="0.2">
      <c r="A139" s="102" t="s">
        <v>142</v>
      </c>
      <c r="B139" s="65" t="s">
        <v>4</v>
      </c>
      <c r="C139" s="45" t="s">
        <v>4</v>
      </c>
      <c r="D139" s="45" t="s">
        <v>4</v>
      </c>
      <c r="E139" s="45" t="s">
        <v>4</v>
      </c>
      <c r="F139" s="45" t="s">
        <v>4</v>
      </c>
      <c r="G139" s="45" t="s">
        <v>4</v>
      </c>
      <c r="H139" s="36">
        <v>27</v>
      </c>
      <c r="I139" s="36">
        <v>28</v>
      </c>
      <c r="J139" s="36">
        <v>87.9</v>
      </c>
      <c r="K139" s="36">
        <v>90</v>
      </c>
      <c r="L139" s="36">
        <v>135.6</v>
      </c>
      <c r="M139" s="36">
        <v>83.9</v>
      </c>
      <c r="N139" s="36">
        <v>83.9</v>
      </c>
      <c r="O139" s="36">
        <v>189.9</v>
      </c>
      <c r="P139" s="36">
        <v>205</v>
      </c>
      <c r="Q139" s="8">
        <v>215.4</v>
      </c>
      <c r="R139" s="36">
        <v>170</v>
      </c>
      <c r="S139" s="36">
        <v>232.2</v>
      </c>
      <c r="T139" s="124">
        <v>230.2</v>
      </c>
      <c r="U139" s="59">
        <v>236.9</v>
      </c>
      <c r="V139" s="125">
        <v>237.8</v>
      </c>
      <c r="W139" s="125">
        <v>240.2079</v>
      </c>
      <c r="X139" s="58">
        <v>240.2</v>
      </c>
      <c r="Y139" s="58">
        <v>231.5</v>
      </c>
      <c r="Z139" s="59">
        <v>231.4</v>
      </c>
      <c r="AA139" s="125">
        <v>231.73670000000001</v>
      </c>
      <c r="AB139" s="1588">
        <v>232.24459999999999</v>
      </c>
      <c r="AC139" s="36">
        <v>232.1</v>
      </c>
      <c r="AD139" s="45">
        <v>235.2</v>
      </c>
      <c r="AE139" s="45">
        <v>235</v>
      </c>
      <c r="AF139" s="45">
        <v>244</v>
      </c>
      <c r="AG139" s="101">
        <v>244.4</v>
      </c>
      <c r="AH139" s="101">
        <v>244.3</v>
      </c>
      <c r="AI139" s="1020">
        <v>273.5</v>
      </c>
      <c r="AJ139" s="813">
        <v>275.10000000000002</v>
      </c>
      <c r="AK139" s="1526"/>
    </row>
    <row r="140" spans="1:37" x14ac:dyDescent="0.2">
      <c r="A140" s="102" t="s">
        <v>146</v>
      </c>
      <c r="B140" s="65" t="s">
        <v>4</v>
      </c>
      <c r="C140" s="45" t="s">
        <v>4</v>
      </c>
      <c r="D140" s="45" t="s">
        <v>4</v>
      </c>
      <c r="E140" s="45" t="s">
        <v>4</v>
      </c>
      <c r="F140" s="45" t="s">
        <v>4</v>
      </c>
      <c r="G140" s="45" t="s">
        <v>4</v>
      </c>
      <c r="H140" s="36">
        <v>18.100000000000001</v>
      </c>
      <c r="I140" s="36">
        <v>20</v>
      </c>
      <c r="J140" s="36">
        <v>82.4</v>
      </c>
      <c r="K140" s="36">
        <v>123.1</v>
      </c>
      <c r="L140" s="36">
        <v>137.5</v>
      </c>
      <c r="M140" s="36">
        <v>114.5</v>
      </c>
      <c r="N140" s="36">
        <v>115.5</v>
      </c>
      <c r="O140" s="36">
        <v>87.3</v>
      </c>
      <c r="P140" s="36">
        <v>97.2</v>
      </c>
      <c r="Q140" s="36">
        <v>219.1</v>
      </c>
      <c r="R140" s="36">
        <v>198.2</v>
      </c>
      <c r="S140" s="36">
        <v>175.8</v>
      </c>
      <c r="T140" s="36">
        <v>197.5</v>
      </c>
      <c r="U140" s="58">
        <v>323.3</v>
      </c>
      <c r="V140" s="125">
        <v>365.71170000000001</v>
      </c>
      <c r="W140" s="125">
        <v>364.41669999999999</v>
      </c>
      <c r="X140" s="59">
        <v>377.1</v>
      </c>
      <c r="Y140" s="58">
        <v>378.4</v>
      </c>
      <c r="Z140" s="59">
        <v>372.1</v>
      </c>
      <c r="AA140" s="125">
        <v>367.79829999999998</v>
      </c>
      <c r="AB140" s="1588">
        <v>369.07299999999998</v>
      </c>
      <c r="AC140" s="36">
        <v>364.1</v>
      </c>
      <c r="AD140" s="45">
        <v>364.6</v>
      </c>
      <c r="AE140" s="45">
        <v>361.3</v>
      </c>
      <c r="AF140" s="45">
        <v>373.7</v>
      </c>
      <c r="AG140" s="101">
        <v>380.1</v>
      </c>
      <c r="AH140" s="101">
        <v>388.8</v>
      </c>
      <c r="AI140" s="1021">
        <v>381.3</v>
      </c>
      <c r="AJ140" s="806">
        <v>372</v>
      </c>
      <c r="AK140" s="1526"/>
    </row>
    <row r="141" spans="1:37" s="23" customFormat="1" x14ac:dyDescent="0.2">
      <c r="A141" s="126" t="s">
        <v>147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"/>
      <c r="V141" s="125"/>
      <c r="W141" s="125"/>
      <c r="X141" s="16"/>
      <c r="Y141" s="12"/>
      <c r="Z141" s="16"/>
      <c r="AA141" s="125"/>
      <c r="AB141" s="1588"/>
      <c r="AC141" s="36"/>
      <c r="AD141" s="45"/>
      <c r="AE141" s="45"/>
      <c r="AF141" s="45"/>
      <c r="AG141" s="101"/>
      <c r="AH141" s="101"/>
      <c r="AI141" s="790"/>
      <c r="AJ141" s="813"/>
      <c r="AK141" s="1563"/>
    </row>
    <row r="142" spans="1:37" s="23" customFormat="1" x14ac:dyDescent="0.2">
      <c r="A142" s="127" t="s">
        <v>148</v>
      </c>
      <c r="B142" s="48" t="s">
        <v>8</v>
      </c>
      <c r="C142" s="48" t="s">
        <v>8</v>
      </c>
      <c r="D142" s="48" t="s">
        <v>8</v>
      </c>
      <c r="E142" s="48" t="s">
        <v>8</v>
      </c>
      <c r="F142" s="48" t="s">
        <v>8</v>
      </c>
      <c r="G142" s="48" t="s">
        <v>8</v>
      </c>
      <c r="H142" s="48" t="s">
        <v>8</v>
      </c>
      <c r="I142" s="48" t="s">
        <v>8</v>
      </c>
      <c r="J142" s="48" t="s">
        <v>8</v>
      </c>
      <c r="K142" s="48" t="s">
        <v>8</v>
      </c>
      <c r="L142" s="48" t="s">
        <v>8</v>
      </c>
      <c r="M142" s="48" t="s">
        <v>8</v>
      </c>
      <c r="N142" s="48" t="s">
        <v>8</v>
      </c>
      <c r="O142" s="48" t="s">
        <v>8</v>
      </c>
      <c r="P142" s="48" t="s">
        <v>8</v>
      </c>
      <c r="Q142" s="48" t="s">
        <v>8</v>
      </c>
      <c r="R142" s="48" t="s">
        <v>8</v>
      </c>
      <c r="S142" s="48" t="s">
        <v>8</v>
      </c>
      <c r="T142" s="48" t="s">
        <v>8</v>
      </c>
      <c r="U142" s="128">
        <v>0.14099999999999999</v>
      </c>
      <c r="V142" s="128">
        <v>0.14199999999999999</v>
      </c>
      <c r="W142" s="128">
        <v>0.14499999999999999</v>
      </c>
      <c r="X142" s="128">
        <v>0.14899999999999999</v>
      </c>
      <c r="Y142" s="128">
        <v>0.153</v>
      </c>
      <c r="Z142" s="128">
        <v>0.154</v>
      </c>
      <c r="AA142" s="128">
        <v>0.156</v>
      </c>
      <c r="AB142" s="1589">
        <v>0.156</v>
      </c>
      <c r="AC142" s="1589">
        <v>0.156</v>
      </c>
      <c r="AD142" s="1589">
        <v>0.16</v>
      </c>
      <c r="AE142" s="1589">
        <v>0.16200000000000001</v>
      </c>
      <c r="AF142" s="1589">
        <v>0.16300000000000001</v>
      </c>
      <c r="AG142" s="1590">
        <v>0.16600000000000001</v>
      </c>
      <c r="AH142" s="834">
        <v>0.115</v>
      </c>
      <c r="AI142" s="790">
        <v>0.04</v>
      </c>
      <c r="AJ142" s="1591">
        <v>0.2</v>
      </c>
      <c r="AK142" s="1563"/>
    </row>
    <row r="143" spans="1:37" s="23" customFormat="1" x14ac:dyDescent="0.2">
      <c r="A143" s="127" t="s">
        <v>149</v>
      </c>
      <c r="B143" s="48" t="s">
        <v>8</v>
      </c>
      <c r="C143" s="48" t="s">
        <v>8</v>
      </c>
      <c r="D143" s="48" t="s">
        <v>8</v>
      </c>
      <c r="E143" s="48" t="s">
        <v>8</v>
      </c>
      <c r="F143" s="48" t="s">
        <v>8</v>
      </c>
      <c r="G143" s="48" t="s">
        <v>8</v>
      </c>
      <c r="H143" s="48" t="s">
        <v>8</v>
      </c>
      <c r="I143" s="48">
        <f>AH141-AI137</f>
        <v>-0.3</v>
      </c>
      <c r="J143" s="48" t="s">
        <v>8</v>
      </c>
      <c r="K143" s="48" t="s">
        <v>8</v>
      </c>
      <c r="L143" s="48" t="s">
        <v>8</v>
      </c>
      <c r="M143" s="48" t="s">
        <v>8</v>
      </c>
      <c r="N143" s="48" t="s">
        <v>8</v>
      </c>
      <c r="O143" s="48" t="s">
        <v>8</v>
      </c>
      <c r="P143" s="48" t="s">
        <v>8</v>
      </c>
      <c r="Q143" s="48" t="s">
        <v>8</v>
      </c>
      <c r="R143" s="48" t="s">
        <v>8</v>
      </c>
      <c r="S143" s="48" t="s">
        <v>8</v>
      </c>
      <c r="T143" s="48" t="s">
        <v>8</v>
      </c>
      <c r="U143" s="128">
        <v>0.66900000000000004</v>
      </c>
      <c r="V143" s="128">
        <v>0.67</v>
      </c>
      <c r="W143" s="128">
        <v>0.69599999999999995</v>
      </c>
      <c r="X143" s="128">
        <v>0.71699999999999997</v>
      </c>
      <c r="Y143" s="128">
        <v>0.73899999999999999</v>
      </c>
      <c r="Z143" s="128">
        <v>0.76400000000000001</v>
      </c>
      <c r="AA143" s="128">
        <v>0.78400000000000003</v>
      </c>
      <c r="AB143" s="1589">
        <v>0.79100000000000004</v>
      </c>
      <c r="AC143" s="1589">
        <v>0.79300000000000004</v>
      </c>
      <c r="AD143" s="1589">
        <v>0.80300000000000005</v>
      </c>
      <c r="AE143" s="1589">
        <v>0.81299999999999994</v>
      </c>
      <c r="AF143" s="1589">
        <v>0.82</v>
      </c>
      <c r="AG143" s="1590">
        <v>0.82599999999999996</v>
      </c>
      <c r="AH143" s="834">
        <v>0.44</v>
      </c>
      <c r="AI143" s="790">
        <v>0.09</v>
      </c>
      <c r="AJ143" s="813">
        <v>0.6</v>
      </c>
      <c r="AK143" s="1563"/>
    </row>
    <row r="144" spans="1:37" s="23" customFormat="1" x14ac:dyDescent="0.2">
      <c r="A144" s="127" t="s">
        <v>150</v>
      </c>
      <c r="B144" s="48" t="s">
        <v>8</v>
      </c>
      <c r="C144" s="48" t="s">
        <v>8</v>
      </c>
      <c r="D144" s="48" t="s">
        <v>8</v>
      </c>
      <c r="E144" s="48" t="s">
        <v>8</v>
      </c>
      <c r="F144" s="48" t="s">
        <v>8</v>
      </c>
      <c r="G144" s="48" t="s">
        <v>8</v>
      </c>
      <c r="H144" s="48" t="s">
        <v>8</v>
      </c>
      <c r="I144" s="48" t="s">
        <v>8</v>
      </c>
      <c r="J144" s="48" t="s">
        <v>8</v>
      </c>
      <c r="K144" s="48" t="s">
        <v>8</v>
      </c>
      <c r="L144" s="48" t="s">
        <v>8</v>
      </c>
      <c r="M144" s="48" t="s">
        <v>8</v>
      </c>
      <c r="N144" s="48" t="s">
        <v>8</v>
      </c>
      <c r="O144" s="48" t="s">
        <v>8</v>
      </c>
      <c r="P144" s="48" t="s">
        <v>8</v>
      </c>
      <c r="Q144" s="48" t="s">
        <v>8</v>
      </c>
      <c r="R144" s="48" t="s">
        <v>8</v>
      </c>
      <c r="S144" s="48" t="s">
        <v>8</v>
      </c>
      <c r="T144" s="48" t="s">
        <v>8</v>
      </c>
      <c r="U144" s="16">
        <v>46</v>
      </c>
      <c r="V144" s="16">
        <v>45</v>
      </c>
      <c r="W144" s="16">
        <v>65</v>
      </c>
      <c r="X144" s="16">
        <v>76.7</v>
      </c>
      <c r="Y144" s="16">
        <v>113.7</v>
      </c>
      <c r="Z144" s="16">
        <v>108.8</v>
      </c>
      <c r="AA144" s="16">
        <v>110</v>
      </c>
      <c r="AB144" s="36">
        <v>110.1</v>
      </c>
      <c r="AC144" s="36">
        <v>110.5</v>
      </c>
      <c r="AD144" s="36">
        <v>111.6</v>
      </c>
      <c r="AE144" s="36">
        <v>113.5</v>
      </c>
      <c r="AF144" s="36">
        <v>113.7</v>
      </c>
      <c r="AG144" s="268">
        <v>64.599999999999994</v>
      </c>
      <c r="AH144" s="73">
        <v>109.2</v>
      </c>
      <c r="AI144" s="790">
        <v>2.4</v>
      </c>
      <c r="AJ144" s="1587">
        <v>78.099999999999994</v>
      </c>
      <c r="AK144" s="1563"/>
    </row>
    <row r="145" spans="1:37" s="23" customFormat="1" x14ac:dyDescent="0.2">
      <c r="A145" s="127" t="s">
        <v>151</v>
      </c>
      <c r="B145" s="48" t="s">
        <v>8</v>
      </c>
      <c r="C145" s="48" t="s">
        <v>8</v>
      </c>
      <c r="D145" s="48" t="s">
        <v>8</v>
      </c>
      <c r="E145" s="48" t="s">
        <v>8</v>
      </c>
      <c r="F145" s="48" t="s">
        <v>8</v>
      </c>
      <c r="G145" s="48" t="s">
        <v>8</v>
      </c>
      <c r="H145" s="48" t="s">
        <v>8</v>
      </c>
      <c r="I145" s="48" t="s">
        <v>8</v>
      </c>
      <c r="J145" s="48" t="s">
        <v>8</v>
      </c>
      <c r="K145" s="48" t="s">
        <v>8</v>
      </c>
      <c r="L145" s="48" t="s">
        <v>8</v>
      </c>
      <c r="M145" s="48" t="s">
        <v>8</v>
      </c>
      <c r="N145" s="48" t="s">
        <v>8</v>
      </c>
      <c r="O145" s="48" t="s">
        <v>8</v>
      </c>
      <c r="P145" s="48" t="s">
        <v>8</v>
      </c>
      <c r="Q145" s="48" t="s">
        <v>8</v>
      </c>
      <c r="R145" s="48" t="s">
        <v>8</v>
      </c>
      <c r="S145" s="48" t="s">
        <v>8</v>
      </c>
      <c r="T145" s="48" t="s">
        <v>8</v>
      </c>
      <c r="U145" s="16">
        <v>6</v>
      </c>
      <c r="V145" s="16">
        <v>6.2</v>
      </c>
      <c r="W145" s="16">
        <v>2.4</v>
      </c>
      <c r="X145" s="16">
        <v>4.0999999999999996</v>
      </c>
      <c r="Y145" s="16">
        <v>4.2</v>
      </c>
      <c r="Z145" s="16">
        <v>4.4000000000000004</v>
      </c>
      <c r="AA145" s="16">
        <v>4.2</v>
      </c>
      <c r="AB145" s="36">
        <v>4.9000000000000004</v>
      </c>
      <c r="AC145" s="36">
        <v>3.2</v>
      </c>
      <c r="AD145" s="36">
        <v>3.2</v>
      </c>
      <c r="AE145" s="36">
        <v>2.8</v>
      </c>
      <c r="AF145" s="36">
        <v>1.3</v>
      </c>
      <c r="AG145" s="268">
        <v>2.5</v>
      </c>
      <c r="AH145" s="73" t="s">
        <v>8</v>
      </c>
      <c r="AI145" s="791" t="s">
        <v>8</v>
      </c>
      <c r="AJ145" s="823" t="s">
        <v>8</v>
      </c>
      <c r="AK145" s="1563"/>
    </row>
    <row r="146" spans="1:37" s="23" customFormat="1" x14ac:dyDescent="0.2">
      <c r="A146" s="855" t="s">
        <v>152</v>
      </c>
      <c r="B146" s="855"/>
      <c r="C146" s="855"/>
      <c r="D146" s="855"/>
      <c r="E146" s="855"/>
      <c r="F146" s="855"/>
      <c r="G146" s="855"/>
      <c r="H146" s="855"/>
      <c r="I146" s="855"/>
      <c r="J146" s="855"/>
      <c r="K146" s="855"/>
      <c r="L146" s="855"/>
      <c r="M146" s="855"/>
      <c r="N146" s="855"/>
      <c r="O146" s="855"/>
      <c r="P146" s="855"/>
      <c r="Q146" s="855"/>
      <c r="R146" s="855"/>
      <c r="S146" s="855"/>
      <c r="T146" s="855"/>
      <c r="U146" s="12"/>
      <c r="V146" s="12"/>
      <c r="W146" s="12"/>
      <c r="X146" s="12"/>
      <c r="Y146" s="12"/>
      <c r="Z146" s="12"/>
      <c r="AA146" s="12"/>
      <c r="AB146" s="22"/>
      <c r="AC146" s="36"/>
      <c r="AD146" s="45"/>
      <c r="AE146" s="22"/>
      <c r="AF146" s="45"/>
      <c r="AG146" s="101"/>
      <c r="AH146" s="73"/>
      <c r="AI146" s="790"/>
      <c r="AJ146" s="813"/>
      <c r="AK146" s="1563"/>
    </row>
    <row r="147" spans="1:37" s="23" customFormat="1" x14ac:dyDescent="0.2">
      <c r="A147" s="129" t="s">
        <v>153</v>
      </c>
      <c r="B147" s="130" t="s">
        <v>4</v>
      </c>
      <c r="C147" s="48" t="s">
        <v>4</v>
      </c>
      <c r="D147" s="48">
        <v>0.9</v>
      </c>
      <c r="E147" s="62">
        <v>0.3</v>
      </c>
      <c r="F147" s="62">
        <v>0.2</v>
      </c>
      <c r="G147" s="62">
        <v>0.2</v>
      </c>
      <c r="H147" s="45">
        <v>0.3</v>
      </c>
      <c r="I147" s="45">
        <v>0.3</v>
      </c>
      <c r="J147" s="45">
        <v>0.4</v>
      </c>
      <c r="K147" s="62">
        <v>0.56399999999999995</v>
      </c>
      <c r="L147" s="62">
        <v>0.62</v>
      </c>
      <c r="M147" s="62">
        <v>0.80500000000000005</v>
      </c>
      <c r="N147" s="62">
        <v>0.94599999999999995</v>
      </c>
      <c r="O147" s="62">
        <v>1.0649999999999999</v>
      </c>
      <c r="P147" s="62">
        <v>1.1970000000000001</v>
      </c>
      <c r="Q147" s="62">
        <v>1.34</v>
      </c>
      <c r="R147" s="62">
        <v>1.363</v>
      </c>
      <c r="S147" s="62">
        <v>0.91</v>
      </c>
      <c r="T147" s="11">
        <v>0.93500000000000005</v>
      </c>
      <c r="U147" s="11">
        <v>0.95399999999999996</v>
      </c>
      <c r="V147" s="11">
        <v>0.96</v>
      </c>
      <c r="W147" s="11">
        <v>0.90400000000000003</v>
      </c>
      <c r="X147" s="11">
        <v>0.91800000000000004</v>
      </c>
      <c r="Y147" s="11">
        <v>0.94799999999999995</v>
      </c>
      <c r="Z147" s="11">
        <v>0.94099999999999995</v>
      </c>
      <c r="AA147" s="11">
        <v>1.2290000000000001</v>
      </c>
      <c r="AB147" s="45">
        <v>1.4</v>
      </c>
      <c r="AC147" s="36">
        <v>1.3</v>
      </c>
      <c r="AD147" s="36">
        <v>1.4</v>
      </c>
      <c r="AE147" s="48">
        <v>1.3</v>
      </c>
      <c r="AF147" s="45">
        <v>1.1000000000000001</v>
      </c>
      <c r="AG147" s="73">
        <v>0.9</v>
      </c>
      <c r="AH147" s="73">
        <v>0.6</v>
      </c>
      <c r="AI147" s="790">
        <v>0.9</v>
      </c>
      <c r="AJ147" s="813">
        <v>0.8</v>
      </c>
      <c r="AK147" s="1563"/>
    </row>
    <row r="148" spans="1:37" s="23" customFormat="1" x14ac:dyDescent="0.2">
      <c r="A148" s="127" t="s">
        <v>154</v>
      </c>
      <c r="B148" s="65" t="s">
        <v>4</v>
      </c>
      <c r="C148" s="45" t="s">
        <v>4</v>
      </c>
      <c r="D148" s="45" t="s">
        <v>4</v>
      </c>
      <c r="E148" s="45" t="s">
        <v>4</v>
      </c>
      <c r="F148" s="45" t="s">
        <v>4</v>
      </c>
      <c r="G148" s="45" t="s">
        <v>4</v>
      </c>
      <c r="H148" s="65" t="s">
        <v>4</v>
      </c>
      <c r="I148" s="45" t="s">
        <v>4</v>
      </c>
      <c r="J148" s="45" t="s">
        <v>4</v>
      </c>
      <c r="K148" s="45" t="s">
        <v>4</v>
      </c>
      <c r="L148" s="45" t="s">
        <v>4</v>
      </c>
      <c r="M148" s="45" t="s">
        <v>4</v>
      </c>
      <c r="N148" s="65" t="s">
        <v>4</v>
      </c>
      <c r="O148" s="45" t="s">
        <v>4</v>
      </c>
      <c r="P148" s="45" t="s">
        <v>4</v>
      </c>
      <c r="Q148" s="45" t="s">
        <v>4</v>
      </c>
      <c r="R148" s="45" t="s">
        <v>4</v>
      </c>
      <c r="S148" s="65" t="s">
        <v>4</v>
      </c>
      <c r="T148" s="45" t="s">
        <v>4</v>
      </c>
      <c r="U148" s="11">
        <v>0.4</v>
      </c>
      <c r="V148" s="11">
        <v>0.4</v>
      </c>
      <c r="W148" s="11">
        <v>0.4</v>
      </c>
      <c r="X148" s="11">
        <v>0.4</v>
      </c>
      <c r="Y148" s="11">
        <v>0.4</v>
      </c>
      <c r="Z148" s="11">
        <v>0.4</v>
      </c>
      <c r="AA148" s="11">
        <v>0.4</v>
      </c>
      <c r="AB148" s="45">
        <v>0.5</v>
      </c>
      <c r="AC148" s="36">
        <v>0.5</v>
      </c>
      <c r="AD148" s="36">
        <v>0.5</v>
      </c>
      <c r="AE148" s="48">
        <v>0.5</v>
      </c>
      <c r="AF148" s="45">
        <v>0.5</v>
      </c>
      <c r="AG148" s="73">
        <v>0.5</v>
      </c>
      <c r="AH148" s="73">
        <v>0.4</v>
      </c>
      <c r="AI148" s="790">
        <v>0.4</v>
      </c>
      <c r="AJ148" s="813">
        <v>0.3</v>
      </c>
      <c r="AK148" s="1563"/>
    </row>
    <row r="149" spans="1:37" x14ac:dyDescent="0.2">
      <c r="A149" s="129" t="s">
        <v>155</v>
      </c>
      <c r="B149" s="130" t="s">
        <v>4</v>
      </c>
      <c r="C149" s="48" t="s">
        <v>4</v>
      </c>
      <c r="D149" s="48">
        <v>0.1</v>
      </c>
      <c r="E149" s="62">
        <v>0.1</v>
      </c>
      <c r="F149" s="62">
        <v>0.1</v>
      </c>
      <c r="G149" s="62">
        <v>0</v>
      </c>
      <c r="H149" s="45" t="s">
        <v>8</v>
      </c>
      <c r="I149" s="45" t="s">
        <v>8</v>
      </c>
      <c r="J149" s="45">
        <v>0.1</v>
      </c>
      <c r="K149" s="62">
        <v>0.35099999999999998</v>
      </c>
      <c r="L149" s="62">
        <v>0.52400000000000002</v>
      </c>
      <c r="M149" s="62">
        <v>0.75700000000000001</v>
      </c>
      <c r="N149" s="62">
        <v>0.92100000000000004</v>
      </c>
      <c r="O149" s="62">
        <v>1.1319999999999999</v>
      </c>
      <c r="P149" s="62">
        <v>1.379</v>
      </c>
      <c r="Q149" s="62">
        <v>1.786</v>
      </c>
      <c r="R149" s="62">
        <v>2.8050000000000002</v>
      </c>
      <c r="S149" s="62">
        <v>2.3050000000000002</v>
      </c>
      <c r="T149" s="62">
        <v>2.72</v>
      </c>
      <c r="U149" s="84">
        <v>2.72</v>
      </c>
      <c r="V149" s="84">
        <v>2.73</v>
      </c>
      <c r="W149" s="84">
        <v>2.782</v>
      </c>
      <c r="X149" s="84">
        <v>2.7909999999999999</v>
      </c>
      <c r="Y149" s="84">
        <v>3.1160000000000001</v>
      </c>
      <c r="Z149" s="84">
        <v>2.8290000000000002</v>
      </c>
      <c r="AA149" s="11">
        <v>3.1</v>
      </c>
      <c r="AB149" s="45">
        <v>3.3</v>
      </c>
      <c r="AC149" s="36">
        <v>3.2</v>
      </c>
      <c r="AD149" s="36">
        <v>3.3</v>
      </c>
      <c r="AE149" s="10">
        <v>2.2999999999999998</v>
      </c>
      <c r="AF149" s="45">
        <v>1.5</v>
      </c>
      <c r="AG149" s="74">
        <v>1.2</v>
      </c>
      <c r="AH149" s="73">
        <v>0.7</v>
      </c>
      <c r="AI149" s="808">
        <v>0.7</v>
      </c>
      <c r="AJ149" s="812">
        <v>0.5</v>
      </c>
      <c r="AK149" s="1526"/>
    </row>
    <row r="150" spans="1:37" x14ac:dyDescent="0.2">
      <c r="A150" s="129" t="s">
        <v>156</v>
      </c>
      <c r="B150" s="130" t="s">
        <v>4</v>
      </c>
      <c r="C150" s="48" t="s">
        <v>4</v>
      </c>
      <c r="D150" s="48">
        <v>0.1</v>
      </c>
      <c r="E150" s="62">
        <v>0</v>
      </c>
      <c r="F150" s="62">
        <v>0.2</v>
      </c>
      <c r="G150" s="62">
        <v>0.1</v>
      </c>
      <c r="H150" s="45" t="s">
        <v>8</v>
      </c>
      <c r="I150" s="45" t="s">
        <v>8</v>
      </c>
      <c r="J150" s="45" t="s">
        <v>8</v>
      </c>
      <c r="K150" s="62">
        <v>0.17699999999999999</v>
      </c>
      <c r="L150" s="62">
        <v>0.17</v>
      </c>
      <c r="M150" s="62">
        <v>0.45400000000000001</v>
      </c>
      <c r="N150" s="62">
        <v>0.44600000000000001</v>
      </c>
      <c r="O150" s="62">
        <v>7.8E-2</v>
      </c>
      <c r="P150" s="62">
        <v>0.14099999999999999</v>
      </c>
      <c r="Q150" s="62">
        <v>0.224</v>
      </c>
      <c r="R150" s="62">
        <v>0.22900000000000001</v>
      </c>
      <c r="S150" s="62">
        <v>0.105</v>
      </c>
      <c r="T150" s="11">
        <v>0.153</v>
      </c>
      <c r="U150" s="11">
        <v>0.153</v>
      </c>
      <c r="V150" s="11">
        <v>0.154</v>
      </c>
      <c r="W150" s="11">
        <v>0.156</v>
      </c>
      <c r="X150" s="11">
        <v>0.157</v>
      </c>
      <c r="Y150" s="11">
        <v>5.6000000000000001E-2</v>
      </c>
      <c r="Z150" s="11">
        <v>4.1000000000000002E-2</v>
      </c>
      <c r="AA150" s="11">
        <v>0.1</v>
      </c>
      <c r="AB150" s="45">
        <v>0.1</v>
      </c>
      <c r="AC150" s="36">
        <v>0.1</v>
      </c>
      <c r="AD150" s="36">
        <v>0.1</v>
      </c>
      <c r="AE150" s="10">
        <v>0.1</v>
      </c>
      <c r="AF150" s="45">
        <v>0.1</v>
      </c>
      <c r="AG150" s="74">
        <v>0.1</v>
      </c>
      <c r="AH150" s="835">
        <v>0.01</v>
      </c>
      <c r="AI150" s="808">
        <v>0.01</v>
      </c>
      <c r="AJ150" s="812">
        <v>0.01</v>
      </c>
      <c r="AK150" s="1526"/>
    </row>
    <row r="151" spans="1:37" x14ac:dyDescent="0.2">
      <c r="A151" s="129" t="s">
        <v>157</v>
      </c>
      <c r="B151" s="130" t="s">
        <v>4</v>
      </c>
      <c r="C151" s="48" t="s">
        <v>4</v>
      </c>
      <c r="D151" s="48" t="s">
        <v>4</v>
      </c>
      <c r="E151" s="48">
        <v>0.8</v>
      </c>
      <c r="F151" s="48">
        <v>0.7</v>
      </c>
      <c r="G151" s="48">
        <v>0.4</v>
      </c>
      <c r="H151" s="48">
        <v>0.2</v>
      </c>
      <c r="I151" s="48">
        <v>0.2</v>
      </c>
      <c r="J151" s="48">
        <v>0.3</v>
      </c>
      <c r="K151" s="11">
        <v>0.33100000000000002</v>
      </c>
      <c r="L151" s="11">
        <v>0.40300000000000002</v>
      </c>
      <c r="M151" s="11">
        <v>0.53</v>
      </c>
      <c r="N151" s="11">
        <v>0.49</v>
      </c>
      <c r="O151" s="11">
        <v>0.42499999999999999</v>
      </c>
      <c r="P151" s="11">
        <v>0.36099999999999999</v>
      </c>
      <c r="Q151" s="11">
        <v>0.36399999999999999</v>
      </c>
      <c r="R151" s="11">
        <v>0.36299999999999999</v>
      </c>
      <c r="S151" s="11">
        <v>0.35699999999999998</v>
      </c>
      <c r="T151" s="11">
        <v>0.378</v>
      </c>
      <c r="U151" s="11">
        <v>0.38900000000000001</v>
      </c>
      <c r="V151" s="11">
        <v>0.39</v>
      </c>
      <c r="W151" s="11">
        <v>0.39</v>
      </c>
      <c r="X151" s="11">
        <v>0.39100000000000001</v>
      </c>
      <c r="Y151" s="11">
        <v>0.32700000000000001</v>
      </c>
      <c r="Z151" s="11">
        <v>0.28699999999999998</v>
      </c>
      <c r="AA151" s="11">
        <v>0.3</v>
      </c>
      <c r="AB151" s="45">
        <v>0.3</v>
      </c>
      <c r="AC151" s="36">
        <v>0.3</v>
      </c>
      <c r="AD151" s="36">
        <v>0.3</v>
      </c>
      <c r="AE151" s="10">
        <v>0.3</v>
      </c>
      <c r="AF151" s="45">
        <v>0.2</v>
      </c>
      <c r="AG151" s="74">
        <v>0.2</v>
      </c>
      <c r="AH151" s="73">
        <v>0.3</v>
      </c>
      <c r="AI151" s="808">
        <v>0.5</v>
      </c>
      <c r="AJ151" s="812">
        <v>0.5</v>
      </c>
      <c r="AK151" s="1526"/>
    </row>
    <row r="152" spans="1:37" x14ac:dyDescent="0.2">
      <c r="A152" s="102" t="s">
        <v>158</v>
      </c>
      <c r="B152" s="130" t="s">
        <v>4</v>
      </c>
      <c r="C152" s="48" t="s">
        <v>4</v>
      </c>
      <c r="D152" s="48" t="s">
        <v>4</v>
      </c>
      <c r="E152" s="48" t="s">
        <v>4</v>
      </c>
      <c r="F152" s="48" t="s">
        <v>4</v>
      </c>
      <c r="G152" s="62" t="s">
        <v>8</v>
      </c>
      <c r="H152" s="62" t="s">
        <v>8</v>
      </c>
      <c r="I152" s="62" t="s">
        <v>8</v>
      </c>
      <c r="J152" s="62" t="s">
        <v>8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0</v>
      </c>
      <c r="Z152" s="84">
        <v>0</v>
      </c>
      <c r="AA152" s="84">
        <v>0</v>
      </c>
      <c r="AB152" s="62">
        <v>0</v>
      </c>
      <c r="AC152" s="36">
        <v>0</v>
      </c>
      <c r="AD152" s="36">
        <v>0</v>
      </c>
      <c r="AE152" s="45">
        <v>0</v>
      </c>
      <c r="AF152" s="45">
        <v>0</v>
      </c>
      <c r="AG152" s="74">
        <v>1.8</v>
      </c>
      <c r="AH152" s="73">
        <v>0</v>
      </c>
      <c r="AI152" s="1062">
        <v>0</v>
      </c>
      <c r="AJ152" s="1592">
        <v>0</v>
      </c>
      <c r="AK152" s="1526"/>
    </row>
    <row r="153" spans="1:37" x14ac:dyDescent="0.2">
      <c r="A153" s="854" t="s">
        <v>159</v>
      </c>
      <c r="B153" s="854"/>
      <c r="C153" s="854"/>
      <c r="D153" s="854"/>
      <c r="E153" s="854"/>
      <c r="F153" s="854"/>
      <c r="G153" s="854"/>
      <c r="H153" s="854"/>
      <c r="I153" s="854"/>
      <c r="J153" s="854"/>
      <c r="K153" s="854"/>
      <c r="L153" s="854"/>
      <c r="M153" s="854"/>
      <c r="N153" s="854"/>
      <c r="O153" s="854"/>
      <c r="P153" s="854"/>
      <c r="Q153" s="854"/>
      <c r="R153" s="854"/>
      <c r="S153" s="854"/>
      <c r="T153" s="854"/>
      <c r="U153" s="18"/>
      <c r="V153" s="18"/>
      <c r="W153" s="18"/>
      <c r="X153" s="18"/>
      <c r="Y153" s="18"/>
      <c r="Z153" s="18"/>
      <c r="AA153" s="18"/>
      <c r="AB153" s="33"/>
      <c r="AC153" s="33"/>
      <c r="AD153" s="22"/>
      <c r="AE153" s="22"/>
      <c r="AF153" s="45"/>
      <c r="AG153" s="76"/>
      <c r="AH153" s="330"/>
      <c r="AI153" s="808"/>
      <c r="AJ153" s="813"/>
      <c r="AK153" s="1526"/>
    </row>
    <row r="154" spans="1:37" x14ac:dyDescent="0.2">
      <c r="A154" s="855" t="s">
        <v>81</v>
      </c>
      <c r="B154" s="69"/>
      <c r="C154" s="69"/>
      <c r="D154" s="69"/>
      <c r="E154" s="69"/>
      <c r="F154" s="69"/>
      <c r="G154" s="69"/>
      <c r="H154" s="69"/>
      <c r="I154" s="10">
        <v>330</v>
      </c>
      <c r="J154" s="10">
        <v>11.5</v>
      </c>
      <c r="K154" s="11">
        <v>122.3</v>
      </c>
      <c r="L154" s="11">
        <v>47.2</v>
      </c>
      <c r="M154" s="11">
        <v>85.9</v>
      </c>
      <c r="N154" s="11">
        <v>49.4</v>
      </c>
      <c r="O154" s="11">
        <v>654.5</v>
      </c>
      <c r="P154" s="11">
        <v>391.5</v>
      </c>
      <c r="Q154" s="11">
        <v>551.4</v>
      </c>
      <c r="R154" s="11">
        <v>404.8</v>
      </c>
      <c r="S154" s="11">
        <v>379.6</v>
      </c>
      <c r="T154" s="11">
        <v>1312.8</v>
      </c>
      <c r="U154" s="11">
        <v>596.4</v>
      </c>
      <c r="V154" s="11">
        <v>1162.2</v>
      </c>
      <c r="W154" s="11">
        <v>1632.3</v>
      </c>
      <c r="X154" s="11">
        <v>786.6</v>
      </c>
      <c r="Y154" s="11">
        <v>716.9</v>
      </c>
      <c r="Z154" s="11">
        <v>1494.9</v>
      </c>
      <c r="AA154" s="11">
        <v>1890.8</v>
      </c>
      <c r="AB154" s="45">
        <v>1725.3</v>
      </c>
      <c r="AC154" s="45">
        <v>4272</v>
      </c>
      <c r="AD154" s="45">
        <v>2095.6</v>
      </c>
      <c r="AE154" s="62">
        <v>1453.7</v>
      </c>
      <c r="AF154" s="22">
        <v>1031</v>
      </c>
      <c r="AG154" s="73">
        <v>2232.4</v>
      </c>
      <c r="AH154" s="330">
        <v>1738.2</v>
      </c>
      <c r="AI154" s="808">
        <v>4144.8</v>
      </c>
      <c r="AJ154" s="1572">
        <v>5271.4</v>
      </c>
      <c r="AK154" s="1526"/>
    </row>
    <row r="155" spans="1:37" x14ac:dyDescent="0.2">
      <c r="A155" s="854" t="s">
        <v>160</v>
      </c>
      <c r="B155" s="69"/>
      <c r="C155" s="69"/>
      <c r="D155" s="69"/>
      <c r="E155" s="69"/>
      <c r="F155" s="69"/>
      <c r="G155" s="69"/>
      <c r="H155" s="69"/>
      <c r="I155" s="10" t="s">
        <v>8</v>
      </c>
      <c r="J155" s="10">
        <v>3.3</v>
      </c>
      <c r="K155" s="11">
        <v>1007.7</v>
      </c>
      <c r="L155" s="11">
        <v>36.200000000000003</v>
      </c>
      <c r="M155" s="11">
        <v>173.3</v>
      </c>
      <c r="N155" s="11">
        <v>56</v>
      </c>
      <c r="O155" s="11">
        <v>1276.5999999999999</v>
      </c>
      <c r="P155" s="11">
        <v>56.2</v>
      </c>
      <c r="Q155" s="11">
        <v>135.19999999999999</v>
      </c>
      <c r="R155" s="11">
        <v>69.599999999999994</v>
      </c>
      <c r="S155" s="11">
        <v>86.8</v>
      </c>
      <c r="T155" s="11">
        <v>323.89999999999998</v>
      </c>
      <c r="U155" s="11">
        <v>43.2</v>
      </c>
      <c r="V155" s="11">
        <v>184.2</v>
      </c>
      <c r="W155" s="11">
        <v>135.4</v>
      </c>
      <c r="X155" s="11">
        <v>46.6</v>
      </c>
      <c r="Y155" s="11">
        <v>92.4</v>
      </c>
      <c r="Z155" s="11">
        <v>204.8</v>
      </c>
      <c r="AA155" s="11">
        <v>119.9</v>
      </c>
      <c r="AB155" s="45">
        <v>87.4</v>
      </c>
      <c r="AC155" s="45">
        <v>237.9</v>
      </c>
      <c r="AD155" s="45">
        <v>47.9</v>
      </c>
      <c r="AE155" s="62">
        <v>69.599999999999994</v>
      </c>
      <c r="AF155" s="22">
        <v>68.3</v>
      </c>
      <c r="AG155" s="101">
        <v>209.3</v>
      </c>
      <c r="AH155" s="330">
        <v>74.900000000000006</v>
      </c>
      <c r="AI155" s="808">
        <v>231.1</v>
      </c>
      <c r="AJ155" s="1572">
        <v>124.7</v>
      </c>
      <c r="AK155" s="1526"/>
    </row>
    <row r="156" spans="1:37" ht="22.5" x14ac:dyDescent="0.2">
      <c r="A156" s="854" t="s">
        <v>161</v>
      </c>
      <c r="B156" s="69"/>
      <c r="C156" s="69"/>
      <c r="D156" s="69"/>
      <c r="E156" s="69"/>
      <c r="F156" s="69"/>
      <c r="G156" s="69"/>
      <c r="H156" s="69"/>
      <c r="I156" s="69"/>
      <c r="J156" s="67">
        <v>3.3</v>
      </c>
      <c r="K156" s="860">
        <v>33.299999999999997</v>
      </c>
      <c r="L156" s="860">
        <v>12.1</v>
      </c>
      <c r="M156" s="860">
        <v>21</v>
      </c>
      <c r="N156" s="860">
        <v>11.8</v>
      </c>
      <c r="O156" s="860">
        <v>150.6</v>
      </c>
      <c r="P156" s="860">
        <v>84.6</v>
      </c>
      <c r="Q156" s="860">
        <v>114.4</v>
      </c>
      <c r="R156" s="860">
        <v>79.599999999999994</v>
      </c>
      <c r="S156" s="860">
        <v>69.099999999999994</v>
      </c>
      <c r="T156" s="860">
        <v>223.8</v>
      </c>
      <c r="U156" s="11">
        <v>43.2</v>
      </c>
      <c r="V156" s="11">
        <f t="shared" ref="V156:AF156" si="1">U156*V155/100</f>
        <v>79.574399999999997</v>
      </c>
      <c r="W156" s="11">
        <f t="shared" si="1"/>
        <v>107.7437376</v>
      </c>
      <c r="X156" s="11">
        <f t="shared" si="1"/>
        <v>50.208581721600005</v>
      </c>
      <c r="Y156" s="11">
        <f t="shared" si="1"/>
        <v>46.392729510758407</v>
      </c>
      <c r="Z156" s="11">
        <f t="shared" si="1"/>
        <v>95.012310038033235</v>
      </c>
      <c r="AA156" s="11">
        <f t="shared" si="1"/>
        <v>113.91975973560186</v>
      </c>
      <c r="AB156" s="45">
        <f t="shared" si="1"/>
        <v>99.565870008916022</v>
      </c>
      <c r="AC156" s="45">
        <f t="shared" si="1"/>
        <v>236.8672047512112</v>
      </c>
      <c r="AD156" s="45">
        <f t="shared" si="1"/>
        <v>113.45939107583017</v>
      </c>
      <c r="AE156" s="45">
        <f t="shared" si="1"/>
        <v>78.967736188777792</v>
      </c>
      <c r="AF156" s="45">
        <f t="shared" si="1"/>
        <v>53.93496381693523</v>
      </c>
      <c r="AG156" s="73">
        <v>112.8</v>
      </c>
      <c r="AH156" s="330">
        <v>84.4</v>
      </c>
      <c r="AI156" s="1062">
        <v>195</v>
      </c>
      <c r="AJ156" s="1572">
        <v>243.1</v>
      </c>
      <c r="AK156" s="1526"/>
    </row>
    <row r="157" spans="1:37" x14ac:dyDescent="0.2">
      <c r="A157" s="854" t="s">
        <v>162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12"/>
      <c r="V157" s="12"/>
      <c r="W157" s="12"/>
      <c r="X157" s="12"/>
      <c r="Y157" s="12"/>
      <c r="Z157" s="12"/>
      <c r="AA157" s="12"/>
      <c r="AB157" s="22"/>
      <c r="AC157" s="22"/>
      <c r="AD157" s="45"/>
      <c r="AE157" s="45"/>
      <c r="AF157" s="22"/>
      <c r="AG157" s="101"/>
      <c r="AH157" s="330"/>
      <c r="AI157" s="808"/>
      <c r="AJ157" s="812"/>
      <c r="AK157" s="1526"/>
    </row>
    <row r="158" spans="1:37" x14ac:dyDescent="0.2">
      <c r="A158" s="855" t="s">
        <v>163</v>
      </c>
      <c r="B158" s="10" t="s">
        <v>8</v>
      </c>
      <c r="C158" s="10" t="s">
        <v>8</v>
      </c>
      <c r="D158" s="10" t="s">
        <v>8</v>
      </c>
      <c r="E158" s="10" t="s">
        <v>8</v>
      </c>
      <c r="F158" s="10" t="s">
        <v>8</v>
      </c>
      <c r="G158" s="10" t="s">
        <v>8</v>
      </c>
      <c r="H158" s="10" t="s">
        <v>8</v>
      </c>
      <c r="I158" s="10" t="s">
        <v>8</v>
      </c>
      <c r="J158" s="10" t="s">
        <v>8</v>
      </c>
      <c r="K158" s="45" t="s">
        <v>8</v>
      </c>
      <c r="L158" s="45" t="s">
        <v>8</v>
      </c>
      <c r="M158" s="45" t="s">
        <v>8</v>
      </c>
      <c r="N158" s="45" t="s">
        <v>8</v>
      </c>
      <c r="O158" s="45">
        <v>0.2</v>
      </c>
      <c r="P158" s="45">
        <v>0.6</v>
      </c>
      <c r="Q158" s="45">
        <v>1</v>
      </c>
      <c r="R158" s="45">
        <v>1.4</v>
      </c>
      <c r="S158" s="45">
        <v>10.4</v>
      </c>
      <c r="T158" s="45">
        <v>0.2</v>
      </c>
      <c r="U158" s="11">
        <v>8.4</v>
      </c>
      <c r="V158" s="11">
        <v>15.8</v>
      </c>
      <c r="W158" s="11">
        <v>3.8</v>
      </c>
      <c r="X158" s="11">
        <v>8.1</v>
      </c>
      <c r="Y158" s="11">
        <v>3.9</v>
      </c>
      <c r="Z158" s="11">
        <v>0.1</v>
      </c>
      <c r="AA158" s="11">
        <v>3.6</v>
      </c>
      <c r="AB158" s="45" t="s">
        <v>8</v>
      </c>
      <c r="AC158" s="22">
        <v>0.4</v>
      </c>
      <c r="AD158" s="22" t="s">
        <v>8</v>
      </c>
      <c r="AE158" s="22" t="s">
        <v>8</v>
      </c>
      <c r="AF158" s="22">
        <v>0.1</v>
      </c>
      <c r="AG158" s="101">
        <v>3.5</v>
      </c>
      <c r="AH158" s="73" t="s">
        <v>8</v>
      </c>
      <c r="AI158" s="791" t="s">
        <v>8</v>
      </c>
      <c r="AJ158" s="1593">
        <v>0.08</v>
      </c>
      <c r="AK158" s="1526"/>
    </row>
    <row r="159" spans="1:37" ht="22.5" x14ac:dyDescent="0.2">
      <c r="A159" s="854" t="s">
        <v>164</v>
      </c>
      <c r="B159" s="10" t="s">
        <v>8</v>
      </c>
      <c r="C159" s="10" t="s">
        <v>8</v>
      </c>
      <c r="D159" s="10" t="s">
        <v>8</v>
      </c>
      <c r="E159" s="10" t="s">
        <v>8</v>
      </c>
      <c r="F159" s="10" t="s">
        <v>8</v>
      </c>
      <c r="G159" s="10" t="s">
        <v>8</v>
      </c>
      <c r="H159" s="10" t="s">
        <v>8</v>
      </c>
      <c r="I159" s="10" t="s">
        <v>8</v>
      </c>
      <c r="J159" s="10" t="s">
        <v>8</v>
      </c>
      <c r="K159" s="45" t="s">
        <v>8</v>
      </c>
      <c r="L159" s="45" t="s">
        <v>8</v>
      </c>
      <c r="M159" s="45" t="s">
        <v>8</v>
      </c>
      <c r="N159" s="45" t="s">
        <v>8</v>
      </c>
      <c r="O159" s="45" t="s">
        <v>8</v>
      </c>
      <c r="P159" s="45">
        <v>375.1</v>
      </c>
      <c r="Q159" s="45">
        <v>155.19999999999999</v>
      </c>
      <c r="R159" s="45">
        <v>138.69999999999999</v>
      </c>
      <c r="S159" s="45">
        <v>758.8</v>
      </c>
      <c r="T159" s="45">
        <v>2.2000000000000002</v>
      </c>
      <c r="U159" s="11">
        <v>3663.6</v>
      </c>
      <c r="V159" s="11">
        <v>189.2</v>
      </c>
      <c r="W159" s="11">
        <v>24.4</v>
      </c>
      <c r="X159" s="11">
        <v>211.2</v>
      </c>
      <c r="Y159" s="11">
        <v>48.4</v>
      </c>
      <c r="Z159" s="11">
        <v>1.9</v>
      </c>
      <c r="AA159" s="11">
        <v>4801.3</v>
      </c>
      <c r="AB159" s="45" t="s">
        <v>8</v>
      </c>
      <c r="AC159" s="22" t="s">
        <v>8</v>
      </c>
      <c r="AD159" s="22" t="s">
        <v>8</v>
      </c>
      <c r="AE159" s="22" t="s">
        <v>8</v>
      </c>
      <c r="AF159" s="45" t="s">
        <v>8</v>
      </c>
      <c r="AG159" s="835">
        <v>3072.8</v>
      </c>
      <c r="AH159" s="73" t="s">
        <v>8</v>
      </c>
      <c r="AI159" s="791" t="s">
        <v>8</v>
      </c>
      <c r="AJ159" s="813" t="s">
        <v>8</v>
      </c>
      <c r="AK159" s="1526"/>
    </row>
    <row r="160" spans="1:37" ht="22.5" x14ac:dyDescent="0.2">
      <c r="A160" s="854" t="s">
        <v>165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58"/>
      <c r="V160" s="58"/>
      <c r="W160" s="58"/>
      <c r="X160" s="58"/>
      <c r="Y160" s="58"/>
      <c r="Z160" s="58"/>
      <c r="AA160" s="58"/>
      <c r="AB160" s="20"/>
      <c r="AC160" s="20"/>
      <c r="AD160" s="20"/>
      <c r="AE160" s="20"/>
      <c r="AF160" s="45"/>
      <c r="AG160" s="73"/>
      <c r="AH160" s="73"/>
      <c r="AI160" s="808"/>
      <c r="AJ160" s="813" t="s">
        <v>8</v>
      </c>
      <c r="AK160" s="1526"/>
    </row>
    <row r="161" spans="1:37" ht="22.5" x14ac:dyDescent="0.2">
      <c r="A161" s="85" t="s">
        <v>166</v>
      </c>
      <c r="B161" s="29" t="s">
        <v>8</v>
      </c>
      <c r="C161" s="29" t="s">
        <v>8</v>
      </c>
      <c r="D161" s="29" t="s">
        <v>8</v>
      </c>
      <c r="E161" s="29" t="s">
        <v>8</v>
      </c>
      <c r="F161" s="29" t="s">
        <v>8</v>
      </c>
      <c r="G161" s="29" t="s">
        <v>8</v>
      </c>
      <c r="H161" s="29" t="s">
        <v>8</v>
      </c>
      <c r="I161" s="29" t="s">
        <v>8</v>
      </c>
      <c r="J161" s="29" t="s">
        <v>8</v>
      </c>
      <c r="K161" s="72" t="s">
        <v>8</v>
      </c>
      <c r="L161" s="72" t="s">
        <v>8</v>
      </c>
      <c r="M161" s="72" t="s">
        <v>8</v>
      </c>
      <c r="N161" s="72" t="s">
        <v>8</v>
      </c>
      <c r="O161" s="72" t="s">
        <v>8</v>
      </c>
      <c r="P161" s="72" t="s">
        <v>8</v>
      </c>
      <c r="Q161" s="72" t="s">
        <v>8</v>
      </c>
      <c r="R161" s="72" t="s">
        <v>8</v>
      </c>
      <c r="S161" s="72" t="s">
        <v>8</v>
      </c>
      <c r="T161" s="72" t="s">
        <v>8</v>
      </c>
      <c r="U161" s="54" t="s">
        <v>8</v>
      </c>
      <c r="V161" s="54" t="s">
        <v>8</v>
      </c>
      <c r="W161" s="54" t="s">
        <v>8</v>
      </c>
      <c r="X161" s="54" t="s">
        <v>8</v>
      </c>
      <c r="Y161" s="54" t="s">
        <v>8</v>
      </c>
      <c r="Z161" s="54" t="s">
        <v>8</v>
      </c>
      <c r="AA161" s="54">
        <v>600</v>
      </c>
      <c r="AB161" s="72" t="s">
        <v>8</v>
      </c>
      <c r="AC161" s="20" t="s">
        <v>8</v>
      </c>
      <c r="AD161" s="20" t="s">
        <v>8</v>
      </c>
      <c r="AE161" s="20" t="s">
        <v>8</v>
      </c>
      <c r="AF161" s="45" t="s">
        <v>8</v>
      </c>
      <c r="AG161" s="73" t="s">
        <v>8</v>
      </c>
      <c r="AH161" s="73" t="s">
        <v>8</v>
      </c>
      <c r="AI161" s="791" t="s">
        <v>8</v>
      </c>
      <c r="AJ161" s="813" t="s">
        <v>8</v>
      </c>
      <c r="AK161" s="1526"/>
    </row>
    <row r="162" spans="1:37" ht="22.5" x14ac:dyDescent="0.2">
      <c r="A162" s="85" t="s">
        <v>167</v>
      </c>
      <c r="B162" s="29" t="s">
        <v>8</v>
      </c>
      <c r="C162" s="29" t="s">
        <v>8</v>
      </c>
      <c r="D162" s="29" t="s">
        <v>8</v>
      </c>
      <c r="E162" s="29" t="s">
        <v>8</v>
      </c>
      <c r="F162" s="29" t="s">
        <v>8</v>
      </c>
      <c r="G162" s="29" t="s">
        <v>8</v>
      </c>
      <c r="H162" s="29" t="s">
        <v>8</v>
      </c>
      <c r="I162" s="29" t="s">
        <v>8</v>
      </c>
      <c r="J162" s="29" t="s">
        <v>8</v>
      </c>
      <c r="K162" s="72" t="s">
        <v>8</v>
      </c>
      <c r="L162" s="72" t="s">
        <v>8</v>
      </c>
      <c r="M162" s="72" t="s">
        <v>8</v>
      </c>
      <c r="N162" s="72" t="s">
        <v>8</v>
      </c>
      <c r="O162" s="72" t="s">
        <v>8</v>
      </c>
      <c r="P162" s="72" t="s">
        <v>8</v>
      </c>
      <c r="Q162" s="72" t="s">
        <v>8</v>
      </c>
      <c r="R162" s="72" t="s">
        <v>8</v>
      </c>
      <c r="S162" s="72" t="s">
        <v>8</v>
      </c>
      <c r="T162" s="72" t="s">
        <v>8</v>
      </c>
      <c r="U162" s="54" t="s">
        <v>8</v>
      </c>
      <c r="V162" s="54" t="s">
        <v>8</v>
      </c>
      <c r="W162" s="54">
        <v>100</v>
      </c>
      <c r="X162" s="54" t="s">
        <v>8</v>
      </c>
      <c r="Y162" s="54" t="s">
        <v>8</v>
      </c>
      <c r="Z162" s="54" t="s">
        <v>8</v>
      </c>
      <c r="AA162" s="54" t="s">
        <v>8</v>
      </c>
      <c r="AB162" s="72" t="s">
        <v>8</v>
      </c>
      <c r="AC162" s="20" t="s">
        <v>8</v>
      </c>
      <c r="AD162" s="20" t="s">
        <v>8</v>
      </c>
      <c r="AE162" s="20" t="s">
        <v>8</v>
      </c>
      <c r="AF162" s="45" t="s">
        <v>8</v>
      </c>
      <c r="AG162" s="73" t="s">
        <v>8</v>
      </c>
      <c r="AH162" s="73" t="s">
        <v>8</v>
      </c>
      <c r="AI162" s="791" t="s">
        <v>8</v>
      </c>
      <c r="AJ162" s="813" t="s">
        <v>8</v>
      </c>
      <c r="AK162" s="1526"/>
    </row>
    <row r="163" spans="1:37" x14ac:dyDescent="0.2">
      <c r="A163" s="854" t="s">
        <v>168</v>
      </c>
      <c r="B163" s="854"/>
      <c r="C163" s="854"/>
      <c r="D163" s="854"/>
      <c r="E163" s="854"/>
      <c r="F163" s="854"/>
      <c r="G163" s="854"/>
      <c r="H163" s="854"/>
      <c r="I163" s="854"/>
      <c r="J163" s="854"/>
      <c r="K163" s="854"/>
      <c r="L163" s="854"/>
      <c r="M163" s="854"/>
      <c r="N163" s="854"/>
      <c r="O163" s="854"/>
      <c r="P163" s="854"/>
      <c r="Q163" s="854"/>
      <c r="R163" s="854"/>
      <c r="S163" s="854"/>
      <c r="T163" s="854"/>
      <c r="U163" s="12"/>
      <c r="V163" s="12"/>
      <c r="W163" s="12"/>
      <c r="X163" s="12"/>
      <c r="Y163" s="12"/>
      <c r="Z163" s="12"/>
      <c r="AA163" s="12"/>
      <c r="AB163" s="22"/>
      <c r="AC163" s="22"/>
      <c r="AD163" s="22"/>
      <c r="AE163" s="22"/>
      <c r="AF163" s="45"/>
      <c r="AG163" s="101"/>
      <c r="AH163" s="101"/>
      <c r="AI163" s="808"/>
      <c r="AJ163" s="1561"/>
      <c r="AK163" s="1526"/>
    </row>
    <row r="164" spans="1:37" x14ac:dyDescent="0.2">
      <c r="A164" s="131" t="s">
        <v>46</v>
      </c>
      <c r="B164" s="10" t="s">
        <v>8</v>
      </c>
      <c r="C164" s="10" t="s">
        <v>8</v>
      </c>
      <c r="D164" s="10" t="s">
        <v>8</v>
      </c>
      <c r="E164" s="10" t="s">
        <v>8</v>
      </c>
      <c r="F164" s="10" t="s">
        <v>8</v>
      </c>
      <c r="G164" s="10" t="s">
        <v>8</v>
      </c>
      <c r="H164" s="10" t="s">
        <v>8</v>
      </c>
      <c r="I164" s="10" t="s">
        <v>8</v>
      </c>
      <c r="J164" s="84">
        <v>108.3</v>
      </c>
      <c r="K164" s="84">
        <v>252</v>
      </c>
      <c r="L164" s="84">
        <v>345.5</v>
      </c>
      <c r="M164" s="84">
        <v>234</v>
      </c>
      <c r="N164" s="84">
        <v>501</v>
      </c>
      <c r="O164" s="84">
        <v>481.2</v>
      </c>
      <c r="P164" s="11">
        <v>10.3</v>
      </c>
      <c r="Q164" s="11">
        <v>5.2</v>
      </c>
      <c r="R164" s="11">
        <v>5.6</v>
      </c>
      <c r="S164" s="11" t="s">
        <v>8</v>
      </c>
      <c r="T164" s="11" t="s">
        <v>8</v>
      </c>
      <c r="U164" s="11" t="s">
        <v>8</v>
      </c>
      <c r="V164" s="11" t="s">
        <v>8</v>
      </c>
      <c r="W164" s="11" t="s">
        <v>8</v>
      </c>
      <c r="X164" s="11" t="s">
        <v>8</v>
      </c>
      <c r="Y164" s="11" t="s">
        <v>8</v>
      </c>
      <c r="Z164" s="11" t="s">
        <v>8</v>
      </c>
      <c r="AA164" s="11" t="s">
        <v>8</v>
      </c>
      <c r="AB164" s="45" t="s">
        <v>8</v>
      </c>
      <c r="AC164" s="45" t="s">
        <v>8</v>
      </c>
      <c r="AD164" s="45" t="s">
        <v>8</v>
      </c>
      <c r="AE164" s="45" t="s">
        <v>8</v>
      </c>
      <c r="AF164" s="45" t="s">
        <v>8</v>
      </c>
      <c r="AG164" s="101">
        <v>5314.4</v>
      </c>
      <c r="AH164" s="101">
        <v>43.4</v>
      </c>
      <c r="AI164" s="808" t="s">
        <v>8</v>
      </c>
      <c r="AJ164" s="812" t="s">
        <v>8</v>
      </c>
      <c r="AK164" s="1526"/>
    </row>
    <row r="165" spans="1:37" x14ac:dyDescent="0.2">
      <c r="A165" s="132" t="s">
        <v>5</v>
      </c>
      <c r="B165" s="10" t="s">
        <v>8</v>
      </c>
      <c r="C165" s="10" t="s">
        <v>8</v>
      </c>
      <c r="D165" s="10" t="s">
        <v>8</v>
      </c>
      <c r="E165" s="10" t="s">
        <v>8</v>
      </c>
      <c r="F165" s="10" t="s">
        <v>8</v>
      </c>
      <c r="G165" s="10" t="s">
        <v>8</v>
      </c>
      <c r="H165" s="10" t="s">
        <v>8</v>
      </c>
      <c r="I165" s="10" t="s">
        <v>8</v>
      </c>
      <c r="J165" s="10" t="s">
        <v>8</v>
      </c>
      <c r="K165" s="10">
        <f t="shared" ref="K165:R165" si="2">K164/J164*100</f>
        <v>232.68698060941827</v>
      </c>
      <c r="L165" s="10">
        <f t="shared" si="2"/>
        <v>137.10317460317461</v>
      </c>
      <c r="M165" s="10">
        <f t="shared" si="2"/>
        <v>67.727930535455855</v>
      </c>
      <c r="N165" s="10">
        <f t="shared" si="2"/>
        <v>214.10256410256409</v>
      </c>
      <c r="O165" s="10">
        <f t="shared" si="2"/>
        <v>96.047904191616766</v>
      </c>
      <c r="P165" s="10">
        <f t="shared" si="2"/>
        <v>2.1404821280133</v>
      </c>
      <c r="Q165" s="10">
        <f t="shared" si="2"/>
        <v>50.485436893203882</v>
      </c>
      <c r="R165" s="10">
        <f t="shared" si="2"/>
        <v>107.69230769230769</v>
      </c>
      <c r="S165" s="11" t="s">
        <v>8</v>
      </c>
      <c r="T165" s="11" t="s">
        <v>8</v>
      </c>
      <c r="U165" s="11" t="s">
        <v>8</v>
      </c>
      <c r="V165" s="11" t="s">
        <v>8</v>
      </c>
      <c r="W165" s="11" t="s">
        <v>8</v>
      </c>
      <c r="X165" s="11" t="s">
        <v>8</v>
      </c>
      <c r="Y165" s="11" t="s">
        <v>8</v>
      </c>
      <c r="Z165" s="11" t="s">
        <v>8</v>
      </c>
      <c r="AA165" s="11" t="s">
        <v>8</v>
      </c>
      <c r="AB165" s="45" t="s">
        <v>8</v>
      </c>
      <c r="AC165" s="45" t="s">
        <v>8</v>
      </c>
      <c r="AD165" s="45" t="s">
        <v>8</v>
      </c>
      <c r="AE165" s="45" t="s">
        <v>8</v>
      </c>
      <c r="AF165" s="45" t="s">
        <v>8</v>
      </c>
      <c r="AG165" s="101">
        <v>112.5</v>
      </c>
      <c r="AH165" s="101" t="s">
        <v>8</v>
      </c>
      <c r="AI165" s="808" t="s">
        <v>8</v>
      </c>
      <c r="AJ165" s="812" t="s">
        <v>8</v>
      </c>
      <c r="AK165" s="1526"/>
    </row>
    <row r="166" spans="1:37" x14ac:dyDescent="0.2">
      <c r="A166" s="854" t="s">
        <v>169</v>
      </c>
      <c r="B166" s="854"/>
      <c r="C166" s="854"/>
      <c r="D166" s="854"/>
      <c r="E166" s="854"/>
      <c r="F166" s="854"/>
      <c r="G166" s="854"/>
      <c r="H166" s="854"/>
      <c r="I166" s="854"/>
      <c r="J166" s="854"/>
      <c r="K166" s="854"/>
      <c r="L166" s="854"/>
      <c r="M166" s="854"/>
      <c r="N166" s="854"/>
      <c r="O166" s="854"/>
      <c r="P166" s="854"/>
      <c r="Q166" s="854"/>
      <c r="R166" s="854"/>
      <c r="S166" s="854"/>
      <c r="T166" s="854"/>
      <c r="U166" s="12"/>
      <c r="V166" s="12"/>
      <c r="W166" s="12"/>
      <c r="X166" s="12"/>
      <c r="Y166" s="12"/>
      <c r="Z166" s="12"/>
      <c r="AA166" s="12"/>
      <c r="AB166" s="22"/>
      <c r="AC166" s="22"/>
      <c r="AD166" s="45"/>
      <c r="AE166" s="45"/>
      <c r="AF166" s="45"/>
      <c r="AG166" s="101"/>
      <c r="AH166" s="101"/>
      <c r="AI166" s="808"/>
      <c r="AJ166" s="812"/>
      <c r="AK166" s="1526"/>
    </row>
    <row r="167" spans="1:37" x14ac:dyDescent="0.2">
      <c r="A167" s="131" t="s">
        <v>170</v>
      </c>
      <c r="B167" s="10" t="s">
        <v>8</v>
      </c>
      <c r="C167" s="10" t="s">
        <v>8</v>
      </c>
      <c r="D167" s="10" t="s">
        <v>8</v>
      </c>
      <c r="E167" s="10" t="s">
        <v>8</v>
      </c>
      <c r="F167" s="10" t="s">
        <v>8</v>
      </c>
      <c r="G167" s="10" t="s">
        <v>8</v>
      </c>
      <c r="H167" s="10" t="s">
        <v>8</v>
      </c>
      <c r="I167" s="10" t="s">
        <v>8</v>
      </c>
      <c r="J167" s="84">
        <v>210.6</v>
      </c>
      <c r="K167" s="84">
        <v>2056.6</v>
      </c>
      <c r="L167" s="84">
        <v>3197.5</v>
      </c>
      <c r="M167" s="84">
        <v>4164</v>
      </c>
      <c r="N167" s="84">
        <v>6832</v>
      </c>
      <c r="O167" s="84">
        <v>7197.2</v>
      </c>
      <c r="P167" s="11">
        <v>78.099999999999994</v>
      </c>
      <c r="Q167" s="11">
        <v>42.3</v>
      </c>
      <c r="R167" s="11">
        <v>44.1</v>
      </c>
      <c r="S167" s="11" t="s">
        <v>8</v>
      </c>
      <c r="T167" s="11" t="s">
        <v>8</v>
      </c>
      <c r="U167" s="11" t="s">
        <v>8</v>
      </c>
      <c r="V167" s="11" t="s">
        <v>8</v>
      </c>
      <c r="W167" s="11" t="s">
        <v>8</v>
      </c>
      <c r="X167" s="11" t="s">
        <v>8</v>
      </c>
      <c r="Y167" s="11" t="s">
        <v>8</v>
      </c>
      <c r="Z167" s="11" t="s">
        <v>8</v>
      </c>
      <c r="AA167" s="11" t="s">
        <v>8</v>
      </c>
      <c r="AB167" s="45" t="s">
        <v>8</v>
      </c>
      <c r="AC167" s="45" t="s">
        <v>8</v>
      </c>
      <c r="AD167" s="45" t="s">
        <v>8</v>
      </c>
      <c r="AE167" s="45" t="s">
        <v>8</v>
      </c>
      <c r="AF167" s="45" t="s">
        <v>8</v>
      </c>
      <c r="AG167" s="101">
        <v>55937.1</v>
      </c>
      <c r="AH167" s="101">
        <v>1362.9</v>
      </c>
      <c r="AI167" s="808" t="s">
        <v>8</v>
      </c>
      <c r="AJ167" s="812" t="s">
        <v>8</v>
      </c>
      <c r="AK167" s="1526"/>
    </row>
    <row r="168" spans="1:37" x14ac:dyDescent="0.2">
      <c r="A168" s="133" t="s">
        <v>5</v>
      </c>
      <c r="B168" s="10" t="s">
        <v>8</v>
      </c>
      <c r="C168" s="10" t="s">
        <v>8</v>
      </c>
      <c r="D168" s="10" t="s">
        <v>8</v>
      </c>
      <c r="E168" s="10" t="s">
        <v>8</v>
      </c>
      <c r="F168" s="10" t="s">
        <v>8</v>
      </c>
      <c r="G168" s="10" t="s">
        <v>8</v>
      </c>
      <c r="H168" s="10" t="s">
        <v>8</v>
      </c>
      <c r="I168" s="10" t="s">
        <v>8</v>
      </c>
      <c r="J168" s="10" t="s">
        <v>8</v>
      </c>
      <c r="K168" s="10">
        <f t="shared" ref="K168:R168" si="3">K167/J167*100</f>
        <v>976.54320987654319</v>
      </c>
      <c r="L168" s="10">
        <f t="shared" si="3"/>
        <v>155.47505591753381</v>
      </c>
      <c r="M168" s="10">
        <f t="shared" si="3"/>
        <v>130.22673964034402</v>
      </c>
      <c r="N168" s="10">
        <f t="shared" si="3"/>
        <v>164.07300672430355</v>
      </c>
      <c r="O168" s="10">
        <f t="shared" si="3"/>
        <v>105.34543325526933</v>
      </c>
      <c r="P168" s="10">
        <f t="shared" si="3"/>
        <v>1.085144222753293</v>
      </c>
      <c r="Q168" s="10">
        <f t="shared" si="3"/>
        <v>54.161331626120358</v>
      </c>
      <c r="R168" s="10">
        <f t="shared" si="3"/>
        <v>104.25531914893618</v>
      </c>
      <c r="S168" s="11" t="s">
        <v>8</v>
      </c>
      <c r="T168" s="11" t="s">
        <v>8</v>
      </c>
      <c r="U168" s="11" t="s">
        <v>8</v>
      </c>
      <c r="V168" s="11" t="s">
        <v>8</v>
      </c>
      <c r="W168" s="11" t="s">
        <v>8</v>
      </c>
      <c r="X168" s="11" t="s">
        <v>8</v>
      </c>
      <c r="Y168" s="11" t="s">
        <v>8</v>
      </c>
      <c r="Z168" s="11" t="s">
        <v>8</v>
      </c>
      <c r="AA168" s="11" t="s">
        <v>8</v>
      </c>
      <c r="AB168" s="45" t="s">
        <v>8</v>
      </c>
      <c r="AC168" s="45" t="s">
        <v>8</v>
      </c>
      <c r="AD168" s="45" t="s">
        <v>8</v>
      </c>
      <c r="AE168" s="45" t="s">
        <v>8</v>
      </c>
      <c r="AF168" s="45" t="s">
        <v>8</v>
      </c>
      <c r="AG168" s="101">
        <v>96.3</v>
      </c>
      <c r="AH168" s="101" t="s">
        <v>8</v>
      </c>
      <c r="AI168" s="808" t="s">
        <v>8</v>
      </c>
      <c r="AJ168" s="812" t="s">
        <v>8</v>
      </c>
      <c r="AK168" s="1526"/>
    </row>
    <row r="169" spans="1:37" x14ac:dyDescent="0.2">
      <c r="A169" s="854" t="s">
        <v>171</v>
      </c>
      <c r="B169" s="854"/>
      <c r="C169" s="854"/>
      <c r="D169" s="854"/>
      <c r="E169" s="854"/>
      <c r="F169" s="854"/>
      <c r="G169" s="854"/>
      <c r="H169" s="854"/>
      <c r="I169" s="854"/>
      <c r="J169" s="854"/>
      <c r="K169" s="854"/>
      <c r="L169" s="854"/>
      <c r="M169" s="854"/>
      <c r="N169" s="854"/>
      <c r="O169" s="854"/>
      <c r="P169" s="854"/>
      <c r="Q169" s="854"/>
      <c r="R169" s="854"/>
      <c r="S169" s="854"/>
      <c r="T169" s="854"/>
      <c r="U169" s="12"/>
      <c r="V169" s="12"/>
      <c r="W169" s="12"/>
      <c r="X169" s="12"/>
      <c r="Y169" s="12"/>
      <c r="Z169" s="12"/>
      <c r="AA169" s="12"/>
      <c r="AB169" s="22"/>
      <c r="AC169" s="22"/>
      <c r="AD169" s="45"/>
      <c r="AE169" s="45"/>
      <c r="AF169" s="45"/>
      <c r="AG169" s="101"/>
      <c r="AH169" s="330"/>
      <c r="AI169" s="808"/>
      <c r="AJ169" s="812"/>
      <c r="AK169" s="1526"/>
    </row>
    <row r="170" spans="1:37" x14ac:dyDescent="0.2">
      <c r="A170" s="131" t="s">
        <v>172</v>
      </c>
      <c r="B170" s="10" t="s">
        <v>8</v>
      </c>
      <c r="C170" s="10" t="s">
        <v>8</v>
      </c>
      <c r="D170" s="10" t="s">
        <v>8</v>
      </c>
      <c r="E170" s="84">
        <v>2.6</v>
      </c>
      <c r="F170" s="84" t="s">
        <v>8</v>
      </c>
      <c r="G170" s="84" t="s">
        <v>8</v>
      </c>
      <c r="H170" s="84">
        <v>1.3</v>
      </c>
      <c r="I170" s="84">
        <v>8</v>
      </c>
      <c r="J170" s="84">
        <v>3272.2</v>
      </c>
      <c r="K170" s="84">
        <v>304</v>
      </c>
      <c r="L170" s="84">
        <v>30.3</v>
      </c>
      <c r="M170" s="84">
        <v>69.7</v>
      </c>
      <c r="N170" s="84">
        <v>482.4</v>
      </c>
      <c r="O170" s="84">
        <v>383.7</v>
      </c>
      <c r="P170" s="11">
        <v>22.2</v>
      </c>
      <c r="Q170" s="11">
        <v>28.6</v>
      </c>
      <c r="R170" s="11">
        <v>27.5</v>
      </c>
      <c r="S170" s="11">
        <v>26.3</v>
      </c>
      <c r="T170" s="11">
        <v>96.7</v>
      </c>
      <c r="U170" s="11">
        <v>126.6</v>
      </c>
      <c r="V170" s="11">
        <v>260.7</v>
      </c>
      <c r="W170" s="11">
        <v>117.1</v>
      </c>
      <c r="X170" s="11">
        <v>59.6</v>
      </c>
      <c r="Y170" s="11">
        <v>71.099999999999994</v>
      </c>
      <c r="Z170" s="11">
        <v>302.2</v>
      </c>
      <c r="AA170" s="11">
        <v>152.19999999999999</v>
      </c>
      <c r="AB170" s="45" t="s">
        <v>8</v>
      </c>
      <c r="AC170" s="45" t="s">
        <v>8</v>
      </c>
      <c r="AD170" s="45" t="s">
        <v>8</v>
      </c>
      <c r="AE170" s="45" t="s">
        <v>8</v>
      </c>
      <c r="AF170" s="45" t="s">
        <v>8</v>
      </c>
      <c r="AG170" s="101">
        <v>3909</v>
      </c>
      <c r="AH170" s="101" t="s">
        <v>8</v>
      </c>
      <c r="AI170" s="808" t="s">
        <v>8</v>
      </c>
      <c r="AJ170" s="812" t="s">
        <v>8</v>
      </c>
      <c r="AK170" s="1526"/>
    </row>
    <row r="171" spans="1:37" x14ac:dyDescent="0.2">
      <c r="A171" s="134" t="s">
        <v>5</v>
      </c>
      <c r="B171" s="10" t="s">
        <v>8</v>
      </c>
      <c r="C171" s="10" t="s">
        <v>8</v>
      </c>
      <c r="D171" s="10" t="s">
        <v>8</v>
      </c>
      <c r="E171" s="10" t="s">
        <v>8</v>
      </c>
      <c r="F171" s="10" t="s">
        <v>8</v>
      </c>
      <c r="G171" s="10" t="s">
        <v>8</v>
      </c>
      <c r="H171" s="10" t="s">
        <v>8</v>
      </c>
      <c r="I171" s="10">
        <f t="shared" ref="I171:T171" si="4">I170/H170*100</f>
        <v>615.38461538461536</v>
      </c>
      <c r="J171" s="10">
        <f t="shared" si="4"/>
        <v>40902.5</v>
      </c>
      <c r="K171" s="10">
        <f t="shared" si="4"/>
        <v>9.2903856732473571</v>
      </c>
      <c r="L171" s="10">
        <f t="shared" si="4"/>
        <v>9.9671052631578956</v>
      </c>
      <c r="M171" s="10">
        <f t="shared" si="4"/>
        <v>230.03300330033002</v>
      </c>
      <c r="N171" s="10">
        <f t="shared" si="4"/>
        <v>692.10903873744621</v>
      </c>
      <c r="O171" s="10">
        <f t="shared" si="4"/>
        <v>79.539800995024876</v>
      </c>
      <c r="P171" s="10">
        <f t="shared" si="4"/>
        <v>5.7857701329163413</v>
      </c>
      <c r="Q171" s="10">
        <f t="shared" si="4"/>
        <v>128.82882882882885</v>
      </c>
      <c r="R171" s="11">
        <f t="shared" si="4"/>
        <v>96.153846153846146</v>
      </c>
      <c r="S171" s="11">
        <f t="shared" si="4"/>
        <v>95.63636363636364</v>
      </c>
      <c r="T171" s="11">
        <f t="shared" si="4"/>
        <v>367.680608365019</v>
      </c>
      <c r="U171" s="12">
        <v>130.9</v>
      </c>
      <c r="V171" s="11">
        <f t="shared" ref="V171:AA171" si="5">V170/U170*100</f>
        <v>205.92417061611377</v>
      </c>
      <c r="W171" s="11">
        <f t="shared" si="5"/>
        <v>44.917529727656309</v>
      </c>
      <c r="X171" s="11">
        <f t="shared" si="5"/>
        <v>50.89666951323656</v>
      </c>
      <c r="Y171" s="11">
        <f t="shared" si="5"/>
        <v>119.2953020134228</v>
      </c>
      <c r="Z171" s="11">
        <f t="shared" si="5"/>
        <v>425.03516174402256</v>
      </c>
      <c r="AA171" s="45">
        <f t="shared" si="5"/>
        <v>50.363997352746523</v>
      </c>
      <c r="AB171" s="41" t="s">
        <v>8</v>
      </c>
      <c r="AC171" s="41" t="s">
        <v>8</v>
      </c>
      <c r="AD171" s="22" t="s">
        <v>8</v>
      </c>
      <c r="AE171" s="22" t="s">
        <v>8</v>
      </c>
      <c r="AF171" s="101" t="s">
        <v>8</v>
      </c>
      <c r="AG171" s="101">
        <v>31.7</v>
      </c>
      <c r="AH171" s="101" t="s">
        <v>8</v>
      </c>
      <c r="AI171" s="808" t="s">
        <v>8</v>
      </c>
      <c r="AJ171" s="812" t="s">
        <v>8</v>
      </c>
      <c r="AK171" s="1526"/>
    </row>
    <row r="172" spans="1:37" x14ac:dyDescent="0.2">
      <c r="A172" s="854" t="s">
        <v>173</v>
      </c>
      <c r="B172" s="854"/>
      <c r="C172" s="854"/>
      <c r="D172" s="854"/>
      <c r="E172" s="854"/>
      <c r="F172" s="854"/>
      <c r="G172" s="854"/>
      <c r="H172" s="854"/>
      <c r="I172" s="854"/>
      <c r="J172" s="854"/>
      <c r="K172" s="854"/>
      <c r="L172" s="854"/>
      <c r="M172" s="854"/>
      <c r="N172" s="854"/>
      <c r="O172" s="854"/>
      <c r="P172" s="854"/>
      <c r="Q172" s="854"/>
      <c r="R172" s="854"/>
      <c r="S172" s="854"/>
      <c r="T172" s="854"/>
      <c r="U172" s="12"/>
      <c r="V172" s="12"/>
      <c r="W172" s="12"/>
      <c r="X172" s="12"/>
      <c r="Y172" s="12"/>
      <c r="Z172" s="12"/>
      <c r="AA172" s="12"/>
      <c r="AB172" s="22"/>
      <c r="AC172" s="22"/>
      <c r="AD172" s="45"/>
      <c r="AE172" s="45"/>
      <c r="AF172" s="45"/>
      <c r="AG172" s="101"/>
      <c r="AH172" s="101"/>
      <c r="AI172" s="808"/>
      <c r="AJ172" s="812"/>
      <c r="AK172" s="1526"/>
    </row>
    <row r="173" spans="1:37" x14ac:dyDescent="0.2">
      <c r="A173" s="135" t="s">
        <v>174</v>
      </c>
      <c r="B173" s="10" t="s">
        <v>8</v>
      </c>
      <c r="C173" s="10" t="s">
        <v>8</v>
      </c>
      <c r="D173" s="10" t="s">
        <v>8</v>
      </c>
      <c r="E173" s="84">
        <v>135.69999999999999</v>
      </c>
      <c r="F173" s="84" t="s">
        <v>8</v>
      </c>
      <c r="G173" s="84" t="s">
        <v>8</v>
      </c>
      <c r="H173" s="84">
        <v>1180.0999999999999</v>
      </c>
      <c r="I173" s="84">
        <v>795</v>
      </c>
      <c r="J173" s="84">
        <v>30787.200000000001</v>
      </c>
      <c r="K173" s="84">
        <v>4376.8</v>
      </c>
      <c r="L173" s="84">
        <v>898.6</v>
      </c>
      <c r="M173" s="84">
        <v>483.7</v>
      </c>
      <c r="N173" s="84">
        <v>6862.4</v>
      </c>
      <c r="O173" s="84">
        <v>7790.4</v>
      </c>
      <c r="P173" s="11">
        <v>252.5</v>
      </c>
      <c r="Q173" s="11">
        <v>1682.8</v>
      </c>
      <c r="R173" s="11">
        <v>2381.1999999999998</v>
      </c>
      <c r="S173" s="11">
        <v>3128</v>
      </c>
      <c r="T173" s="11">
        <v>7902.7</v>
      </c>
      <c r="U173" s="11">
        <v>10011.700000000001</v>
      </c>
      <c r="V173" s="11">
        <v>7559</v>
      </c>
      <c r="W173" s="11">
        <v>4796</v>
      </c>
      <c r="X173" s="11">
        <v>7546.4</v>
      </c>
      <c r="Y173" s="11">
        <v>9231.1</v>
      </c>
      <c r="Z173" s="11">
        <v>19413.2</v>
      </c>
      <c r="AA173" s="11">
        <v>13142.7</v>
      </c>
      <c r="AB173" s="45" t="s">
        <v>8</v>
      </c>
      <c r="AC173" s="45" t="s">
        <v>8</v>
      </c>
      <c r="AD173" s="45" t="s">
        <v>8</v>
      </c>
      <c r="AE173" s="45" t="s">
        <v>8</v>
      </c>
      <c r="AF173" s="45" t="s">
        <v>8</v>
      </c>
      <c r="AG173" s="101">
        <v>43942.9</v>
      </c>
      <c r="AH173" s="101" t="s">
        <v>8</v>
      </c>
      <c r="AI173" s="808" t="s">
        <v>8</v>
      </c>
      <c r="AJ173" s="812" t="s">
        <v>8</v>
      </c>
      <c r="AK173" s="1526"/>
    </row>
    <row r="174" spans="1:37" x14ac:dyDescent="0.2">
      <c r="A174" s="34" t="s">
        <v>175</v>
      </c>
      <c r="B174" s="10" t="s">
        <v>8</v>
      </c>
      <c r="C174" s="10" t="s">
        <v>8</v>
      </c>
      <c r="D174" s="10" t="s">
        <v>8</v>
      </c>
      <c r="E174" s="10" t="s">
        <v>8</v>
      </c>
      <c r="F174" s="10" t="s">
        <v>8</v>
      </c>
      <c r="G174" s="10" t="s">
        <v>8</v>
      </c>
      <c r="H174" s="10" t="s">
        <v>8</v>
      </c>
      <c r="I174" s="10">
        <f t="shared" ref="I174:T174" si="6">I173/H173*100</f>
        <v>67.367172273536141</v>
      </c>
      <c r="J174" s="10">
        <f t="shared" si="6"/>
        <v>3872.6037735849054</v>
      </c>
      <c r="K174" s="10">
        <f t="shared" si="6"/>
        <v>14.216297682153623</v>
      </c>
      <c r="L174" s="10">
        <f t="shared" si="6"/>
        <v>20.530981539023944</v>
      </c>
      <c r="M174" s="10">
        <f t="shared" si="6"/>
        <v>53.828177164478078</v>
      </c>
      <c r="N174" s="10">
        <f t="shared" si="6"/>
        <v>1418.730618151747</v>
      </c>
      <c r="O174" s="10">
        <f t="shared" si="6"/>
        <v>113.52296572627651</v>
      </c>
      <c r="P174" s="10">
        <f t="shared" si="6"/>
        <v>3.2411686177859931</v>
      </c>
      <c r="Q174" s="10">
        <f t="shared" si="6"/>
        <v>666.45544554455444</v>
      </c>
      <c r="R174" s="10">
        <f t="shared" si="6"/>
        <v>141.50225814119324</v>
      </c>
      <c r="S174" s="11">
        <f t="shared" si="6"/>
        <v>131.36233831681506</v>
      </c>
      <c r="T174" s="11">
        <f t="shared" si="6"/>
        <v>252.64386189258312</v>
      </c>
      <c r="U174" s="11">
        <v>126.7</v>
      </c>
      <c r="V174" s="11">
        <f t="shared" ref="V174:AA174" si="7">V173/U173*100</f>
        <v>75.501663054226555</v>
      </c>
      <c r="W174" s="11">
        <f t="shared" si="7"/>
        <v>63.447545971689379</v>
      </c>
      <c r="X174" s="11">
        <f t="shared" si="7"/>
        <v>157.34778982485403</v>
      </c>
      <c r="Y174" s="11">
        <f t="shared" si="7"/>
        <v>122.32455210431465</v>
      </c>
      <c r="Z174" s="11">
        <f t="shared" si="7"/>
        <v>210.30213084031155</v>
      </c>
      <c r="AA174" s="45">
        <f t="shared" si="7"/>
        <v>67.69981249871222</v>
      </c>
      <c r="AB174" s="45"/>
      <c r="AC174" s="45"/>
      <c r="AD174" s="45"/>
      <c r="AE174" s="45" t="s">
        <v>8</v>
      </c>
      <c r="AF174" s="45" t="s">
        <v>8</v>
      </c>
      <c r="AG174" s="101">
        <v>30.7</v>
      </c>
      <c r="AH174" s="101" t="s">
        <v>8</v>
      </c>
      <c r="AI174" s="808" t="s">
        <v>8</v>
      </c>
      <c r="AJ174" s="812" t="s">
        <v>8</v>
      </c>
      <c r="AK174" s="1526"/>
    </row>
    <row r="175" spans="1:37" s="138" customFormat="1" ht="22.5" x14ac:dyDescent="0.2">
      <c r="A175" s="136" t="s">
        <v>176</v>
      </c>
      <c r="B175" s="92" t="s">
        <v>8</v>
      </c>
      <c r="C175" s="92" t="s">
        <v>8</v>
      </c>
      <c r="D175" s="92" t="s">
        <v>8</v>
      </c>
      <c r="E175" s="92" t="s">
        <v>8</v>
      </c>
      <c r="F175" s="92" t="s">
        <v>8</v>
      </c>
      <c r="G175" s="92" t="s">
        <v>8</v>
      </c>
      <c r="H175" s="92" t="s">
        <v>8</v>
      </c>
      <c r="I175" s="92" t="s">
        <v>8</v>
      </c>
      <c r="J175" s="92" t="s">
        <v>8</v>
      </c>
      <c r="K175" s="92" t="s">
        <v>8</v>
      </c>
      <c r="L175" s="92" t="s">
        <v>8</v>
      </c>
      <c r="M175" s="92" t="s">
        <v>8</v>
      </c>
      <c r="N175" s="92" t="s">
        <v>8</v>
      </c>
      <c r="O175" s="92" t="s">
        <v>8</v>
      </c>
      <c r="P175" s="92" t="s">
        <v>8</v>
      </c>
      <c r="Q175" s="92" t="s">
        <v>8</v>
      </c>
      <c r="R175" s="92" t="s">
        <v>8</v>
      </c>
      <c r="S175" s="92" t="s">
        <v>8</v>
      </c>
      <c r="T175" s="92" t="s">
        <v>8</v>
      </c>
      <c r="U175" s="90">
        <v>519</v>
      </c>
      <c r="V175" s="90">
        <v>591</v>
      </c>
      <c r="W175" s="90">
        <v>619</v>
      </c>
      <c r="X175" s="98">
        <v>714</v>
      </c>
      <c r="Y175" s="90">
        <v>849</v>
      </c>
      <c r="Z175" s="90">
        <v>776</v>
      </c>
      <c r="AA175" s="90">
        <v>696</v>
      </c>
      <c r="AB175" s="98">
        <v>605</v>
      </c>
      <c r="AC175" s="98">
        <v>600</v>
      </c>
      <c r="AD175" s="99">
        <v>459</v>
      </c>
      <c r="AE175" s="99">
        <v>423</v>
      </c>
      <c r="AF175" s="99">
        <v>472</v>
      </c>
      <c r="AG175" s="137">
        <v>603</v>
      </c>
      <c r="AH175" s="1011">
        <v>595</v>
      </c>
      <c r="AI175" s="1014">
        <v>603</v>
      </c>
      <c r="AJ175" s="813">
        <v>599</v>
      </c>
      <c r="AK175" s="1527"/>
    </row>
    <row r="176" spans="1:37" s="138" customFormat="1" x14ac:dyDescent="0.2">
      <c r="A176" s="88" t="s">
        <v>177</v>
      </c>
      <c r="B176" s="92" t="s">
        <v>8</v>
      </c>
      <c r="C176" s="92" t="s">
        <v>8</v>
      </c>
      <c r="D176" s="92" t="s">
        <v>8</v>
      </c>
      <c r="E176" s="92" t="s">
        <v>8</v>
      </c>
      <c r="F176" s="92" t="s">
        <v>8</v>
      </c>
      <c r="G176" s="92" t="s">
        <v>8</v>
      </c>
      <c r="H176" s="92" t="s">
        <v>8</v>
      </c>
      <c r="I176" s="92" t="s">
        <v>8</v>
      </c>
      <c r="J176" s="92" t="s">
        <v>8</v>
      </c>
      <c r="K176" s="92" t="s">
        <v>8</v>
      </c>
      <c r="L176" s="92" t="s">
        <v>8</v>
      </c>
      <c r="M176" s="92" t="s">
        <v>8</v>
      </c>
      <c r="N176" s="92" t="s">
        <v>8</v>
      </c>
      <c r="O176" s="92" t="s">
        <v>8</v>
      </c>
      <c r="P176" s="92" t="s">
        <v>8</v>
      </c>
      <c r="Q176" s="92" t="s">
        <v>8</v>
      </c>
      <c r="R176" s="92" t="s">
        <v>8</v>
      </c>
      <c r="S176" s="92" t="s">
        <v>8</v>
      </c>
      <c r="T176" s="92" t="s">
        <v>8</v>
      </c>
      <c r="U176" s="90">
        <v>435</v>
      </c>
      <c r="V176" s="90">
        <v>450</v>
      </c>
      <c r="W176" s="90">
        <v>423</v>
      </c>
      <c r="X176" s="98">
        <v>520</v>
      </c>
      <c r="Y176" s="90">
        <v>680</v>
      </c>
      <c r="Z176" s="90">
        <v>681</v>
      </c>
      <c r="AA176" s="90">
        <v>652</v>
      </c>
      <c r="AB176" s="98">
        <v>468</v>
      </c>
      <c r="AC176" s="98">
        <v>486</v>
      </c>
      <c r="AD176" s="99">
        <v>406</v>
      </c>
      <c r="AE176" s="99">
        <v>372</v>
      </c>
      <c r="AF176" s="99">
        <v>408</v>
      </c>
      <c r="AG176" s="137">
        <v>554</v>
      </c>
      <c r="AH176" s="1011">
        <v>552</v>
      </c>
      <c r="AI176" s="1014">
        <v>548</v>
      </c>
      <c r="AJ176" s="813">
        <v>542</v>
      </c>
      <c r="AK176" s="1527"/>
    </row>
    <row r="177" spans="1:37" s="23" customFormat="1" ht="22.5" x14ac:dyDescent="0.2">
      <c r="A177" s="856" t="s">
        <v>178</v>
      </c>
      <c r="B177" s="12" t="s">
        <v>8</v>
      </c>
      <c r="C177" s="12" t="s">
        <v>8</v>
      </c>
      <c r="D177" s="12" t="s">
        <v>8</v>
      </c>
      <c r="E177" s="12" t="s">
        <v>8</v>
      </c>
      <c r="F177" s="12" t="s">
        <v>8</v>
      </c>
      <c r="G177" s="12" t="s">
        <v>8</v>
      </c>
      <c r="H177" s="12" t="s">
        <v>8</v>
      </c>
      <c r="I177" s="12" t="s">
        <v>8</v>
      </c>
      <c r="J177" s="12" t="s">
        <v>8</v>
      </c>
      <c r="K177" s="12" t="s">
        <v>8</v>
      </c>
      <c r="L177" s="12" t="s">
        <v>8</v>
      </c>
      <c r="M177" s="12" t="s">
        <v>8</v>
      </c>
      <c r="N177" s="12" t="s">
        <v>8</v>
      </c>
      <c r="O177" s="12" t="s">
        <v>8</v>
      </c>
      <c r="P177" s="12" t="s">
        <v>8</v>
      </c>
      <c r="Q177" s="12" t="s">
        <v>8</v>
      </c>
      <c r="R177" s="12" t="s">
        <v>8</v>
      </c>
      <c r="S177" s="12" t="s">
        <v>8</v>
      </c>
      <c r="T177" s="12" t="s">
        <v>8</v>
      </c>
      <c r="U177" s="22">
        <v>1398</v>
      </c>
      <c r="V177" s="22">
        <v>1343</v>
      </c>
      <c r="W177" s="22">
        <v>1760</v>
      </c>
      <c r="X177" s="22">
        <v>547</v>
      </c>
      <c r="Y177" s="67">
        <v>668</v>
      </c>
      <c r="Z177" s="67">
        <v>490</v>
      </c>
      <c r="AA177" s="67" t="s">
        <v>4</v>
      </c>
      <c r="AB177" s="22">
        <v>1040</v>
      </c>
      <c r="AC177" s="36">
        <v>986</v>
      </c>
      <c r="AD177" s="303">
        <v>834</v>
      </c>
      <c r="AE177" s="303">
        <v>758</v>
      </c>
      <c r="AF177" s="303">
        <v>774</v>
      </c>
      <c r="AG177" s="938">
        <v>968</v>
      </c>
      <c r="AH177" s="101">
        <v>1001</v>
      </c>
      <c r="AI177" s="991" t="s">
        <v>871</v>
      </c>
      <c r="AJ177" s="813" t="s">
        <v>926</v>
      </c>
      <c r="AK177" s="1563"/>
    </row>
    <row r="178" spans="1:37" s="23" customFormat="1" ht="22.5" x14ac:dyDescent="0.2">
      <c r="A178" s="856" t="s">
        <v>179</v>
      </c>
      <c r="B178" s="12" t="s">
        <v>8</v>
      </c>
      <c r="C178" s="12" t="s">
        <v>8</v>
      </c>
      <c r="D178" s="12" t="s">
        <v>8</v>
      </c>
      <c r="E178" s="12" t="s">
        <v>8</v>
      </c>
      <c r="F178" s="12" t="s">
        <v>8</v>
      </c>
      <c r="G178" s="12" t="s">
        <v>8</v>
      </c>
      <c r="H178" s="12" t="s">
        <v>8</v>
      </c>
      <c r="I178" s="12" t="s">
        <v>8</v>
      </c>
      <c r="J178" s="12" t="s">
        <v>8</v>
      </c>
      <c r="K178" s="12" t="s">
        <v>8</v>
      </c>
      <c r="L178" s="12" t="s">
        <v>8</v>
      </c>
      <c r="M178" s="12" t="s">
        <v>8</v>
      </c>
      <c r="N178" s="12" t="s">
        <v>8</v>
      </c>
      <c r="O178" s="12" t="s">
        <v>8</v>
      </c>
      <c r="P178" s="12" t="s">
        <v>8</v>
      </c>
      <c r="Q178" s="12" t="s">
        <v>8</v>
      </c>
      <c r="R178" s="12" t="s">
        <v>8</v>
      </c>
      <c r="S178" s="12" t="s">
        <v>8</v>
      </c>
      <c r="T178" s="12" t="s">
        <v>8</v>
      </c>
      <c r="U178" s="22">
        <v>10522.1</v>
      </c>
      <c r="V178" s="22">
        <v>9113.5</v>
      </c>
      <c r="W178" s="22">
        <v>13143.7</v>
      </c>
      <c r="X178" s="22">
        <v>1800.4</v>
      </c>
      <c r="Y178" s="67">
        <v>1481.3</v>
      </c>
      <c r="Z178" s="67">
        <v>801.3</v>
      </c>
      <c r="AA178" s="67" t="s">
        <v>4</v>
      </c>
      <c r="AB178" s="22">
        <v>4484</v>
      </c>
      <c r="AC178" s="36">
        <v>4336</v>
      </c>
      <c r="AD178" s="303">
        <v>3410</v>
      </c>
      <c r="AE178" s="303">
        <v>2510</v>
      </c>
      <c r="AF178" s="303">
        <v>1696</v>
      </c>
      <c r="AG178" s="938">
        <v>1982</v>
      </c>
      <c r="AH178" s="101">
        <v>3181</v>
      </c>
      <c r="AI178" s="991" t="s">
        <v>872</v>
      </c>
      <c r="AJ178" s="813" t="s">
        <v>927</v>
      </c>
      <c r="AK178" s="1563"/>
    </row>
    <row r="179" spans="1:37" s="23" customFormat="1" ht="22.5" x14ac:dyDescent="0.2">
      <c r="A179" s="856" t="s">
        <v>180</v>
      </c>
      <c r="B179" s="856"/>
      <c r="C179" s="856"/>
      <c r="D179" s="856"/>
      <c r="E179" s="856"/>
      <c r="F179" s="856"/>
      <c r="G179" s="856"/>
      <c r="H179" s="856"/>
      <c r="I179" s="856"/>
      <c r="J179" s="856"/>
      <c r="K179" s="856"/>
      <c r="L179" s="856"/>
      <c r="M179" s="856"/>
      <c r="N179" s="856"/>
      <c r="O179" s="856"/>
      <c r="P179" s="856"/>
      <c r="Q179" s="856"/>
      <c r="R179" s="856"/>
      <c r="S179" s="856"/>
      <c r="T179" s="856"/>
      <c r="U179" s="22"/>
      <c r="V179" s="22"/>
      <c r="W179" s="22"/>
      <c r="X179" s="22"/>
      <c r="Y179" s="12"/>
      <c r="Z179" s="12"/>
      <c r="AA179" s="12"/>
      <c r="AB179" s="22"/>
      <c r="AC179" s="36"/>
      <c r="AD179" s="22"/>
      <c r="AE179" s="22"/>
      <c r="AF179" s="45"/>
      <c r="AG179" s="101"/>
      <c r="AH179" s="101"/>
      <c r="AI179" s="790"/>
      <c r="AJ179" s="813"/>
      <c r="AK179" s="1563"/>
    </row>
    <row r="180" spans="1:37" s="23" customFormat="1" x14ac:dyDescent="0.2">
      <c r="A180" s="28" t="s">
        <v>81</v>
      </c>
      <c r="B180" s="12" t="s">
        <v>8</v>
      </c>
      <c r="C180" s="12" t="s">
        <v>8</v>
      </c>
      <c r="D180" s="12" t="s">
        <v>8</v>
      </c>
      <c r="E180" s="12" t="s">
        <v>8</v>
      </c>
      <c r="F180" s="12" t="s">
        <v>8</v>
      </c>
      <c r="G180" s="12" t="s">
        <v>8</v>
      </c>
      <c r="H180" s="12" t="s">
        <v>8</v>
      </c>
      <c r="I180" s="12" t="s">
        <v>8</v>
      </c>
      <c r="J180" s="12" t="s">
        <v>8</v>
      </c>
      <c r="K180" s="12" t="s">
        <v>8</v>
      </c>
      <c r="L180" s="12" t="s">
        <v>8</v>
      </c>
      <c r="M180" s="12" t="s">
        <v>8</v>
      </c>
      <c r="N180" s="12" t="s">
        <v>8</v>
      </c>
      <c r="O180" s="12" t="s">
        <v>8</v>
      </c>
      <c r="P180" s="12" t="s">
        <v>8</v>
      </c>
      <c r="Q180" s="12" t="s">
        <v>8</v>
      </c>
      <c r="R180" s="12" t="s">
        <v>8</v>
      </c>
      <c r="S180" s="12" t="s">
        <v>8</v>
      </c>
      <c r="T180" s="12" t="s">
        <v>8</v>
      </c>
      <c r="U180" s="141">
        <v>11886.512000000001</v>
      </c>
      <c r="V180" s="141">
        <v>14343.704</v>
      </c>
      <c r="W180" s="141">
        <v>27843.404999999999</v>
      </c>
      <c r="X180" s="141">
        <v>29346.861000000001</v>
      </c>
      <c r="Y180" s="141">
        <v>32669.195</v>
      </c>
      <c r="Z180" s="141">
        <v>32917.199999999997</v>
      </c>
      <c r="AA180" s="141">
        <v>33040.5</v>
      </c>
      <c r="AB180" s="141">
        <v>36263.4</v>
      </c>
      <c r="AC180" s="141">
        <v>38432.9</v>
      </c>
      <c r="AD180" s="141">
        <v>49926.1</v>
      </c>
      <c r="AE180" s="141">
        <v>51316.4</v>
      </c>
      <c r="AF180" s="141">
        <v>55716.7</v>
      </c>
      <c r="AG180" s="142">
        <v>63819.749000000003</v>
      </c>
      <c r="AH180" s="991" t="s">
        <v>855</v>
      </c>
      <c r="AI180" s="991" t="s">
        <v>856</v>
      </c>
      <c r="AJ180" s="813"/>
      <c r="AK180" s="1594"/>
    </row>
    <row r="181" spans="1:37" x14ac:dyDescent="0.2">
      <c r="A181" s="1030" t="s">
        <v>181</v>
      </c>
      <c r="B181" s="1030"/>
      <c r="C181" s="1030"/>
      <c r="D181" s="1030"/>
      <c r="E181" s="1030"/>
      <c r="F181" s="1030"/>
      <c r="G181" s="1030"/>
      <c r="H181" s="1030"/>
      <c r="I181" s="1030"/>
      <c r="J181" s="1030"/>
      <c r="K181" s="1030"/>
      <c r="L181" s="1030"/>
      <c r="M181" s="1030"/>
      <c r="N181" s="1030"/>
      <c r="O181" s="1030"/>
      <c r="P181" s="1030"/>
      <c r="Q181" s="1030"/>
      <c r="R181" s="1030"/>
      <c r="S181" s="1030"/>
      <c r="T181" s="1030"/>
      <c r="U181" s="1027"/>
      <c r="V181" s="1027"/>
      <c r="W181" s="1027"/>
      <c r="X181" s="1027"/>
      <c r="Y181" s="1027"/>
      <c r="Z181" s="1027"/>
      <c r="AA181" s="1027"/>
      <c r="AB181" s="1222"/>
      <c r="AC181" s="1545"/>
      <c r="AD181" s="1545"/>
      <c r="AE181" s="1545"/>
      <c r="AF181" s="1545"/>
      <c r="AG181" s="1268"/>
      <c r="AH181" s="1210"/>
      <c r="AI181" s="1210"/>
      <c r="AJ181" s="1228"/>
      <c r="AK181" s="1526"/>
    </row>
    <row r="182" spans="1:37" x14ac:dyDescent="0.2">
      <c r="A182" s="854" t="s">
        <v>182</v>
      </c>
      <c r="B182" s="854"/>
      <c r="C182" s="854"/>
      <c r="D182" s="854"/>
      <c r="E182" s="854"/>
      <c r="F182" s="854"/>
      <c r="G182" s="854"/>
      <c r="H182" s="854"/>
      <c r="I182" s="854"/>
      <c r="J182" s="854"/>
      <c r="K182" s="854"/>
      <c r="L182" s="854"/>
      <c r="M182" s="854"/>
      <c r="N182" s="854"/>
      <c r="O182" s="854"/>
      <c r="P182" s="854"/>
      <c r="Q182" s="854"/>
      <c r="R182" s="854"/>
      <c r="S182" s="854"/>
      <c r="T182" s="854"/>
      <c r="U182" s="12"/>
      <c r="V182" s="12"/>
      <c r="W182" s="12"/>
      <c r="X182" s="12"/>
      <c r="Y182" s="12"/>
      <c r="Z182" s="12"/>
      <c r="AA182" s="12"/>
      <c r="AB182" s="22"/>
      <c r="AC182" s="22"/>
      <c r="AD182" s="22"/>
      <c r="AE182" s="22"/>
      <c r="AF182" s="22"/>
      <c r="AG182" s="101"/>
      <c r="AH182" s="330"/>
      <c r="AI182" s="808"/>
      <c r="AJ182" s="813"/>
      <c r="AK182" s="1526"/>
    </row>
    <row r="183" spans="1:37" ht="12.75" x14ac:dyDescent="0.2">
      <c r="A183" s="856" t="s">
        <v>81</v>
      </c>
      <c r="B183" s="45" t="s">
        <v>183</v>
      </c>
      <c r="C183" s="860" t="s">
        <v>184</v>
      </c>
      <c r="D183" s="860" t="s">
        <v>185</v>
      </c>
      <c r="E183" s="860" t="s">
        <v>186</v>
      </c>
      <c r="F183" s="860" t="s">
        <v>187</v>
      </c>
      <c r="G183" s="45" t="s">
        <v>188</v>
      </c>
      <c r="H183" s="45" t="s">
        <v>189</v>
      </c>
      <c r="I183" s="45" t="s">
        <v>190</v>
      </c>
      <c r="J183" s="863">
        <v>307.8</v>
      </c>
      <c r="K183" s="863">
        <v>385.1</v>
      </c>
      <c r="L183" s="863">
        <v>404.3</v>
      </c>
      <c r="M183" s="863">
        <v>484.9</v>
      </c>
      <c r="N183" s="863">
        <v>516.79999999999995</v>
      </c>
      <c r="O183" s="863">
        <v>559.70000000000005</v>
      </c>
      <c r="P183" s="863">
        <v>626.70000000000005</v>
      </c>
      <c r="Q183" s="863">
        <v>697</v>
      </c>
      <c r="R183" s="863">
        <v>795.2</v>
      </c>
      <c r="S183" s="863">
        <v>1138.5</v>
      </c>
      <c r="T183" s="863">
        <v>2254.4</v>
      </c>
      <c r="U183" s="863">
        <v>2654.5</v>
      </c>
      <c r="V183" s="863">
        <v>3108.7</v>
      </c>
      <c r="W183" s="863">
        <v>3538.9</v>
      </c>
      <c r="X183" s="863">
        <v>4930.3999999999996</v>
      </c>
      <c r="Y183" s="45">
        <v>5303.8729999999996</v>
      </c>
      <c r="Z183" s="45">
        <v>6231.3</v>
      </c>
      <c r="AA183" s="45">
        <v>5845.7</v>
      </c>
      <c r="AB183" s="45">
        <v>6720.7089999999998</v>
      </c>
      <c r="AC183" s="45">
        <v>7194.1</v>
      </c>
      <c r="AD183" s="73">
        <v>8026.2</v>
      </c>
      <c r="AE183" s="45">
        <v>8593.4</v>
      </c>
      <c r="AF183" s="73">
        <v>9504.1</v>
      </c>
      <c r="AG183" s="73">
        <v>11259.3</v>
      </c>
      <c r="AH183" s="330">
        <v>14408.6</v>
      </c>
      <c r="AI183" s="808">
        <v>17789.8</v>
      </c>
      <c r="AJ183" s="813">
        <v>19964.5</v>
      </c>
      <c r="AK183" s="1526"/>
    </row>
    <row r="184" spans="1:37" x14ac:dyDescent="0.2">
      <c r="A184" s="854" t="s">
        <v>191</v>
      </c>
      <c r="B184" s="15">
        <v>30.615868817125296</v>
      </c>
      <c r="C184" s="144">
        <v>2570.4693735351875</v>
      </c>
      <c r="D184" s="144">
        <v>77.637874793693086</v>
      </c>
      <c r="E184" s="144">
        <v>14.072327685367226</v>
      </c>
      <c r="F184" s="144">
        <v>159.54448616166536</v>
      </c>
      <c r="G184" s="144">
        <v>546.75300925166107</v>
      </c>
      <c r="H184" s="144">
        <v>186.76452989748296</v>
      </c>
      <c r="I184" s="144">
        <v>100.3271680406415</v>
      </c>
      <c r="J184" s="144">
        <v>117.75814206880935</v>
      </c>
      <c r="K184" s="144">
        <v>111.01482715299866</v>
      </c>
      <c r="L184" s="144">
        <v>93.653628898595812</v>
      </c>
      <c r="M184" s="144">
        <v>110.47871344724388</v>
      </c>
      <c r="N184" s="144">
        <v>100.16792858615915</v>
      </c>
      <c r="O184" s="144">
        <v>101.00828538643098</v>
      </c>
      <c r="P184" s="144">
        <v>106.7302436264699</v>
      </c>
      <c r="Q184" s="144">
        <v>104.54736645183907</v>
      </c>
      <c r="R184" s="144">
        <v>105.22869641600482</v>
      </c>
      <c r="S184" s="144">
        <v>126.63322941363018</v>
      </c>
      <c r="T184" s="144">
        <v>192.92179650036573</v>
      </c>
      <c r="U184" s="145">
        <v>110.50916562062145</v>
      </c>
      <c r="V184" s="145">
        <v>108.2552846753217</v>
      </c>
      <c r="W184" s="145">
        <v>109.67108096718808</v>
      </c>
      <c r="X184" s="145">
        <v>134.8302794186624</v>
      </c>
      <c r="Y184" s="145">
        <v>100.11624257311848</v>
      </c>
      <c r="Z184" s="145">
        <v>111.41379305638459</v>
      </c>
      <c r="AA184" s="145">
        <v>78.2</v>
      </c>
      <c r="AB184" s="1595">
        <v>105.5</v>
      </c>
      <c r="AC184" s="22">
        <v>100.6</v>
      </c>
      <c r="AD184" s="10">
        <v>104.5</v>
      </c>
      <c r="AE184" s="45">
        <v>100.3</v>
      </c>
      <c r="AF184" s="45">
        <v>102.2</v>
      </c>
      <c r="AG184" s="73">
        <v>102.7</v>
      </c>
      <c r="AH184" s="330">
        <v>113.7</v>
      </c>
      <c r="AI184" s="1062">
        <v>117</v>
      </c>
      <c r="AJ184" s="813">
        <v>102.5</v>
      </c>
      <c r="AK184" s="1526"/>
    </row>
    <row r="185" spans="1:37" s="23" customFormat="1" x14ac:dyDescent="0.2">
      <c r="A185" s="855" t="s">
        <v>192</v>
      </c>
      <c r="B185" s="855"/>
      <c r="C185" s="855"/>
      <c r="D185" s="855"/>
      <c r="E185" s="855"/>
      <c r="F185" s="855"/>
      <c r="G185" s="855"/>
      <c r="H185" s="855"/>
      <c r="I185" s="855"/>
      <c r="J185" s="855"/>
      <c r="K185" s="855"/>
      <c r="L185" s="855"/>
      <c r="M185" s="855"/>
      <c r="N185" s="855"/>
      <c r="O185" s="855"/>
      <c r="P185" s="855"/>
      <c r="Q185" s="855"/>
      <c r="R185" s="855"/>
      <c r="S185" s="855"/>
      <c r="T185" s="855"/>
      <c r="U185" s="49"/>
      <c r="V185" s="49"/>
      <c r="W185" s="49"/>
      <c r="X185" s="49"/>
      <c r="Y185" s="49"/>
      <c r="Z185" s="49"/>
      <c r="AA185" s="49"/>
      <c r="AB185" s="48"/>
      <c r="AC185" s="48"/>
      <c r="AD185" s="22"/>
      <c r="AE185" s="22"/>
      <c r="AF185" s="22"/>
      <c r="AG185" s="101"/>
      <c r="AH185" s="101"/>
      <c r="AI185" s="808"/>
      <c r="AJ185" s="813"/>
      <c r="AK185" s="1563"/>
    </row>
    <row r="186" spans="1:37" s="23" customFormat="1" x14ac:dyDescent="0.2">
      <c r="A186" s="855" t="s">
        <v>81</v>
      </c>
      <c r="B186" s="51" t="s">
        <v>8</v>
      </c>
      <c r="C186" s="51" t="s">
        <v>8</v>
      </c>
      <c r="D186" s="51" t="s">
        <v>8</v>
      </c>
      <c r="E186" s="51" t="s">
        <v>8</v>
      </c>
      <c r="F186" s="51" t="s">
        <v>8</v>
      </c>
      <c r="G186" s="51" t="s">
        <v>8</v>
      </c>
      <c r="H186" s="51" t="s">
        <v>8</v>
      </c>
      <c r="I186" s="51" t="s">
        <v>8</v>
      </c>
      <c r="J186" s="51" t="s">
        <v>8</v>
      </c>
      <c r="K186" s="51" t="s">
        <v>8</v>
      </c>
      <c r="L186" s="51" t="s">
        <v>8</v>
      </c>
      <c r="M186" s="51" t="s">
        <v>8</v>
      </c>
      <c r="N186" s="51" t="s">
        <v>8</v>
      </c>
      <c r="O186" s="51" t="s">
        <v>8</v>
      </c>
      <c r="P186" s="51" t="s">
        <v>8</v>
      </c>
      <c r="Q186" s="51" t="s">
        <v>8</v>
      </c>
      <c r="R186" s="51" t="s">
        <v>8</v>
      </c>
      <c r="S186" s="51" t="s">
        <v>8</v>
      </c>
      <c r="T186" s="51" t="s">
        <v>8</v>
      </c>
      <c r="U186" s="49">
        <v>195.7</v>
      </c>
      <c r="V186" s="49">
        <v>453.3</v>
      </c>
      <c r="W186" s="49">
        <v>291.39999999999998</v>
      </c>
      <c r="X186" s="49">
        <v>16.2</v>
      </c>
      <c r="Y186" s="49">
        <v>348.8</v>
      </c>
      <c r="Z186" s="49">
        <v>202</v>
      </c>
      <c r="AA186" s="49">
        <v>349.1</v>
      </c>
      <c r="AB186" s="48">
        <v>1.7</v>
      </c>
      <c r="AC186" s="48" t="s">
        <v>100</v>
      </c>
      <c r="AD186" s="22">
        <v>41.7</v>
      </c>
      <c r="AE186" s="22" t="s">
        <v>100</v>
      </c>
      <c r="AF186" s="22">
        <v>37.700000000000003</v>
      </c>
      <c r="AG186" s="101">
        <v>100.4</v>
      </c>
      <c r="AH186" s="101">
        <v>273</v>
      </c>
      <c r="AI186" s="790">
        <v>690</v>
      </c>
      <c r="AJ186" s="813">
        <v>3093.9</v>
      </c>
      <c r="AK186" s="1563"/>
    </row>
    <row r="187" spans="1:37" ht="24" x14ac:dyDescent="0.2">
      <c r="A187" s="146" t="s">
        <v>193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8"/>
      <c r="AE187" s="148"/>
      <c r="AF187" s="148"/>
      <c r="AG187" s="148"/>
    </row>
    <row r="188" spans="1:37" ht="35.25" x14ac:dyDescent="0.2">
      <c r="A188" s="146" t="s">
        <v>194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8"/>
      <c r="AE188" s="148"/>
      <c r="AF188" s="148"/>
      <c r="AG188" s="148"/>
    </row>
    <row r="189" spans="1:37" ht="12.75" x14ac:dyDescent="0.2">
      <c r="A189" s="146" t="s">
        <v>195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8"/>
      <c r="AE189" s="148"/>
      <c r="AF189" s="148"/>
      <c r="AG189" s="148"/>
    </row>
    <row r="190" spans="1:37" ht="24" x14ac:dyDescent="0.2">
      <c r="A190" s="146" t="s">
        <v>196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8"/>
      <c r="AE190" s="148"/>
      <c r="AF190" s="148"/>
      <c r="AG190" s="148"/>
    </row>
    <row r="191" spans="1:37" ht="24" x14ac:dyDescent="0.2">
      <c r="A191" s="146" t="s">
        <v>197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8"/>
      <c r="AE191" s="148"/>
      <c r="AF191" s="148"/>
      <c r="AG191" s="148"/>
    </row>
    <row r="192" spans="1:37" ht="24" x14ac:dyDescent="0.2">
      <c r="A192" s="149" t="s">
        <v>198</v>
      </c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48"/>
      <c r="AE192" s="148"/>
      <c r="AF192" s="148"/>
      <c r="AG192" s="148"/>
    </row>
    <row r="193" spans="1:33" s="5" customFormat="1" ht="12.75" x14ac:dyDescent="0.2">
      <c r="A193" s="146" t="s">
        <v>199</v>
      </c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</row>
    <row r="194" spans="1:33" s="5" customFormat="1" ht="24" x14ac:dyDescent="0.2">
      <c r="A194" s="146" t="s">
        <v>843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</row>
    <row r="195" spans="1:33" s="5" customFormat="1" ht="12.75" x14ac:dyDescent="0.2">
      <c r="A195" s="146" t="s">
        <v>200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</row>
    <row r="196" spans="1:33" s="5" customFormat="1" x14ac:dyDescent="0.2">
      <c r="A196" s="152" t="s">
        <v>201</v>
      </c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</row>
    <row r="197" spans="1:33" s="5" customFormat="1" x14ac:dyDescent="0.2">
      <c r="A197" s="152" t="s">
        <v>202</v>
      </c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</row>
    <row r="198" spans="1:33" s="5" customFormat="1" x14ac:dyDescent="0.2">
      <c r="A198" s="152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</row>
    <row r="199" spans="1:33" s="5" customFormat="1" x14ac:dyDescent="0.2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4"/>
      <c r="V199" s="154"/>
      <c r="W199" s="154"/>
      <c r="X199" s="154"/>
      <c r="Y199" s="154"/>
      <c r="Z199" s="154"/>
      <c r="AA199" s="154"/>
      <c r="AB199" s="1596"/>
      <c r="AC199" s="1596"/>
      <c r="AD199" s="1596"/>
      <c r="AE199" s="1596"/>
      <c r="AF199" s="1596"/>
      <c r="AG199" s="1596"/>
    </row>
    <row r="200" spans="1:33" s="5" customForma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</row>
    <row r="201" spans="1:33" s="5" customForma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</row>
    <row r="202" spans="1:33" s="5" customForma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</row>
    <row r="203" spans="1:33" s="5" customForma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</row>
    <row r="204" spans="1:33" s="5" customFormat="1" x14ac:dyDescent="0.2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</row>
    <row r="205" spans="1:33" s="5" customFormat="1" x14ac:dyDescent="0.2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</row>
    <row r="206" spans="1:33" s="5" customFormat="1" x14ac:dyDescent="0.2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</row>
    <row r="207" spans="1:33" s="5" customFormat="1" x14ac:dyDescent="0.2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</row>
    <row r="208" spans="1:33" s="5" customFormat="1" x14ac:dyDescent="0.2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</row>
    <row r="209" spans="28:36" s="5" customFormat="1" x14ac:dyDescent="0.2">
      <c r="AB209" s="151"/>
      <c r="AC209" s="151"/>
      <c r="AD209" s="155"/>
      <c r="AE209" s="155"/>
      <c r="AF209" s="155"/>
      <c r="AG209" s="155"/>
      <c r="AH209" s="151"/>
      <c r="AI209" s="151"/>
      <c r="AJ209" s="151"/>
    </row>
    <row r="210" spans="28:36" s="5" customFormat="1" x14ac:dyDescent="0.2">
      <c r="AB210" s="151"/>
      <c r="AC210" s="151"/>
      <c r="AD210" s="155"/>
      <c r="AE210" s="155"/>
      <c r="AF210" s="155"/>
      <c r="AG210" s="155"/>
      <c r="AH210" s="151"/>
      <c r="AI210" s="151"/>
      <c r="AJ210" s="151"/>
    </row>
    <row r="211" spans="28:36" s="5" customFormat="1" x14ac:dyDescent="0.2">
      <c r="AB211" s="151"/>
      <c r="AC211" s="151"/>
      <c r="AD211" s="155"/>
      <c r="AE211" s="155"/>
      <c r="AF211" s="155"/>
      <c r="AG211" s="155"/>
      <c r="AH211" s="151"/>
      <c r="AI211" s="151"/>
      <c r="AJ211" s="151"/>
    </row>
    <row r="212" spans="28:36" s="5" customFormat="1" x14ac:dyDescent="0.2">
      <c r="AB212" s="151"/>
      <c r="AC212" s="151"/>
      <c r="AD212" s="155"/>
      <c r="AE212" s="155"/>
      <c r="AF212" s="155"/>
      <c r="AG212" s="155"/>
      <c r="AH212" s="151"/>
      <c r="AI212" s="151"/>
      <c r="AJ212" s="151"/>
    </row>
    <row r="213" spans="28:36" s="5" customFormat="1" x14ac:dyDescent="0.2">
      <c r="AB213" s="151"/>
      <c r="AC213" s="151"/>
      <c r="AD213" s="155"/>
      <c r="AE213" s="155"/>
      <c r="AF213" s="155"/>
      <c r="AG213" s="155"/>
      <c r="AH213" s="151"/>
      <c r="AI213" s="151"/>
      <c r="AJ213" s="151"/>
    </row>
    <row r="214" spans="28:36" s="5" customFormat="1" x14ac:dyDescent="0.2">
      <c r="AB214" s="151"/>
      <c r="AC214" s="151"/>
      <c r="AD214" s="155"/>
      <c r="AE214" s="155"/>
      <c r="AF214" s="155"/>
      <c r="AG214" s="155"/>
      <c r="AH214" s="151"/>
      <c r="AI214" s="151"/>
      <c r="AJ214" s="151"/>
    </row>
    <row r="215" spans="28:36" s="5" customFormat="1" x14ac:dyDescent="0.2">
      <c r="AB215" s="151"/>
      <c r="AC215" s="151"/>
      <c r="AD215" s="155"/>
      <c r="AE215" s="155"/>
      <c r="AF215" s="155"/>
      <c r="AG215" s="155"/>
      <c r="AH215" s="151"/>
      <c r="AI215" s="151"/>
      <c r="AJ215" s="151"/>
    </row>
    <row r="216" spans="28:36" s="5" customFormat="1" x14ac:dyDescent="0.2">
      <c r="AB216" s="151"/>
      <c r="AC216" s="151"/>
      <c r="AD216" s="155"/>
      <c r="AE216" s="155"/>
      <c r="AF216" s="155"/>
      <c r="AG216" s="155"/>
      <c r="AH216" s="151"/>
      <c r="AI216" s="151"/>
      <c r="AJ216" s="151"/>
    </row>
    <row r="217" spans="28:36" s="5" customFormat="1" x14ac:dyDescent="0.2">
      <c r="AB217" s="151"/>
      <c r="AC217" s="151"/>
      <c r="AD217" s="155"/>
      <c r="AE217" s="155"/>
      <c r="AF217" s="155"/>
      <c r="AG217" s="155"/>
      <c r="AH217" s="151"/>
      <c r="AI217" s="151"/>
      <c r="AJ217" s="151"/>
    </row>
    <row r="218" spans="28:36" s="5" customFormat="1" x14ac:dyDescent="0.2">
      <c r="AB218" s="151"/>
      <c r="AC218" s="151"/>
      <c r="AD218" s="155"/>
      <c r="AE218" s="155"/>
      <c r="AF218" s="155"/>
      <c r="AG218" s="155"/>
      <c r="AH218" s="151"/>
      <c r="AI218" s="151"/>
      <c r="AJ218" s="151"/>
    </row>
    <row r="219" spans="28:36" s="5" customFormat="1" x14ac:dyDescent="0.2">
      <c r="AB219" s="151"/>
      <c r="AC219" s="151"/>
      <c r="AD219" s="155"/>
      <c r="AE219" s="155"/>
      <c r="AF219" s="155"/>
      <c r="AG219" s="155"/>
      <c r="AH219" s="151"/>
      <c r="AI219" s="151"/>
      <c r="AJ219" s="151"/>
    </row>
    <row r="220" spans="28:36" s="5" customFormat="1" x14ac:dyDescent="0.2">
      <c r="AB220" s="151"/>
      <c r="AC220" s="151"/>
      <c r="AD220" s="155"/>
      <c r="AE220" s="155"/>
      <c r="AF220" s="155"/>
      <c r="AG220" s="155"/>
      <c r="AH220" s="151"/>
      <c r="AI220" s="151"/>
      <c r="AJ220" s="151"/>
    </row>
    <row r="221" spans="28:36" s="5" customFormat="1" x14ac:dyDescent="0.2">
      <c r="AB221" s="151"/>
      <c r="AC221" s="151"/>
      <c r="AD221" s="155"/>
      <c r="AE221" s="155"/>
      <c r="AF221" s="155"/>
      <c r="AG221" s="155"/>
      <c r="AH221" s="151"/>
      <c r="AI221" s="151"/>
      <c r="AJ221" s="151"/>
    </row>
    <row r="222" spans="28:36" s="5" customFormat="1" x14ac:dyDescent="0.2">
      <c r="AB222" s="151"/>
      <c r="AC222" s="151"/>
      <c r="AD222" s="155"/>
      <c r="AE222" s="155"/>
      <c r="AF222" s="155"/>
      <c r="AG222" s="155"/>
      <c r="AH222" s="151"/>
      <c r="AI222" s="151"/>
      <c r="AJ222" s="151"/>
    </row>
    <row r="223" spans="28:36" s="5" customFormat="1" x14ac:dyDescent="0.2">
      <c r="AB223" s="151"/>
      <c r="AC223" s="151"/>
      <c r="AD223" s="155"/>
      <c r="AE223" s="155"/>
      <c r="AF223" s="155"/>
      <c r="AG223" s="155"/>
      <c r="AH223" s="151"/>
      <c r="AI223" s="151"/>
      <c r="AJ223" s="151"/>
    </row>
    <row r="224" spans="28:36" s="5" customFormat="1" x14ac:dyDescent="0.2">
      <c r="AB224" s="151"/>
      <c r="AC224" s="151"/>
      <c r="AD224" s="155"/>
      <c r="AE224" s="155"/>
      <c r="AF224" s="155"/>
      <c r="AG224" s="155"/>
      <c r="AH224" s="151"/>
      <c r="AI224" s="151"/>
      <c r="AJ224" s="151"/>
    </row>
    <row r="225" spans="28:36" s="5" customFormat="1" x14ac:dyDescent="0.2">
      <c r="AB225" s="151"/>
      <c r="AC225" s="151"/>
      <c r="AD225" s="155"/>
      <c r="AE225" s="155"/>
      <c r="AF225" s="155"/>
      <c r="AG225" s="155"/>
      <c r="AH225" s="151"/>
      <c r="AI225" s="151"/>
      <c r="AJ225" s="151"/>
    </row>
    <row r="226" spans="28:36" s="5" customFormat="1" x14ac:dyDescent="0.2">
      <c r="AB226" s="151"/>
      <c r="AC226" s="151"/>
      <c r="AD226" s="155"/>
      <c r="AE226" s="155"/>
      <c r="AF226" s="155"/>
      <c r="AG226" s="155"/>
      <c r="AH226" s="151"/>
      <c r="AI226" s="151"/>
      <c r="AJ226" s="151"/>
    </row>
    <row r="227" spans="28:36" s="5" customFormat="1" x14ac:dyDescent="0.2">
      <c r="AB227" s="151"/>
      <c r="AC227" s="151"/>
      <c r="AD227" s="155"/>
      <c r="AE227" s="155"/>
      <c r="AF227" s="155"/>
      <c r="AG227" s="155"/>
      <c r="AH227" s="151"/>
      <c r="AI227" s="151"/>
      <c r="AJ227" s="151"/>
    </row>
    <row r="228" spans="28:36" s="5" customFormat="1" x14ac:dyDescent="0.2">
      <c r="AB228" s="151"/>
      <c r="AC228" s="151"/>
      <c r="AD228" s="155"/>
      <c r="AE228" s="155"/>
      <c r="AF228" s="155"/>
      <c r="AG228" s="155"/>
      <c r="AH228" s="151"/>
      <c r="AI228" s="151"/>
      <c r="AJ228" s="151"/>
    </row>
    <row r="229" spans="28:36" s="5" customFormat="1" x14ac:dyDescent="0.2">
      <c r="AB229" s="151"/>
      <c r="AC229" s="151"/>
      <c r="AD229" s="155"/>
      <c r="AE229" s="155"/>
      <c r="AF229" s="155"/>
      <c r="AG229" s="155"/>
      <c r="AH229" s="151"/>
      <c r="AI229" s="151"/>
      <c r="AJ229" s="151"/>
    </row>
    <row r="230" spans="28:36" s="5" customFormat="1" x14ac:dyDescent="0.2">
      <c r="AB230" s="151"/>
      <c r="AC230" s="151"/>
      <c r="AD230" s="155"/>
      <c r="AE230" s="155"/>
      <c r="AF230" s="155"/>
      <c r="AG230" s="155"/>
      <c r="AH230" s="151"/>
      <c r="AI230" s="151"/>
      <c r="AJ230" s="151"/>
    </row>
    <row r="231" spans="28:36" s="5" customFormat="1" x14ac:dyDescent="0.2">
      <c r="AB231" s="151"/>
      <c r="AC231" s="151"/>
      <c r="AD231" s="155"/>
      <c r="AE231" s="155"/>
      <c r="AF231" s="155"/>
      <c r="AG231" s="155"/>
      <c r="AH231" s="151"/>
      <c r="AI231" s="151"/>
      <c r="AJ231" s="151"/>
    </row>
    <row r="232" spans="28:36" s="5" customFormat="1" x14ac:dyDescent="0.2">
      <c r="AB232" s="151"/>
      <c r="AC232" s="151"/>
      <c r="AD232" s="155"/>
      <c r="AE232" s="155"/>
      <c r="AF232" s="155"/>
      <c r="AG232" s="155"/>
      <c r="AH232" s="151"/>
      <c r="AI232" s="151"/>
      <c r="AJ232" s="151"/>
    </row>
    <row r="233" spans="28:36" s="5" customFormat="1" x14ac:dyDescent="0.2">
      <c r="AB233" s="151"/>
      <c r="AC233" s="151"/>
      <c r="AD233" s="155"/>
      <c r="AE233" s="155"/>
      <c r="AF233" s="155"/>
      <c r="AG233" s="155"/>
      <c r="AH233" s="151"/>
      <c r="AI233" s="151"/>
      <c r="AJ233" s="151"/>
    </row>
    <row r="234" spans="28:36" s="5" customFormat="1" x14ac:dyDescent="0.2">
      <c r="AB234" s="151"/>
      <c r="AC234" s="151"/>
      <c r="AD234" s="155"/>
      <c r="AE234" s="155"/>
      <c r="AF234" s="155"/>
      <c r="AG234" s="155"/>
      <c r="AH234" s="151"/>
      <c r="AI234" s="151"/>
      <c r="AJ234" s="151"/>
    </row>
    <row r="235" spans="28:36" s="5" customFormat="1" x14ac:dyDescent="0.2">
      <c r="AB235" s="151"/>
      <c r="AC235" s="151"/>
      <c r="AD235" s="155"/>
      <c r="AE235" s="155"/>
      <c r="AF235" s="155"/>
      <c r="AG235" s="155"/>
      <c r="AH235" s="151"/>
      <c r="AI235" s="151"/>
      <c r="AJ235" s="151"/>
    </row>
    <row r="236" spans="28:36" s="5" customFormat="1" x14ac:dyDescent="0.2">
      <c r="AB236" s="151"/>
      <c r="AC236" s="151"/>
      <c r="AD236" s="155"/>
      <c r="AE236" s="155"/>
      <c r="AF236" s="155"/>
      <c r="AG236" s="155"/>
      <c r="AH236" s="151"/>
      <c r="AI236" s="151"/>
      <c r="AJ236" s="151"/>
    </row>
    <row r="237" spans="28:36" s="5" customFormat="1" x14ac:dyDescent="0.2">
      <c r="AB237" s="151"/>
      <c r="AC237" s="151"/>
      <c r="AD237" s="155"/>
      <c r="AE237" s="155"/>
      <c r="AF237" s="155"/>
      <c r="AG237" s="155"/>
      <c r="AH237" s="151"/>
      <c r="AI237" s="151"/>
      <c r="AJ237" s="151"/>
    </row>
    <row r="238" spans="28:36" s="5" customFormat="1" x14ac:dyDescent="0.2">
      <c r="AB238" s="151"/>
      <c r="AC238" s="151"/>
      <c r="AD238" s="155"/>
      <c r="AE238" s="155"/>
      <c r="AF238" s="155"/>
      <c r="AG238" s="155"/>
      <c r="AH238" s="151"/>
      <c r="AI238" s="151"/>
      <c r="AJ238" s="151"/>
    </row>
    <row r="239" spans="28:36" s="5" customFormat="1" x14ac:dyDescent="0.2">
      <c r="AB239" s="151"/>
      <c r="AC239" s="151"/>
      <c r="AD239" s="155"/>
      <c r="AE239" s="155"/>
      <c r="AF239" s="155"/>
      <c r="AG239" s="155"/>
      <c r="AH239" s="151"/>
      <c r="AI239" s="151"/>
      <c r="AJ239" s="151"/>
    </row>
    <row r="240" spans="28:36" s="5" customFormat="1" x14ac:dyDescent="0.2">
      <c r="AB240" s="151"/>
      <c r="AC240" s="151"/>
      <c r="AD240" s="155"/>
      <c r="AE240" s="155"/>
      <c r="AF240" s="155"/>
      <c r="AG240" s="155"/>
      <c r="AH240" s="151"/>
      <c r="AI240" s="151"/>
      <c r="AJ240" s="151"/>
    </row>
    <row r="241" spans="28:36" s="5" customFormat="1" x14ac:dyDescent="0.2">
      <c r="AB241" s="151"/>
      <c r="AC241" s="151"/>
      <c r="AD241" s="155"/>
      <c r="AE241" s="155"/>
      <c r="AF241" s="155"/>
      <c r="AG241" s="155"/>
      <c r="AH241" s="151"/>
      <c r="AI241" s="151"/>
      <c r="AJ241" s="151"/>
    </row>
    <row r="242" spans="28:36" s="5" customFormat="1" x14ac:dyDescent="0.2">
      <c r="AB242" s="151"/>
      <c r="AC242" s="151"/>
      <c r="AD242" s="155"/>
      <c r="AE242" s="155"/>
      <c r="AF242" s="155"/>
      <c r="AG242" s="155"/>
      <c r="AH242" s="151"/>
      <c r="AI242" s="151"/>
      <c r="AJ242" s="151"/>
    </row>
    <row r="243" spans="28:36" s="5" customFormat="1" x14ac:dyDescent="0.2">
      <c r="AB243" s="151"/>
      <c r="AC243" s="151"/>
      <c r="AD243" s="155"/>
      <c r="AE243" s="155"/>
      <c r="AF243" s="155"/>
      <c r="AG243" s="155"/>
      <c r="AH243" s="151"/>
      <c r="AI243" s="151"/>
      <c r="AJ243" s="151"/>
    </row>
    <row r="244" spans="28:36" s="5" customFormat="1" x14ac:dyDescent="0.2">
      <c r="AB244" s="151"/>
      <c r="AC244" s="151"/>
      <c r="AD244" s="155"/>
      <c r="AE244" s="155"/>
      <c r="AF244" s="155"/>
      <c r="AG244" s="155"/>
      <c r="AH244" s="151"/>
      <c r="AI244" s="151"/>
      <c r="AJ244" s="151"/>
    </row>
    <row r="245" spans="28:36" s="5" customFormat="1" x14ac:dyDescent="0.2">
      <c r="AB245" s="151"/>
      <c r="AC245" s="151"/>
      <c r="AD245" s="155"/>
      <c r="AE245" s="155"/>
      <c r="AF245" s="155"/>
      <c r="AG245" s="155"/>
      <c r="AH245" s="151"/>
      <c r="AI245" s="151"/>
      <c r="AJ245" s="151"/>
    </row>
    <row r="246" spans="28:36" s="5" customFormat="1" x14ac:dyDescent="0.2">
      <c r="AB246" s="151"/>
      <c r="AC246" s="151"/>
      <c r="AD246" s="155"/>
      <c r="AE246" s="155"/>
      <c r="AF246" s="155"/>
      <c r="AG246" s="155"/>
      <c r="AH246" s="151"/>
      <c r="AI246" s="151"/>
      <c r="AJ246" s="151"/>
    </row>
    <row r="247" spans="28:36" s="5" customFormat="1" x14ac:dyDescent="0.2">
      <c r="AB247" s="151"/>
      <c r="AC247" s="151"/>
      <c r="AD247" s="155"/>
      <c r="AE247" s="155"/>
      <c r="AF247" s="155"/>
      <c r="AG247" s="155"/>
      <c r="AH247" s="151"/>
      <c r="AI247" s="151"/>
      <c r="AJ247" s="151"/>
    </row>
    <row r="248" spans="28:36" s="5" customFormat="1" x14ac:dyDescent="0.2">
      <c r="AB248" s="151"/>
      <c r="AC248" s="151"/>
      <c r="AD248" s="155"/>
      <c r="AE248" s="155"/>
      <c r="AF248" s="155"/>
      <c r="AG248" s="155"/>
      <c r="AH248" s="151"/>
      <c r="AI248" s="151"/>
      <c r="AJ248" s="151"/>
    </row>
    <row r="249" spans="28:36" s="5" customFormat="1" x14ac:dyDescent="0.2">
      <c r="AB249" s="151"/>
      <c r="AC249" s="151"/>
      <c r="AD249" s="155"/>
      <c r="AE249" s="155"/>
      <c r="AF249" s="155"/>
      <c r="AG249" s="155"/>
      <c r="AH249" s="151"/>
      <c r="AI249" s="151"/>
      <c r="AJ249" s="151"/>
    </row>
    <row r="250" spans="28:36" s="5" customFormat="1" x14ac:dyDescent="0.2">
      <c r="AB250" s="151"/>
      <c r="AC250" s="151"/>
      <c r="AD250" s="155"/>
      <c r="AE250" s="155"/>
      <c r="AF250" s="155"/>
      <c r="AG250" s="155"/>
      <c r="AH250" s="151"/>
      <c r="AI250" s="151"/>
      <c r="AJ250" s="151"/>
    </row>
    <row r="251" spans="28:36" s="5" customFormat="1" x14ac:dyDescent="0.2">
      <c r="AB251" s="151"/>
      <c r="AC251" s="151"/>
      <c r="AD251" s="155"/>
      <c r="AE251" s="155"/>
      <c r="AF251" s="155"/>
      <c r="AG251" s="155"/>
      <c r="AH251" s="151"/>
      <c r="AI251" s="151"/>
      <c r="AJ251" s="151"/>
    </row>
    <row r="252" spans="28:36" s="5" customFormat="1" x14ac:dyDescent="0.2">
      <c r="AB252" s="151"/>
      <c r="AC252" s="151"/>
      <c r="AD252" s="155"/>
      <c r="AE252" s="155"/>
      <c r="AF252" s="155"/>
      <c r="AG252" s="155"/>
      <c r="AH252" s="151"/>
      <c r="AI252" s="151"/>
      <c r="AJ252" s="151"/>
    </row>
    <row r="253" spans="28:36" s="5" customFormat="1" x14ac:dyDescent="0.2">
      <c r="AB253" s="151"/>
      <c r="AC253" s="151"/>
      <c r="AD253" s="155"/>
      <c r="AE253" s="155"/>
      <c r="AF253" s="155"/>
      <c r="AG253" s="155"/>
      <c r="AH253" s="151"/>
      <c r="AI253" s="151"/>
      <c r="AJ253" s="151"/>
    </row>
    <row r="254" spans="28:36" s="5" customFormat="1" x14ac:dyDescent="0.2">
      <c r="AB254" s="151"/>
      <c r="AC254" s="151"/>
      <c r="AD254" s="155"/>
      <c r="AE254" s="155"/>
      <c r="AF254" s="155"/>
      <c r="AG254" s="155"/>
      <c r="AH254" s="151"/>
      <c r="AI254" s="151"/>
      <c r="AJ254" s="151"/>
    </row>
    <row r="255" spans="28:36" s="5" customFormat="1" x14ac:dyDescent="0.2">
      <c r="AB255" s="151"/>
      <c r="AC255" s="151"/>
      <c r="AD255" s="155"/>
      <c r="AE255" s="155"/>
      <c r="AF255" s="155"/>
      <c r="AG255" s="155"/>
      <c r="AH255" s="151"/>
      <c r="AI255" s="151"/>
      <c r="AJ255" s="151"/>
    </row>
    <row r="256" spans="28:36" s="5" customFormat="1" x14ac:dyDescent="0.2">
      <c r="AB256" s="151"/>
      <c r="AC256" s="151"/>
      <c r="AD256" s="155"/>
      <c r="AE256" s="155"/>
      <c r="AF256" s="155"/>
      <c r="AG256" s="155"/>
      <c r="AH256" s="151"/>
      <c r="AI256" s="151"/>
      <c r="AJ256" s="151"/>
    </row>
    <row r="257" spans="28:36" s="5" customFormat="1" x14ac:dyDescent="0.2">
      <c r="AB257" s="151"/>
      <c r="AC257" s="151"/>
      <c r="AD257" s="155"/>
      <c r="AE257" s="155"/>
      <c r="AF257" s="155"/>
      <c r="AG257" s="155"/>
      <c r="AH257" s="151"/>
      <c r="AI257" s="151"/>
      <c r="AJ257" s="151"/>
    </row>
    <row r="258" spans="28:36" s="5" customFormat="1" x14ac:dyDescent="0.2">
      <c r="AB258" s="151"/>
      <c r="AC258" s="151"/>
      <c r="AD258" s="155"/>
      <c r="AE258" s="155"/>
      <c r="AF258" s="155"/>
      <c r="AG258" s="155"/>
      <c r="AH258" s="151"/>
      <c r="AI258" s="151"/>
      <c r="AJ258" s="151"/>
    </row>
    <row r="259" spans="28:36" s="5" customFormat="1" x14ac:dyDescent="0.2">
      <c r="AB259" s="151"/>
      <c r="AC259" s="151"/>
      <c r="AD259" s="155"/>
      <c r="AE259" s="155"/>
      <c r="AF259" s="155"/>
      <c r="AG259" s="155"/>
      <c r="AH259" s="151"/>
      <c r="AI259" s="151"/>
      <c r="AJ259" s="151"/>
    </row>
    <row r="260" spans="28:36" s="5" customFormat="1" x14ac:dyDescent="0.2">
      <c r="AB260" s="151"/>
      <c r="AC260" s="151"/>
      <c r="AD260" s="155"/>
      <c r="AE260" s="155"/>
      <c r="AF260" s="155"/>
      <c r="AG260" s="155"/>
      <c r="AH260" s="151"/>
      <c r="AI260" s="151"/>
      <c r="AJ260" s="151"/>
    </row>
    <row r="261" spans="28:36" s="5" customFormat="1" x14ac:dyDescent="0.2">
      <c r="AB261" s="151"/>
      <c r="AC261" s="151"/>
      <c r="AD261" s="155"/>
      <c r="AE261" s="155"/>
      <c r="AF261" s="155"/>
      <c r="AG261" s="155"/>
      <c r="AH261" s="151"/>
      <c r="AI261" s="151"/>
      <c r="AJ261" s="151"/>
    </row>
    <row r="262" spans="28:36" s="5" customFormat="1" x14ac:dyDescent="0.2">
      <c r="AB262" s="151"/>
      <c r="AC262" s="151"/>
      <c r="AD262" s="155"/>
      <c r="AE262" s="155"/>
      <c r="AF262" s="155"/>
      <c r="AG262" s="155"/>
      <c r="AH262" s="151"/>
      <c r="AI262" s="151"/>
      <c r="AJ262" s="151"/>
    </row>
    <row r="263" spans="28:36" s="5" customFormat="1" x14ac:dyDescent="0.2">
      <c r="AB263" s="151"/>
      <c r="AC263" s="151"/>
      <c r="AD263" s="155"/>
      <c r="AE263" s="155"/>
      <c r="AF263" s="155"/>
      <c r="AG263" s="155"/>
      <c r="AH263" s="151"/>
      <c r="AI263" s="151"/>
      <c r="AJ263" s="151"/>
    </row>
    <row r="264" spans="28:36" s="5" customFormat="1" x14ac:dyDescent="0.2">
      <c r="AB264" s="151"/>
      <c r="AC264" s="151"/>
      <c r="AD264" s="155"/>
      <c r="AE264" s="155"/>
      <c r="AF264" s="155"/>
      <c r="AG264" s="155"/>
      <c r="AH264" s="151"/>
      <c r="AI264" s="151"/>
      <c r="AJ264" s="151"/>
    </row>
    <row r="265" spans="28:36" s="5" customFormat="1" x14ac:dyDescent="0.2">
      <c r="AB265" s="151"/>
      <c r="AC265" s="151"/>
      <c r="AD265" s="155"/>
      <c r="AE265" s="155"/>
      <c r="AF265" s="155"/>
      <c r="AG265" s="155"/>
      <c r="AH265" s="151"/>
      <c r="AI265" s="151"/>
      <c r="AJ265" s="151"/>
    </row>
    <row r="266" spans="28:36" s="5" customFormat="1" x14ac:dyDescent="0.2">
      <c r="AB266" s="151"/>
      <c r="AC266" s="151"/>
      <c r="AD266" s="155"/>
      <c r="AE266" s="155"/>
      <c r="AF266" s="155"/>
      <c r="AG266" s="155"/>
      <c r="AH266" s="151"/>
      <c r="AI266" s="151"/>
      <c r="AJ266" s="151"/>
    </row>
    <row r="267" spans="28:36" s="5" customFormat="1" x14ac:dyDescent="0.2">
      <c r="AB267" s="151"/>
      <c r="AC267" s="151"/>
      <c r="AD267" s="155"/>
      <c r="AE267" s="155"/>
      <c r="AF267" s="155"/>
      <c r="AG267" s="155"/>
      <c r="AH267" s="151"/>
      <c r="AI267" s="151"/>
      <c r="AJ267" s="151"/>
    </row>
    <row r="268" spans="28:36" s="5" customFormat="1" x14ac:dyDescent="0.2">
      <c r="AB268" s="151"/>
      <c r="AC268" s="151"/>
      <c r="AD268" s="155"/>
      <c r="AE268" s="155"/>
      <c r="AF268" s="155"/>
      <c r="AG268" s="155"/>
      <c r="AH268" s="151"/>
      <c r="AI268" s="151"/>
      <c r="AJ268" s="151"/>
    </row>
    <row r="269" spans="28:36" s="5" customFormat="1" x14ac:dyDescent="0.2">
      <c r="AB269" s="151"/>
      <c r="AC269" s="151"/>
      <c r="AD269" s="155"/>
      <c r="AE269" s="155"/>
      <c r="AF269" s="155"/>
      <c r="AG269" s="155"/>
      <c r="AH269" s="151"/>
      <c r="AI269" s="151"/>
      <c r="AJ269" s="151"/>
    </row>
    <row r="270" spans="28:36" s="5" customFormat="1" x14ac:dyDescent="0.2">
      <c r="AB270" s="151"/>
      <c r="AC270" s="151"/>
      <c r="AD270" s="155"/>
      <c r="AE270" s="155"/>
      <c r="AF270" s="155"/>
      <c r="AG270" s="155"/>
      <c r="AH270" s="151"/>
      <c r="AI270" s="151"/>
      <c r="AJ270" s="151"/>
    </row>
    <row r="271" spans="28:36" s="5" customFormat="1" x14ac:dyDescent="0.2">
      <c r="AB271" s="151"/>
      <c r="AC271" s="151"/>
      <c r="AD271" s="155"/>
      <c r="AE271" s="155"/>
      <c r="AF271" s="155"/>
      <c r="AG271" s="155"/>
      <c r="AH271" s="151"/>
      <c r="AI271" s="151"/>
      <c r="AJ271" s="151"/>
    </row>
    <row r="272" spans="28:36" s="5" customFormat="1" x14ac:dyDescent="0.2">
      <c r="AB272" s="151"/>
      <c r="AC272" s="151"/>
      <c r="AD272" s="155"/>
      <c r="AE272" s="155"/>
      <c r="AF272" s="155"/>
      <c r="AG272" s="155"/>
      <c r="AH272" s="151"/>
      <c r="AI272" s="151"/>
      <c r="AJ272" s="151"/>
    </row>
    <row r="273" spans="28:36" s="5" customFormat="1" x14ac:dyDescent="0.2">
      <c r="AB273" s="151"/>
      <c r="AC273" s="151"/>
      <c r="AD273" s="155"/>
      <c r="AE273" s="155"/>
      <c r="AF273" s="155"/>
      <c r="AG273" s="155"/>
      <c r="AH273" s="151"/>
      <c r="AI273" s="151"/>
      <c r="AJ273" s="151"/>
    </row>
    <row r="274" spans="28:36" s="5" customFormat="1" x14ac:dyDescent="0.2">
      <c r="AB274" s="151"/>
      <c r="AC274" s="151"/>
      <c r="AD274" s="155"/>
      <c r="AE274" s="155"/>
      <c r="AF274" s="155"/>
      <c r="AG274" s="155"/>
      <c r="AH274" s="151"/>
      <c r="AI274" s="151"/>
      <c r="AJ274" s="151"/>
    </row>
    <row r="275" spans="28:36" s="5" customFormat="1" x14ac:dyDescent="0.2">
      <c r="AB275" s="151"/>
      <c r="AC275" s="151"/>
      <c r="AD275" s="155"/>
      <c r="AE275" s="155"/>
      <c r="AF275" s="155"/>
      <c r="AG275" s="155"/>
      <c r="AH275" s="151"/>
      <c r="AI275" s="151"/>
      <c r="AJ275" s="151"/>
    </row>
    <row r="276" spans="28:36" s="5" customFormat="1" x14ac:dyDescent="0.2">
      <c r="AB276" s="151"/>
      <c r="AC276" s="151"/>
      <c r="AD276" s="155"/>
      <c r="AE276" s="155"/>
      <c r="AF276" s="155"/>
      <c r="AG276" s="155"/>
      <c r="AH276" s="151"/>
      <c r="AI276" s="151"/>
      <c r="AJ276" s="151"/>
    </row>
    <row r="277" spans="28:36" s="5" customFormat="1" x14ac:dyDescent="0.2">
      <c r="AB277" s="151"/>
      <c r="AC277" s="151"/>
      <c r="AD277" s="155"/>
      <c r="AE277" s="155"/>
      <c r="AF277" s="155"/>
      <c r="AG277" s="155"/>
      <c r="AH277" s="151"/>
      <c r="AI277" s="151"/>
      <c r="AJ277" s="151"/>
    </row>
    <row r="278" spans="28:36" s="5" customFormat="1" x14ac:dyDescent="0.2">
      <c r="AB278" s="151"/>
      <c r="AC278" s="151"/>
      <c r="AD278" s="155"/>
      <c r="AE278" s="155"/>
      <c r="AF278" s="155"/>
      <c r="AG278" s="155"/>
      <c r="AH278" s="151"/>
      <c r="AI278" s="151"/>
      <c r="AJ278" s="151"/>
    </row>
    <row r="279" spans="28:36" s="5" customFormat="1" x14ac:dyDescent="0.2">
      <c r="AB279" s="151"/>
      <c r="AC279" s="151"/>
      <c r="AD279" s="155"/>
      <c r="AE279" s="155"/>
      <c r="AF279" s="155"/>
      <c r="AG279" s="155"/>
      <c r="AH279" s="151"/>
      <c r="AI279" s="151"/>
      <c r="AJ279" s="151"/>
    </row>
    <row r="280" spans="28:36" s="5" customFormat="1" x14ac:dyDescent="0.2">
      <c r="AB280" s="151"/>
      <c r="AC280" s="151"/>
      <c r="AD280" s="155"/>
      <c r="AE280" s="155"/>
      <c r="AF280" s="155"/>
      <c r="AG280" s="155"/>
      <c r="AH280" s="151"/>
      <c r="AI280" s="151"/>
      <c r="AJ280" s="151"/>
    </row>
    <row r="281" spans="28:36" s="5" customFormat="1" x14ac:dyDescent="0.2">
      <c r="AB281" s="151"/>
      <c r="AC281" s="151"/>
      <c r="AD281" s="155"/>
      <c r="AE281" s="155"/>
      <c r="AF281" s="155"/>
      <c r="AG281" s="155"/>
      <c r="AH281" s="151"/>
      <c r="AI281" s="151"/>
      <c r="AJ281" s="151"/>
    </row>
    <row r="282" spans="28:36" s="5" customFormat="1" x14ac:dyDescent="0.2">
      <c r="AB282" s="151"/>
      <c r="AC282" s="151"/>
      <c r="AD282" s="155"/>
      <c r="AE282" s="155"/>
      <c r="AF282" s="155"/>
      <c r="AG282" s="155"/>
      <c r="AH282" s="151"/>
      <c r="AI282" s="151"/>
      <c r="AJ282" s="151"/>
    </row>
    <row r="283" spans="28:36" s="5" customFormat="1" x14ac:dyDescent="0.2">
      <c r="AB283" s="151"/>
      <c r="AC283" s="151"/>
      <c r="AD283" s="155"/>
      <c r="AE283" s="155"/>
      <c r="AF283" s="155"/>
      <c r="AG283" s="155"/>
      <c r="AH283" s="151"/>
      <c r="AI283" s="151"/>
      <c r="AJ283" s="151"/>
    </row>
    <row r="284" spans="28:36" s="5" customFormat="1" x14ac:dyDescent="0.2">
      <c r="AB284" s="151"/>
      <c r="AC284" s="151"/>
      <c r="AD284" s="155"/>
      <c r="AE284" s="155"/>
      <c r="AF284" s="155"/>
      <c r="AG284" s="155"/>
      <c r="AH284" s="151"/>
      <c r="AI284" s="151"/>
      <c r="AJ284" s="151"/>
    </row>
    <row r="285" spans="28:36" s="5" customFormat="1" x14ac:dyDescent="0.2">
      <c r="AB285" s="151"/>
      <c r="AC285" s="151"/>
      <c r="AD285" s="155"/>
      <c r="AE285" s="155"/>
      <c r="AF285" s="155"/>
      <c r="AG285" s="155"/>
      <c r="AH285" s="151"/>
      <c r="AI285" s="151"/>
      <c r="AJ285" s="151"/>
    </row>
    <row r="286" spans="28:36" s="5" customFormat="1" x14ac:dyDescent="0.2">
      <c r="AB286" s="151"/>
      <c r="AC286" s="151"/>
      <c r="AD286" s="155"/>
      <c r="AE286" s="155"/>
      <c r="AF286" s="155"/>
      <c r="AG286" s="155"/>
      <c r="AH286" s="151"/>
      <c r="AI286" s="151"/>
      <c r="AJ286" s="151"/>
    </row>
    <row r="287" spans="28:36" s="5" customFormat="1" x14ac:dyDescent="0.2">
      <c r="AB287" s="151"/>
      <c r="AC287" s="151"/>
      <c r="AD287" s="155"/>
      <c r="AE287" s="155"/>
      <c r="AF287" s="155"/>
      <c r="AG287" s="155"/>
      <c r="AH287" s="151"/>
      <c r="AI287" s="151"/>
      <c r="AJ287" s="151"/>
    </row>
    <row r="288" spans="28:36" s="5" customFormat="1" x14ac:dyDescent="0.2">
      <c r="AB288" s="151"/>
      <c r="AC288" s="151"/>
      <c r="AD288" s="155"/>
      <c r="AE288" s="155"/>
      <c r="AF288" s="155"/>
      <c r="AG288" s="155"/>
      <c r="AH288" s="151"/>
      <c r="AI288" s="151"/>
      <c r="AJ288" s="151"/>
    </row>
    <row r="289" spans="28:36" s="5" customFormat="1" x14ac:dyDescent="0.2">
      <c r="AB289" s="151"/>
      <c r="AC289" s="151"/>
      <c r="AD289" s="155"/>
      <c r="AE289" s="155"/>
      <c r="AF289" s="155"/>
      <c r="AG289" s="155"/>
      <c r="AH289" s="151"/>
      <c r="AI289" s="151"/>
      <c r="AJ289" s="151"/>
    </row>
    <row r="290" spans="28:36" s="5" customFormat="1" x14ac:dyDescent="0.2">
      <c r="AB290" s="151"/>
      <c r="AC290" s="151"/>
      <c r="AD290" s="155"/>
      <c r="AE290" s="155"/>
      <c r="AF290" s="155"/>
      <c r="AG290" s="155"/>
      <c r="AH290" s="151"/>
      <c r="AI290" s="151"/>
      <c r="AJ290" s="151"/>
    </row>
    <row r="291" spans="28:36" s="5" customFormat="1" x14ac:dyDescent="0.2">
      <c r="AB291" s="151"/>
      <c r="AC291" s="151"/>
      <c r="AD291" s="155"/>
      <c r="AE291" s="155"/>
      <c r="AF291" s="155"/>
      <c r="AG291" s="155"/>
      <c r="AH291" s="151"/>
      <c r="AI291" s="151"/>
      <c r="AJ291" s="151"/>
    </row>
    <row r="292" spans="28:36" s="5" customFormat="1" x14ac:dyDescent="0.2">
      <c r="AB292" s="151"/>
      <c r="AC292" s="151"/>
      <c r="AD292" s="155"/>
      <c r="AE292" s="155"/>
      <c r="AF292" s="155"/>
      <c r="AG292" s="155"/>
      <c r="AH292" s="151"/>
      <c r="AI292" s="151"/>
      <c r="AJ292" s="151"/>
    </row>
    <row r="293" spans="28:36" s="5" customFormat="1" x14ac:dyDescent="0.2">
      <c r="AB293" s="151"/>
      <c r="AC293" s="151"/>
      <c r="AD293" s="155"/>
      <c r="AE293" s="155"/>
      <c r="AF293" s="155"/>
      <c r="AG293" s="155"/>
      <c r="AH293" s="151"/>
      <c r="AI293" s="151"/>
      <c r="AJ293" s="151"/>
    </row>
    <row r="294" spans="28:36" s="5" customFormat="1" x14ac:dyDescent="0.2">
      <c r="AB294" s="151"/>
      <c r="AC294" s="151"/>
      <c r="AD294" s="155"/>
      <c r="AE294" s="155"/>
      <c r="AF294" s="155"/>
      <c r="AG294" s="155"/>
      <c r="AH294" s="151"/>
      <c r="AI294" s="151"/>
      <c r="AJ294" s="151"/>
    </row>
    <row r="295" spans="28:36" s="5" customFormat="1" x14ac:dyDescent="0.2">
      <c r="AB295" s="151"/>
      <c r="AC295" s="151"/>
      <c r="AD295" s="155"/>
      <c r="AE295" s="155"/>
      <c r="AF295" s="155"/>
      <c r="AG295" s="155"/>
      <c r="AH295" s="151"/>
      <c r="AI295" s="151"/>
      <c r="AJ295" s="151"/>
    </row>
    <row r="296" spans="28:36" s="5" customFormat="1" x14ac:dyDescent="0.2">
      <c r="AB296" s="151"/>
      <c r="AC296" s="151"/>
      <c r="AD296" s="155"/>
      <c r="AE296" s="155"/>
      <c r="AF296" s="155"/>
      <c r="AG296" s="155"/>
      <c r="AH296" s="151"/>
      <c r="AI296" s="151"/>
      <c r="AJ296" s="151"/>
    </row>
    <row r="297" spans="28:36" s="5" customFormat="1" x14ac:dyDescent="0.2">
      <c r="AB297" s="151"/>
      <c r="AC297" s="151"/>
      <c r="AD297" s="155"/>
      <c r="AE297" s="155"/>
      <c r="AF297" s="155"/>
      <c r="AG297" s="155"/>
      <c r="AH297" s="151"/>
      <c r="AI297" s="151"/>
      <c r="AJ297" s="151"/>
    </row>
    <row r="298" spans="28:36" s="5" customFormat="1" x14ac:dyDescent="0.2">
      <c r="AB298" s="151"/>
      <c r="AC298" s="151"/>
      <c r="AD298" s="155"/>
      <c r="AE298" s="155"/>
      <c r="AF298" s="155"/>
      <c r="AG298" s="155"/>
      <c r="AH298" s="151"/>
      <c r="AI298" s="151"/>
      <c r="AJ298" s="151"/>
    </row>
    <row r="299" spans="28:36" s="5" customFormat="1" x14ac:dyDescent="0.2">
      <c r="AB299" s="151"/>
      <c r="AC299" s="151"/>
      <c r="AD299" s="155"/>
      <c r="AE299" s="155"/>
      <c r="AF299" s="155"/>
      <c r="AG299" s="155"/>
      <c r="AH299" s="151"/>
      <c r="AI299" s="151"/>
      <c r="AJ299" s="151"/>
    </row>
    <row r="300" spans="28:36" s="5" customFormat="1" x14ac:dyDescent="0.2">
      <c r="AB300" s="151"/>
      <c r="AC300" s="151"/>
      <c r="AD300" s="155"/>
      <c r="AE300" s="155"/>
      <c r="AF300" s="155"/>
      <c r="AG300" s="155"/>
      <c r="AH300" s="151"/>
      <c r="AI300" s="151"/>
      <c r="AJ300" s="151"/>
    </row>
    <row r="301" spans="28:36" s="5" customFormat="1" x14ac:dyDescent="0.2">
      <c r="AB301" s="151"/>
      <c r="AC301" s="151"/>
      <c r="AD301" s="155"/>
      <c r="AE301" s="155"/>
      <c r="AF301" s="155"/>
      <c r="AG301" s="155"/>
      <c r="AH301" s="151"/>
      <c r="AI301" s="151"/>
      <c r="AJ301" s="151"/>
    </row>
    <row r="302" spans="28:36" s="5" customFormat="1" x14ac:dyDescent="0.2">
      <c r="AB302" s="151"/>
      <c r="AC302" s="151"/>
      <c r="AD302" s="155"/>
      <c r="AE302" s="155"/>
      <c r="AF302" s="155"/>
      <c r="AG302" s="155"/>
      <c r="AH302" s="151"/>
      <c r="AI302" s="151"/>
      <c r="AJ302" s="151"/>
    </row>
    <row r="303" spans="28:36" s="5" customFormat="1" x14ac:dyDescent="0.2">
      <c r="AB303" s="151"/>
      <c r="AC303" s="151"/>
      <c r="AD303" s="155"/>
      <c r="AE303" s="155"/>
      <c r="AF303" s="155"/>
      <c r="AG303" s="155"/>
      <c r="AH303" s="151"/>
      <c r="AI303" s="151"/>
      <c r="AJ303" s="151"/>
    </row>
    <row r="304" spans="28:36" s="5" customFormat="1" x14ac:dyDescent="0.2">
      <c r="AB304" s="151"/>
      <c r="AC304" s="151"/>
      <c r="AD304" s="155"/>
      <c r="AE304" s="155"/>
      <c r="AF304" s="155"/>
      <c r="AG304" s="155"/>
      <c r="AH304" s="151"/>
      <c r="AI304" s="151"/>
      <c r="AJ304" s="151"/>
    </row>
    <row r="305" spans="28:36" s="5" customFormat="1" x14ac:dyDescent="0.2">
      <c r="AB305" s="151"/>
      <c r="AC305" s="151"/>
      <c r="AD305" s="155"/>
      <c r="AE305" s="155"/>
      <c r="AF305" s="155"/>
      <c r="AG305" s="155"/>
      <c r="AH305" s="151"/>
      <c r="AI305" s="151"/>
      <c r="AJ305" s="151"/>
    </row>
    <row r="306" spans="28:36" s="5" customFormat="1" x14ac:dyDescent="0.2">
      <c r="AB306" s="151"/>
      <c r="AC306" s="151"/>
      <c r="AD306" s="155"/>
      <c r="AE306" s="155"/>
      <c r="AF306" s="155"/>
      <c r="AG306" s="155"/>
      <c r="AH306" s="151"/>
      <c r="AI306" s="151"/>
      <c r="AJ306" s="151"/>
    </row>
    <row r="307" spans="28:36" s="5" customFormat="1" x14ac:dyDescent="0.2">
      <c r="AB307" s="151"/>
      <c r="AC307" s="151"/>
      <c r="AD307" s="155"/>
      <c r="AE307" s="155"/>
      <c r="AF307" s="155"/>
      <c r="AG307" s="155"/>
      <c r="AH307" s="151"/>
      <c r="AI307" s="151"/>
      <c r="AJ307" s="151"/>
    </row>
    <row r="308" spans="28:36" s="5" customFormat="1" x14ac:dyDescent="0.2">
      <c r="AB308" s="151"/>
      <c r="AC308" s="151"/>
      <c r="AD308" s="155"/>
      <c r="AE308" s="155"/>
      <c r="AF308" s="155"/>
      <c r="AG308" s="155"/>
      <c r="AH308" s="151"/>
      <c r="AI308" s="151"/>
      <c r="AJ308" s="151"/>
    </row>
    <row r="309" spans="28:36" s="5" customFormat="1" x14ac:dyDescent="0.2">
      <c r="AB309" s="151"/>
      <c r="AC309" s="151"/>
      <c r="AD309" s="155"/>
      <c r="AE309" s="155"/>
      <c r="AF309" s="155"/>
      <c r="AG309" s="155"/>
      <c r="AH309" s="151"/>
      <c r="AI309" s="151"/>
      <c r="AJ309" s="151"/>
    </row>
    <row r="310" spans="28:36" s="5" customFormat="1" x14ac:dyDescent="0.2">
      <c r="AB310" s="151"/>
      <c r="AC310" s="151"/>
      <c r="AD310" s="155"/>
      <c r="AE310" s="155"/>
      <c r="AF310" s="155"/>
      <c r="AG310" s="155"/>
      <c r="AH310" s="151"/>
      <c r="AI310" s="151"/>
      <c r="AJ310" s="151"/>
    </row>
    <row r="311" spans="28:36" s="5" customFormat="1" x14ac:dyDescent="0.2">
      <c r="AB311" s="151"/>
      <c r="AC311" s="151"/>
      <c r="AD311" s="155"/>
      <c r="AE311" s="155"/>
      <c r="AF311" s="155"/>
      <c r="AG311" s="155"/>
      <c r="AH311" s="151"/>
      <c r="AI311" s="151"/>
      <c r="AJ311" s="151"/>
    </row>
    <row r="312" spans="28:36" s="5" customFormat="1" x14ac:dyDescent="0.2">
      <c r="AB312" s="151"/>
      <c r="AC312" s="151"/>
      <c r="AD312" s="155"/>
      <c r="AE312" s="155"/>
      <c r="AF312" s="155"/>
      <c r="AG312" s="155"/>
      <c r="AH312" s="151"/>
      <c r="AI312" s="151"/>
      <c r="AJ312" s="151"/>
    </row>
    <row r="313" spans="28:36" s="5" customFormat="1" x14ac:dyDescent="0.2">
      <c r="AB313" s="151"/>
      <c r="AC313" s="151"/>
      <c r="AD313" s="155"/>
      <c r="AE313" s="155"/>
      <c r="AF313" s="155"/>
      <c r="AG313" s="155"/>
      <c r="AH313" s="151"/>
      <c r="AI313" s="151"/>
      <c r="AJ313" s="151"/>
    </row>
    <row r="314" spans="28:36" s="5" customFormat="1" x14ac:dyDescent="0.2">
      <c r="AB314" s="151"/>
      <c r="AC314" s="151"/>
      <c r="AD314" s="155"/>
      <c r="AE314" s="155"/>
      <c r="AF314" s="155"/>
      <c r="AG314" s="155"/>
      <c r="AH314" s="151"/>
      <c r="AI314" s="151"/>
      <c r="AJ314" s="151"/>
    </row>
    <row r="315" spans="28:36" s="5" customFormat="1" x14ac:dyDescent="0.2">
      <c r="AB315" s="151"/>
      <c r="AC315" s="151"/>
      <c r="AD315" s="155"/>
      <c r="AE315" s="155"/>
      <c r="AF315" s="155"/>
      <c r="AG315" s="155"/>
      <c r="AH315" s="151"/>
      <c r="AI315" s="151"/>
      <c r="AJ315" s="151"/>
    </row>
    <row r="316" spans="28:36" s="5" customFormat="1" x14ac:dyDescent="0.2">
      <c r="AB316" s="151"/>
      <c r="AC316" s="151"/>
      <c r="AD316" s="155"/>
      <c r="AE316" s="155"/>
      <c r="AF316" s="155"/>
      <c r="AG316" s="155"/>
      <c r="AH316" s="151"/>
      <c r="AI316" s="151"/>
      <c r="AJ316" s="151"/>
    </row>
    <row r="317" spans="28:36" s="5" customFormat="1" x14ac:dyDescent="0.2">
      <c r="AB317" s="151"/>
      <c r="AC317" s="151"/>
      <c r="AD317" s="155"/>
      <c r="AE317" s="155"/>
      <c r="AF317" s="155"/>
      <c r="AG317" s="155"/>
      <c r="AH317" s="151"/>
      <c r="AI317" s="151"/>
      <c r="AJ317" s="151"/>
    </row>
    <row r="318" spans="28:36" s="5" customFormat="1" x14ac:dyDescent="0.2">
      <c r="AB318" s="151"/>
      <c r="AC318" s="151"/>
      <c r="AD318" s="155"/>
      <c r="AE318" s="155"/>
      <c r="AF318" s="155"/>
      <c r="AG318" s="155"/>
      <c r="AH318" s="151"/>
      <c r="AI318" s="151"/>
      <c r="AJ318" s="151"/>
    </row>
    <row r="319" spans="28:36" s="5" customFormat="1" x14ac:dyDescent="0.2">
      <c r="AB319" s="151"/>
      <c r="AC319" s="151"/>
      <c r="AD319" s="155"/>
      <c r="AE319" s="155"/>
      <c r="AF319" s="155"/>
      <c r="AG319" s="155"/>
      <c r="AH319" s="151"/>
      <c r="AI319" s="151"/>
      <c r="AJ319" s="151"/>
    </row>
    <row r="320" spans="28:36" s="5" customFormat="1" x14ac:dyDescent="0.2">
      <c r="AB320" s="151"/>
      <c r="AC320" s="151"/>
      <c r="AD320" s="155"/>
      <c r="AE320" s="155"/>
      <c r="AF320" s="155"/>
      <c r="AG320" s="155"/>
      <c r="AH320" s="151"/>
      <c r="AI320" s="151"/>
      <c r="AJ320" s="151"/>
    </row>
    <row r="321" spans="28:36" s="5" customFormat="1" x14ac:dyDescent="0.2">
      <c r="AB321" s="151"/>
      <c r="AC321" s="151"/>
      <c r="AD321" s="155"/>
      <c r="AE321" s="155"/>
      <c r="AF321" s="155"/>
      <c r="AG321" s="155"/>
      <c r="AH321" s="151"/>
      <c r="AI321" s="151"/>
      <c r="AJ321" s="151"/>
    </row>
    <row r="322" spans="28:36" s="5" customFormat="1" x14ac:dyDescent="0.2">
      <c r="AB322" s="151"/>
      <c r="AC322" s="151"/>
      <c r="AD322" s="155"/>
      <c r="AE322" s="155"/>
      <c r="AF322" s="155"/>
      <c r="AG322" s="155"/>
      <c r="AH322" s="151"/>
      <c r="AI322" s="151"/>
      <c r="AJ322" s="151"/>
    </row>
    <row r="323" spans="28:36" s="5" customFormat="1" x14ac:dyDescent="0.2">
      <c r="AB323" s="151"/>
      <c r="AC323" s="151"/>
      <c r="AD323" s="155"/>
      <c r="AE323" s="155"/>
      <c r="AF323" s="155"/>
      <c r="AG323" s="155"/>
      <c r="AH323" s="151"/>
      <c r="AI323" s="151"/>
      <c r="AJ323" s="151"/>
    </row>
    <row r="324" spans="28:36" s="5" customFormat="1" x14ac:dyDescent="0.2">
      <c r="AB324" s="151"/>
      <c r="AC324" s="151"/>
      <c r="AD324" s="155"/>
      <c r="AE324" s="155"/>
      <c r="AF324" s="155"/>
      <c r="AG324" s="155"/>
      <c r="AH324" s="151"/>
      <c r="AI324" s="151"/>
      <c r="AJ324" s="151"/>
    </row>
    <row r="325" spans="28:36" s="5" customFormat="1" x14ac:dyDescent="0.2">
      <c r="AB325" s="151"/>
      <c r="AC325" s="151"/>
      <c r="AD325" s="155"/>
      <c r="AE325" s="155"/>
      <c r="AF325" s="155"/>
      <c r="AG325" s="155"/>
      <c r="AH325" s="151"/>
      <c r="AI325" s="151"/>
      <c r="AJ325" s="151"/>
    </row>
    <row r="326" spans="28:36" s="5" customFormat="1" x14ac:dyDescent="0.2">
      <c r="AB326" s="151"/>
      <c r="AC326" s="151"/>
      <c r="AD326" s="155"/>
      <c r="AE326" s="155"/>
      <c r="AF326" s="155"/>
      <c r="AG326" s="155"/>
      <c r="AH326" s="151"/>
      <c r="AI326" s="151"/>
      <c r="AJ326" s="151"/>
    </row>
    <row r="327" spans="28:36" s="5" customFormat="1" x14ac:dyDescent="0.2">
      <c r="AB327" s="151"/>
      <c r="AC327" s="151"/>
      <c r="AD327" s="155"/>
      <c r="AE327" s="155"/>
      <c r="AF327" s="155"/>
      <c r="AG327" s="155"/>
      <c r="AH327" s="151"/>
      <c r="AI327" s="151"/>
      <c r="AJ327" s="151"/>
    </row>
    <row r="328" spans="28:36" s="5" customFormat="1" x14ac:dyDescent="0.2">
      <c r="AB328" s="151"/>
      <c r="AC328" s="151"/>
      <c r="AD328" s="155"/>
      <c r="AE328" s="155"/>
      <c r="AF328" s="155"/>
      <c r="AG328" s="155"/>
      <c r="AH328" s="151"/>
      <c r="AI328" s="151"/>
      <c r="AJ328" s="151"/>
    </row>
    <row r="329" spans="28:36" s="5" customFormat="1" x14ac:dyDescent="0.2">
      <c r="AB329" s="151"/>
      <c r="AC329" s="151"/>
      <c r="AD329" s="155"/>
      <c r="AE329" s="155"/>
      <c r="AF329" s="155"/>
      <c r="AG329" s="155"/>
      <c r="AH329" s="151"/>
      <c r="AI329" s="151"/>
      <c r="AJ329" s="151"/>
    </row>
    <row r="330" spans="28:36" s="5" customFormat="1" x14ac:dyDescent="0.2">
      <c r="AB330" s="151"/>
      <c r="AC330" s="151"/>
      <c r="AD330" s="155"/>
      <c r="AE330" s="155"/>
      <c r="AF330" s="155"/>
      <c r="AG330" s="155"/>
      <c r="AH330" s="151"/>
      <c r="AI330" s="151"/>
      <c r="AJ330" s="151"/>
    </row>
    <row r="331" spans="28:36" s="5" customFormat="1" x14ac:dyDescent="0.2">
      <c r="AB331" s="151"/>
      <c r="AC331" s="151"/>
      <c r="AD331" s="155"/>
      <c r="AE331" s="155"/>
      <c r="AF331" s="155"/>
      <c r="AG331" s="155"/>
      <c r="AH331" s="151"/>
      <c r="AI331" s="151"/>
      <c r="AJ331" s="151"/>
    </row>
    <row r="332" spans="28:36" s="5" customFormat="1" x14ac:dyDescent="0.2">
      <c r="AB332" s="151"/>
      <c r="AC332" s="151"/>
      <c r="AD332" s="155"/>
      <c r="AE332" s="155"/>
      <c r="AF332" s="155"/>
      <c r="AG332" s="155"/>
      <c r="AH332" s="151"/>
      <c r="AI332" s="151"/>
      <c r="AJ332" s="151"/>
    </row>
    <row r="333" spans="28:36" s="5" customFormat="1" x14ac:dyDescent="0.2">
      <c r="AB333" s="151"/>
      <c r="AC333" s="151"/>
      <c r="AD333" s="155"/>
      <c r="AE333" s="155"/>
      <c r="AF333" s="155"/>
      <c r="AG333" s="155"/>
      <c r="AH333" s="151"/>
      <c r="AI333" s="151"/>
      <c r="AJ333" s="151"/>
    </row>
    <row r="334" spans="28:36" s="5" customFormat="1" x14ac:dyDescent="0.2">
      <c r="AB334" s="151"/>
      <c r="AC334" s="151"/>
      <c r="AD334" s="155"/>
      <c r="AE334" s="155"/>
      <c r="AF334" s="155"/>
      <c r="AG334" s="155"/>
      <c r="AH334" s="151"/>
      <c r="AI334" s="151"/>
      <c r="AJ334" s="151"/>
    </row>
    <row r="335" spans="28:36" s="5" customFormat="1" x14ac:dyDescent="0.2">
      <c r="AB335" s="151"/>
      <c r="AC335" s="151"/>
      <c r="AD335" s="155"/>
      <c r="AE335" s="155"/>
      <c r="AF335" s="155"/>
      <c r="AG335" s="155"/>
      <c r="AH335" s="151"/>
      <c r="AI335" s="151"/>
      <c r="AJ335" s="151"/>
    </row>
    <row r="336" spans="28:36" s="5" customFormat="1" x14ac:dyDescent="0.2">
      <c r="AB336" s="151"/>
      <c r="AC336" s="151"/>
      <c r="AD336" s="155"/>
      <c r="AE336" s="155"/>
      <c r="AF336" s="155"/>
      <c r="AG336" s="155"/>
      <c r="AH336" s="151"/>
      <c r="AI336" s="151"/>
      <c r="AJ336" s="151"/>
    </row>
    <row r="337" spans="28:36" s="5" customFormat="1" x14ac:dyDescent="0.2">
      <c r="AB337" s="151"/>
      <c r="AC337" s="151"/>
      <c r="AD337" s="155"/>
      <c r="AE337" s="155"/>
      <c r="AF337" s="155"/>
      <c r="AG337" s="155"/>
      <c r="AH337" s="151"/>
      <c r="AI337" s="151"/>
      <c r="AJ337" s="151"/>
    </row>
    <row r="338" spans="28:36" s="5" customFormat="1" x14ac:dyDescent="0.2">
      <c r="AB338" s="151"/>
      <c r="AC338" s="151"/>
      <c r="AD338" s="155"/>
      <c r="AE338" s="155"/>
      <c r="AF338" s="155"/>
      <c r="AG338" s="155"/>
      <c r="AH338" s="151"/>
      <c r="AI338" s="151"/>
      <c r="AJ338" s="151"/>
    </row>
    <row r="339" spans="28:36" s="5" customFormat="1" x14ac:dyDescent="0.2">
      <c r="AB339" s="151"/>
      <c r="AC339" s="151"/>
      <c r="AD339" s="155"/>
      <c r="AE339" s="155"/>
      <c r="AF339" s="155"/>
      <c r="AG339" s="155"/>
      <c r="AH339" s="151"/>
      <c r="AI339" s="151"/>
      <c r="AJ339" s="151"/>
    </row>
    <row r="340" spans="28:36" s="5" customFormat="1" x14ac:dyDescent="0.2">
      <c r="AB340" s="151"/>
      <c r="AC340" s="151"/>
      <c r="AD340" s="155"/>
      <c r="AE340" s="155"/>
      <c r="AF340" s="155"/>
      <c r="AG340" s="155"/>
      <c r="AH340" s="151"/>
      <c r="AI340" s="151"/>
      <c r="AJ340" s="151"/>
    </row>
    <row r="341" spans="28:36" s="5" customFormat="1" x14ac:dyDescent="0.2">
      <c r="AB341" s="151"/>
      <c r="AC341" s="151"/>
      <c r="AD341" s="155"/>
      <c r="AE341" s="155"/>
      <c r="AF341" s="155"/>
      <c r="AG341" s="155"/>
      <c r="AH341" s="151"/>
      <c r="AI341" s="151"/>
      <c r="AJ341" s="151"/>
    </row>
    <row r="342" spans="28:36" s="5" customFormat="1" x14ac:dyDescent="0.2">
      <c r="AB342" s="151"/>
      <c r="AC342" s="151"/>
      <c r="AD342" s="155"/>
      <c r="AE342" s="155"/>
      <c r="AF342" s="155"/>
      <c r="AG342" s="155"/>
      <c r="AH342" s="151"/>
      <c r="AI342" s="151"/>
      <c r="AJ342" s="15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zoomScaleNormal="100" workbookViewId="0">
      <pane xSplit="1" ySplit="2" topLeftCell="B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2.28515625" style="201" customWidth="1"/>
    <col min="2" max="2" width="9.7109375" style="156" customWidth="1"/>
    <col min="3" max="3" width="8.42578125" style="156" customWidth="1"/>
    <col min="4" max="4" width="8.85546875" style="156" customWidth="1"/>
    <col min="5" max="5" width="9.42578125" style="156" customWidth="1"/>
    <col min="6" max="6" width="9.7109375" style="156" customWidth="1"/>
    <col min="7" max="7" width="7.42578125" style="156" customWidth="1"/>
    <col min="8" max="8" width="8" style="156" customWidth="1"/>
    <col min="9" max="9" width="8.42578125" style="156" customWidth="1"/>
    <col min="10" max="10" width="8.85546875" style="156" customWidth="1"/>
    <col min="11" max="11" width="8.7109375" style="184" customWidth="1"/>
    <col min="12" max="12" width="8.85546875" style="156" customWidth="1"/>
    <col min="13" max="13" width="9.85546875" style="156" customWidth="1"/>
    <col min="14" max="14" width="9.140625" style="156"/>
    <col min="15" max="15" width="11.28515625" style="156" customWidth="1"/>
    <col min="16" max="16" width="13.5703125" style="23" customWidth="1"/>
    <col min="17" max="17" width="14.28515625" style="23" customWidth="1"/>
    <col min="18" max="255" width="9.140625" style="156"/>
    <col min="256" max="256" width="42.28515625" style="156" customWidth="1"/>
    <col min="257" max="257" width="9.7109375" style="156" customWidth="1"/>
    <col min="258" max="258" width="8.42578125" style="156" customWidth="1"/>
    <col min="259" max="259" width="8.85546875" style="156" customWidth="1"/>
    <col min="260" max="260" width="9.42578125" style="156" customWidth="1"/>
    <col min="261" max="261" width="9.7109375" style="156" customWidth="1"/>
    <col min="262" max="262" width="7.42578125" style="156" customWidth="1"/>
    <col min="263" max="263" width="8" style="156" customWidth="1"/>
    <col min="264" max="264" width="8.42578125" style="156" customWidth="1"/>
    <col min="265" max="265" width="8.85546875" style="156" customWidth="1"/>
    <col min="266" max="266" width="8.7109375" style="156" customWidth="1"/>
    <col min="267" max="267" width="8.85546875" style="156" customWidth="1"/>
    <col min="268" max="268" width="9.85546875" style="156" customWidth="1"/>
    <col min="269" max="511" width="9.140625" style="156"/>
    <col min="512" max="512" width="42.28515625" style="156" customWidth="1"/>
    <col min="513" max="513" width="9.7109375" style="156" customWidth="1"/>
    <col min="514" max="514" width="8.42578125" style="156" customWidth="1"/>
    <col min="515" max="515" width="8.85546875" style="156" customWidth="1"/>
    <col min="516" max="516" width="9.42578125" style="156" customWidth="1"/>
    <col min="517" max="517" width="9.7109375" style="156" customWidth="1"/>
    <col min="518" max="518" width="7.42578125" style="156" customWidth="1"/>
    <col min="519" max="519" width="8" style="156" customWidth="1"/>
    <col min="520" max="520" width="8.42578125" style="156" customWidth="1"/>
    <col min="521" max="521" width="8.85546875" style="156" customWidth="1"/>
    <col min="522" max="522" width="8.7109375" style="156" customWidth="1"/>
    <col min="523" max="523" width="8.85546875" style="156" customWidth="1"/>
    <col min="524" max="524" width="9.85546875" style="156" customWidth="1"/>
    <col min="525" max="767" width="9.140625" style="156"/>
    <col min="768" max="768" width="42.28515625" style="156" customWidth="1"/>
    <col min="769" max="769" width="9.7109375" style="156" customWidth="1"/>
    <col min="770" max="770" width="8.42578125" style="156" customWidth="1"/>
    <col min="771" max="771" width="8.85546875" style="156" customWidth="1"/>
    <col min="772" max="772" width="9.42578125" style="156" customWidth="1"/>
    <col min="773" max="773" width="9.7109375" style="156" customWidth="1"/>
    <col min="774" max="774" width="7.42578125" style="156" customWidth="1"/>
    <col min="775" max="775" width="8" style="156" customWidth="1"/>
    <col min="776" max="776" width="8.42578125" style="156" customWidth="1"/>
    <col min="777" max="777" width="8.85546875" style="156" customWidth="1"/>
    <col min="778" max="778" width="8.7109375" style="156" customWidth="1"/>
    <col min="779" max="779" width="8.85546875" style="156" customWidth="1"/>
    <col min="780" max="780" width="9.85546875" style="156" customWidth="1"/>
    <col min="781" max="1023" width="9.140625" style="156"/>
    <col min="1024" max="1024" width="42.28515625" style="156" customWidth="1"/>
    <col min="1025" max="1025" width="9.7109375" style="156" customWidth="1"/>
    <col min="1026" max="1026" width="8.42578125" style="156" customWidth="1"/>
    <col min="1027" max="1027" width="8.85546875" style="156" customWidth="1"/>
    <col min="1028" max="1028" width="9.42578125" style="156" customWidth="1"/>
    <col min="1029" max="1029" width="9.7109375" style="156" customWidth="1"/>
    <col min="1030" max="1030" width="7.42578125" style="156" customWidth="1"/>
    <col min="1031" max="1031" width="8" style="156" customWidth="1"/>
    <col min="1032" max="1032" width="8.42578125" style="156" customWidth="1"/>
    <col min="1033" max="1033" width="8.85546875" style="156" customWidth="1"/>
    <col min="1034" max="1034" width="8.7109375" style="156" customWidth="1"/>
    <col min="1035" max="1035" width="8.85546875" style="156" customWidth="1"/>
    <col min="1036" max="1036" width="9.85546875" style="156" customWidth="1"/>
    <col min="1037" max="1279" width="9.140625" style="156"/>
    <col min="1280" max="1280" width="42.28515625" style="156" customWidth="1"/>
    <col min="1281" max="1281" width="9.7109375" style="156" customWidth="1"/>
    <col min="1282" max="1282" width="8.42578125" style="156" customWidth="1"/>
    <col min="1283" max="1283" width="8.85546875" style="156" customWidth="1"/>
    <col min="1284" max="1284" width="9.42578125" style="156" customWidth="1"/>
    <col min="1285" max="1285" width="9.7109375" style="156" customWidth="1"/>
    <col min="1286" max="1286" width="7.42578125" style="156" customWidth="1"/>
    <col min="1287" max="1287" width="8" style="156" customWidth="1"/>
    <col min="1288" max="1288" width="8.42578125" style="156" customWidth="1"/>
    <col min="1289" max="1289" width="8.85546875" style="156" customWidth="1"/>
    <col min="1290" max="1290" width="8.7109375" style="156" customWidth="1"/>
    <col min="1291" max="1291" width="8.85546875" style="156" customWidth="1"/>
    <col min="1292" max="1292" width="9.85546875" style="156" customWidth="1"/>
    <col min="1293" max="1535" width="9.140625" style="156"/>
    <col min="1536" max="1536" width="42.28515625" style="156" customWidth="1"/>
    <col min="1537" max="1537" width="9.7109375" style="156" customWidth="1"/>
    <col min="1538" max="1538" width="8.42578125" style="156" customWidth="1"/>
    <col min="1539" max="1539" width="8.85546875" style="156" customWidth="1"/>
    <col min="1540" max="1540" width="9.42578125" style="156" customWidth="1"/>
    <col min="1541" max="1541" width="9.7109375" style="156" customWidth="1"/>
    <col min="1542" max="1542" width="7.42578125" style="156" customWidth="1"/>
    <col min="1543" max="1543" width="8" style="156" customWidth="1"/>
    <col min="1544" max="1544" width="8.42578125" style="156" customWidth="1"/>
    <col min="1545" max="1545" width="8.85546875" style="156" customWidth="1"/>
    <col min="1546" max="1546" width="8.7109375" style="156" customWidth="1"/>
    <col min="1547" max="1547" width="8.85546875" style="156" customWidth="1"/>
    <col min="1548" max="1548" width="9.85546875" style="156" customWidth="1"/>
    <col min="1549" max="1791" width="9.140625" style="156"/>
    <col min="1792" max="1792" width="42.28515625" style="156" customWidth="1"/>
    <col min="1793" max="1793" width="9.7109375" style="156" customWidth="1"/>
    <col min="1794" max="1794" width="8.42578125" style="156" customWidth="1"/>
    <col min="1795" max="1795" width="8.85546875" style="156" customWidth="1"/>
    <col min="1796" max="1796" width="9.42578125" style="156" customWidth="1"/>
    <col min="1797" max="1797" width="9.7109375" style="156" customWidth="1"/>
    <col min="1798" max="1798" width="7.42578125" style="156" customWidth="1"/>
    <col min="1799" max="1799" width="8" style="156" customWidth="1"/>
    <col min="1800" max="1800" width="8.42578125" style="156" customWidth="1"/>
    <col min="1801" max="1801" width="8.85546875" style="156" customWidth="1"/>
    <col min="1802" max="1802" width="8.7109375" style="156" customWidth="1"/>
    <col min="1803" max="1803" width="8.85546875" style="156" customWidth="1"/>
    <col min="1804" max="1804" width="9.85546875" style="156" customWidth="1"/>
    <col min="1805" max="2047" width="9.140625" style="156"/>
    <col min="2048" max="2048" width="42.28515625" style="156" customWidth="1"/>
    <col min="2049" max="2049" width="9.7109375" style="156" customWidth="1"/>
    <col min="2050" max="2050" width="8.42578125" style="156" customWidth="1"/>
    <col min="2051" max="2051" width="8.85546875" style="156" customWidth="1"/>
    <col min="2052" max="2052" width="9.42578125" style="156" customWidth="1"/>
    <col min="2053" max="2053" width="9.7109375" style="156" customWidth="1"/>
    <col min="2054" max="2054" width="7.42578125" style="156" customWidth="1"/>
    <col min="2055" max="2055" width="8" style="156" customWidth="1"/>
    <col min="2056" max="2056" width="8.42578125" style="156" customWidth="1"/>
    <col min="2057" max="2057" width="8.85546875" style="156" customWidth="1"/>
    <col min="2058" max="2058" width="8.7109375" style="156" customWidth="1"/>
    <col min="2059" max="2059" width="8.85546875" style="156" customWidth="1"/>
    <col min="2060" max="2060" width="9.85546875" style="156" customWidth="1"/>
    <col min="2061" max="2303" width="9.140625" style="156"/>
    <col min="2304" max="2304" width="42.28515625" style="156" customWidth="1"/>
    <col min="2305" max="2305" width="9.7109375" style="156" customWidth="1"/>
    <col min="2306" max="2306" width="8.42578125" style="156" customWidth="1"/>
    <col min="2307" max="2307" width="8.85546875" style="156" customWidth="1"/>
    <col min="2308" max="2308" width="9.42578125" style="156" customWidth="1"/>
    <col min="2309" max="2309" width="9.7109375" style="156" customWidth="1"/>
    <col min="2310" max="2310" width="7.42578125" style="156" customWidth="1"/>
    <col min="2311" max="2311" width="8" style="156" customWidth="1"/>
    <col min="2312" max="2312" width="8.42578125" style="156" customWidth="1"/>
    <col min="2313" max="2313" width="8.85546875" style="156" customWidth="1"/>
    <col min="2314" max="2314" width="8.7109375" style="156" customWidth="1"/>
    <col min="2315" max="2315" width="8.85546875" style="156" customWidth="1"/>
    <col min="2316" max="2316" width="9.85546875" style="156" customWidth="1"/>
    <col min="2317" max="2559" width="9.140625" style="156"/>
    <col min="2560" max="2560" width="42.28515625" style="156" customWidth="1"/>
    <col min="2561" max="2561" width="9.7109375" style="156" customWidth="1"/>
    <col min="2562" max="2562" width="8.42578125" style="156" customWidth="1"/>
    <col min="2563" max="2563" width="8.85546875" style="156" customWidth="1"/>
    <col min="2564" max="2564" width="9.42578125" style="156" customWidth="1"/>
    <col min="2565" max="2565" width="9.7109375" style="156" customWidth="1"/>
    <col min="2566" max="2566" width="7.42578125" style="156" customWidth="1"/>
    <col min="2567" max="2567" width="8" style="156" customWidth="1"/>
    <col min="2568" max="2568" width="8.42578125" style="156" customWidth="1"/>
    <col min="2569" max="2569" width="8.85546875" style="156" customWidth="1"/>
    <col min="2570" max="2570" width="8.7109375" style="156" customWidth="1"/>
    <col min="2571" max="2571" width="8.85546875" style="156" customWidth="1"/>
    <col min="2572" max="2572" width="9.85546875" style="156" customWidth="1"/>
    <col min="2573" max="2815" width="9.140625" style="156"/>
    <col min="2816" max="2816" width="42.28515625" style="156" customWidth="1"/>
    <col min="2817" max="2817" width="9.7109375" style="156" customWidth="1"/>
    <col min="2818" max="2818" width="8.42578125" style="156" customWidth="1"/>
    <col min="2819" max="2819" width="8.85546875" style="156" customWidth="1"/>
    <col min="2820" max="2820" width="9.42578125" style="156" customWidth="1"/>
    <col min="2821" max="2821" width="9.7109375" style="156" customWidth="1"/>
    <col min="2822" max="2822" width="7.42578125" style="156" customWidth="1"/>
    <col min="2823" max="2823" width="8" style="156" customWidth="1"/>
    <col min="2824" max="2824" width="8.42578125" style="156" customWidth="1"/>
    <col min="2825" max="2825" width="8.85546875" style="156" customWidth="1"/>
    <col min="2826" max="2826" width="8.7109375" style="156" customWidth="1"/>
    <col min="2827" max="2827" width="8.85546875" style="156" customWidth="1"/>
    <col min="2828" max="2828" width="9.85546875" style="156" customWidth="1"/>
    <col min="2829" max="3071" width="9.140625" style="156"/>
    <col min="3072" max="3072" width="42.28515625" style="156" customWidth="1"/>
    <col min="3073" max="3073" width="9.7109375" style="156" customWidth="1"/>
    <col min="3074" max="3074" width="8.42578125" style="156" customWidth="1"/>
    <col min="3075" max="3075" width="8.85546875" style="156" customWidth="1"/>
    <col min="3076" max="3076" width="9.42578125" style="156" customWidth="1"/>
    <col min="3077" max="3077" width="9.7109375" style="156" customWidth="1"/>
    <col min="3078" max="3078" width="7.42578125" style="156" customWidth="1"/>
    <col min="3079" max="3079" width="8" style="156" customWidth="1"/>
    <col min="3080" max="3080" width="8.42578125" style="156" customWidth="1"/>
    <col min="3081" max="3081" width="8.85546875" style="156" customWidth="1"/>
    <col min="3082" max="3082" width="8.7109375" style="156" customWidth="1"/>
    <col min="3083" max="3083" width="8.85546875" style="156" customWidth="1"/>
    <col min="3084" max="3084" width="9.85546875" style="156" customWidth="1"/>
    <col min="3085" max="3327" width="9.140625" style="156"/>
    <col min="3328" max="3328" width="42.28515625" style="156" customWidth="1"/>
    <col min="3329" max="3329" width="9.7109375" style="156" customWidth="1"/>
    <col min="3330" max="3330" width="8.42578125" style="156" customWidth="1"/>
    <col min="3331" max="3331" width="8.85546875" style="156" customWidth="1"/>
    <col min="3332" max="3332" width="9.42578125" style="156" customWidth="1"/>
    <col min="3333" max="3333" width="9.7109375" style="156" customWidth="1"/>
    <col min="3334" max="3334" width="7.42578125" style="156" customWidth="1"/>
    <col min="3335" max="3335" width="8" style="156" customWidth="1"/>
    <col min="3336" max="3336" width="8.42578125" style="156" customWidth="1"/>
    <col min="3337" max="3337" width="8.85546875" style="156" customWidth="1"/>
    <col min="3338" max="3338" width="8.7109375" style="156" customWidth="1"/>
    <col min="3339" max="3339" width="8.85546875" style="156" customWidth="1"/>
    <col min="3340" max="3340" width="9.85546875" style="156" customWidth="1"/>
    <col min="3341" max="3583" width="9.140625" style="156"/>
    <col min="3584" max="3584" width="42.28515625" style="156" customWidth="1"/>
    <col min="3585" max="3585" width="9.7109375" style="156" customWidth="1"/>
    <col min="3586" max="3586" width="8.42578125" style="156" customWidth="1"/>
    <col min="3587" max="3587" width="8.85546875" style="156" customWidth="1"/>
    <col min="3588" max="3588" width="9.42578125" style="156" customWidth="1"/>
    <col min="3589" max="3589" width="9.7109375" style="156" customWidth="1"/>
    <col min="3590" max="3590" width="7.42578125" style="156" customWidth="1"/>
    <col min="3591" max="3591" width="8" style="156" customWidth="1"/>
    <col min="3592" max="3592" width="8.42578125" style="156" customWidth="1"/>
    <col min="3593" max="3593" width="8.85546875" style="156" customWidth="1"/>
    <col min="3594" max="3594" width="8.7109375" style="156" customWidth="1"/>
    <col min="3595" max="3595" width="8.85546875" style="156" customWidth="1"/>
    <col min="3596" max="3596" width="9.85546875" style="156" customWidth="1"/>
    <col min="3597" max="3839" width="9.140625" style="156"/>
    <col min="3840" max="3840" width="42.28515625" style="156" customWidth="1"/>
    <col min="3841" max="3841" width="9.7109375" style="156" customWidth="1"/>
    <col min="3842" max="3842" width="8.42578125" style="156" customWidth="1"/>
    <col min="3843" max="3843" width="8.85546875" style="156" customWidth="1"/>
    <col min="3844" max="3844" width="9.42578125" style="156" customWidth="1"/>
    <col min="3845" max="3845" width="9.7109375" style="156" customWidth="1"/>
    <col min="3846" max="3846" width="7.42578125" style="156" customWidth="1"/>
    <col min="3847" max="3847" width="8" style="156" customWidth="1"/>
    <col min="3848" max="3848" width="8.42578125" style="156" customWidth="1"/>
    <col min="3849" max="3849" width="8.85546875" style="156" customWidth="1"/>
    <col min="3850" max="3850" width="8.7109375" style="156" customWidth="1"/>
    <col min="3851" max="3851" width="8.85546875" style="156" customWidth="1"/>
    <col min="3852" max="3852" width="9.85546875" style="156" customWidth="1"/>
    <col min="3853" max="4095" width="9.140625" style="156"/>
    <col min="4096" max="4096" width="42.28515625" style="156" customWidth="1"/>
    <col min="4097" max="4097" width="9.7109375" style="156" customWidth="1"/>
    <col min="4098" max="4098" width="8.42578125" style="156" customWidth="1"/>
    <col min="4099" max="4099" width="8.85546875" style="156" customWidth="1"/>
    <col min="4100" max="4100" width="9.42578125" style="156" customWidth="1"/>
    <col min="4101" max="4101" width="9.7109375" style="156" customWidth="1"/>
    <col min="4102" max="4102" width="7.42578125" style="156" customWidth="1"/>
    <col min="4103" max="4103" width="8" style="156" customWidth="1"/>
    <col min="4104" max="4104" width="8.42578125" style="156" customWidth="1"/>
    <col min="4105" max="4105" width="8.85546875" style="156" customWidth="1"/>
    <col min="4106" max="4106" width="8.7109375" style="156" customWidth="1"/>
    <col min="4107" max="4107" width="8.85546875" style="156" customWidth="1"/>
    <col min="4108" max="4108" width="9.85546875" style="156" customWidth="1"/>
    <col min="4109" max="4351" width="9.140625" style="156"/>
    <col min="4352" max="4352" width="42.28515625" style="156" customWidth="1"/>
    <col min="4353" max="4353" width="9.7109375" style="156" customWidth="1"/>
    <col min="4354" max="4354" width="8.42578125" style="156" customWidth="1"/>
    <col min="4355" max="4355" width="8.85546875" style="156" customWidth="1"/>
    <col min="4356" max="4356" width="9.42578125" style="156" customWidth="1"/>
    <col min="4357" max="4357" width="9.7109375" style="156" customWidth="1"/>
    <col min="4358" max="4358" width="7.42578125" style="156" customWidth="1"/>
    <col min="4359" max="4359" width="8" style="156" customWidth="1"/>
    <col min="4360" max="4360" width="8.42578125" style="156" customWidth="1"/>
    <col min="4361" max="4361" width="8.85546875" style="156" customWidth="1"/>
    <col min="4362" max="4362" width="8.7109375" style="156" customWidth="1"/>
    <col min="4363" max="4363" width="8.85546875" style="156" customWidth="1"/>
    <col min="4364" max="4364" width="9.85546875" style="156" customWidth="1"/>
    <col min="4365" max="4607" width="9.140625" style="156"/>
    <col min="4608" max="4608" width="42.28515625" style="156" customWidth="1"/>
    <col min="4609" max="4609" width="9.7109375" style="156" customWidth="1"/>
    <col min="4610" max="4610" width="8.42578125" style="156" customWidth="1"/>
    <col min="4611" max="4611" width="8.85546875" style="156" customWidth="1"/>
    <col min="4612" max="4612" width="9.42578125" style="156" customWidth="1"/>
    <col min="4613" max="4613" width="9.7109375" style="156" customWidth="1"/>
    <col min="4614" max="4614" width="7.42578125" style="156" customWidth="1"/>
    <col min="4615" max="4615" width="8" style="156" customWidth="1"/>
    <col min="4616" max="4616" width="8.42578125" style="156" customWidth="1"/>
    <col min="4617" max="4617" width="8.85546875" style="156" customWidth="1"/>
    <col min="4618" max="4618" width="8.7109375" style="156" customWidth="1"/>
    <col min="4619" max="4619" width="8.85546875" style="156" customWidth="1"/>
    <col min="4620" max="4620" width="9.85546875" style="156" customWidth="1"/>
    <col min="4621" max="4863" width="9.140625" style="156"/>
    <col min="4864" max="4864" width="42.28515625" style="156" customWidth="1"/>
    <col min="4865" max="4865" width="9.7109375" style="156" customWidth="1"/>
    <col min="4866" max="4866" width="8.42578125" style="156" customWidth="1"/>
    <col min="4867" max="4867" width="8.85546875" style="156" customWidth="1"/>
    <col min="4868" max="4868" width="9.42578125" style="156" customWidth="1"/>
    <col min="4869" max="4869" width="9.7109375" style="156" customWidth="1"/>
    <col min="4870" max="4870" width="7.42578125" style="156" customWidth="1"/>
    <col min="4871" max="4871" width="8" style="156" customWidth="1"/>
    <col min="4872" max="4872" width="8.42578125" style="156" customWidth="1"/>
    <col min="4873" max="4873" width="8.85546875" style="156" customWidth="1"/>
    <col min="4874" max="4874" width="8.7109375" style="156" customWidth="1"/>
    <col min="4875" max="4875" width="8.85546875" style="156" customWidth="1"/>
    <col min="4876" max="4876" width="9.85546875" style="156" customWidth="1"/>
    <col min="4877" max="5119" width="9.140625" style="156"/>
    <col min="5120" max="5120" width="42.28515625" style="156" customWidth="1"/>
    <col min="5121" max="5121" width="9.7109375" style="156" customWidth="1"/>
    <col min="5122" max="5122" width="8.42578125" style="156" customWidth="1"/>
    <col min="5123" max="5123" width="8.85546875" style="156" customWidth="1"/>
    <col min="5124" max="5124" width="9.42578125" style="156" customWidth="1"/>
    <col min="5125" max="5125" width="9.7109375" style="156" customWidth="1"/>
    <col min="5126" max="5126" width="7.42578125" style="156" customWidth="1"/>
    <col min="5127" max="5127" width="8" style="156" customWidth="1"/>
    <col min="5128" max="5128" width="8.42578125" style="156" customWidth="1"/>
    <col min="5129" max="5129" width="8.85546875" style="156" customWidth="1"/>
    <col min="5130" max="5130" width="8.7109375" style="156" customWidth="1"/>
    <col min="5131" max="5131" width="8.85546875" style="156" customWidth="1"/>
    <col min="5132" max="5132" width="9.85546875" style="156" customWidth="1"/>
    <col min="5133" max="5375" width="9.140625" style="156"/>
    <col min="5376" max="5376" width="42.28515625" style="156" customWidth="1"/>
    <col min="5377" max="5377" width="9.7109375" style="156" customWidth="1"/>
    <col min="5378" max="5378" width="8.42578125" style="156" customWidth="1"/>
    <col min="5379" max="5379" width="8.85546875" style="156" customWidth="1"/>
    <col min="5380" max="5380" width="9.42578125" style="156" customWidth="1"/>
    <col min="5381" max="5381" width="9.7109375" style="156" customWidth="1"/>
    <col min="5382" max="5382" width="7.42578125" style="156" customWidth="1"/>
    <col min="5383" max="5383" width="8" style="156" customWidth="1"/>
    <col min="5384" max="5384" width="8.42578125" style="156" customWidth="1"/>
    <col min="5385" max="5385" width="8.85546875" style="156" customWidth="1"/>
    <col min="5386" max="5386" width="8.7109375" style="156" customWidth="1"/>
    <col min="5387" max="5387" width="8.85546875" style="156" customWidth="1"/>
    <col min="5388" max="5388" width="9.85546875" style="156" customWidth="1"/>
    <col min="5389" max="5631" width="9.140625" style="156"/>
    <col min="5632" max="5632" width="42.28515625" style="156" customWidth="1"/>
    <col min="5633" max="5633" width="9.7109375" style="156" customWidth="1"/>
    <col min="5634" max="5634" width="8.42578125" style="156" customWidth="1"/>
    <col min="5635" max="5635" width="8.85546875" style="156" customWidth="1"/>
    <col min="5636" max="5636" width="9.42578125" style="156" customWidth="1"/>
    <col min="5637" max="5637" width="9.7109375" style="156" customWidth="1"/>
    <col min="5638" max="5638" width="7.42578125" style="156" customWidth="1"/>
    <col min="5639" max="5639" width="8" style="156" customWidth="1"/>
    <col min="5640" max="5640" width="8.42578125" style="156" customWidth="1"/>
    <col min="5641" max="5641" width="8.85546875" style="156" customWidth="1"/>
    <col min="5642" max="5642" width="8.7109375" style="156" customWidth="1"/>
    <col min="5643" max="5643" width="8.85546875" style="156" customWidth="1"/>
    <col min="5644" max="5644" width="9.85546875" style="156" customWidth="1"/>
    <col min="5645" max="5887" width="9.140625" style="156"/>
    <col min="5888" max="5888" width="42.28515625" style="156" customWidth="1"/>
    <col min="5889" max="5889" width="9.7109375" style="156" customWidth="1"/>
    <col min="5890" max="5890" width="8.42578125" style="156" customWidth="1"/>
    <col min="5891" max="5891" width="8.85546875" style="156" customWidth="1"/>
    <col min="5892" max="5892" width="9.42578125" style="156" customWidth="1"/>
    <col min="5893" max="5893" width="9.7109375" style="156" customWidth="1"/>
    <col min="5894" max="5894" width="7.42578125" style="156" customWidth="1"/>
    <col min="5895" max="5895" width="8" style="156" customWidth="1"/>
    <col min="5896" max="5896" width="8.42578125" style="156" customWidth="1"/>
    <col min="5897" max="5897" width="8.85546875" style="156" customWidth="1"/>
    <col min="5898" max="5898" width="8.7109375" style="156" customWidth="1"/>
    <col min="5899" max="5899" width="8.85546875" style="156" customWidth="1"/>
    <col min="5900" max="5900" width="9.85546875" style="156" customWidth="1"/>
    <col min="5901" max="6143" width="9.140625" style="156"/>
    <col min="6144" max="6144" width="42.28515625" style="156" customWidth="1"/>
    <col min="6145" max="6145" width="9.7109375" style="156" customWidth="1"/>
    <col min="6146" max="6146" width="8.42578125" style="156" customWidth="1"/>
    <col min="6147" max="6147" width="8.85546875" style="156" customWidth="1"/>
    <col min="6148" max="6148" width="9.42578125" style="156" customWidth="1"/>
    <col min="6149" max="6149" width="9.7109375" style="156" customWidth="1"/>
    <col min="6150" max="6150" width="7.42578125" style="156" customWidth="1"/>
    <col min="6151" max="6151" width="8" style="156" customWidth="1"/>
    <col min="6152" max="6152" width="8.42578125" style="156" customWidth="1"/>
    <col min="6153" max="6153" width="8.85546875" style="156" customWidth="1"/>
    <col min="6154" max="6154" width="8.7109375" style="156" customWidth="1"/>
    <col min="6155" max="6155" width="8.85546875" style="156" customWidth="1"/>
    <col min="6156" max="6156" width="9.85546875" style="156" customWidth="1"/>
    <col min="6157" max="6399" width="9.140625" style="156"/>
    <col min="6400" max="6400" width="42.28515625" style="156" customWidth="1"/>
    <col min="6401" max="6401" width="9.7109375" style="156" customWidth="1"/>
    <col min="6402" max="6402" width="8.42578125" style="156" customWidth="1"/>
    <col min="6403" max="6403" width="8.85546875" style="156" customWidth="1"/>
    <col min="6404" max="6404" width="9.42578125" style="156" customWidth="1"/>
    <col min="6405" max="6405" width="9.7109375" style="156" customWidth="1"/>
    <col min="6406" max="6406" width="7.42578125" style="156" customWidth="1"/>
    <col min="6407" max="6407" width="8" style="156" customWidth="1"/>
    <col min="6408" max="6408" width="8.42578125" style="156" customWidth="1"/>
    <col min="6409" max="6409" width="8.85546875" style="156" customWidth="1"/>
    <col min="6410" max="6410" width="8.7109375" style="156" customWidth="1"/>
    <col min="6411" max="6411" width="8.85546875" style="156" customWidth="1"/>
    <col min="6412" max="6412" width="9.85546875" style="156" customWidth="1"/>
    <col min="6413" max="6655" width="9.140625" style="156"/>
    <col min="6656" max="6656" width="42.28515625" style="156" customWidth="1"/>
    <col min="6657" max="6657" width="9.7109375" style="156" customWidth="1"/>
    <col min="6658" max="6658" width="8.42578125" style="156" customWidth="1"/>
    <col min="6659" max="6659" width="8.85546875" style="156" customWidth="1"/>
    <col min="6660" max="6660" width="9.42578125" style="156" customWidth="1"/>
    <col min="6661" max="6661" width="9.7109375" style="156" customWidth="1"/>
    <col min="6662" max="6662" width="7.42578125" style="156" customWidth="1"/>
    <col min="6663" max="6663" width="8" style="156" customWidth="1"/>
    <col min="6664" max="6664" width="8.42578125" style="156" customWidth="1"/>
    <col min="6665" max="6665" width="8.85546875" style="156" customWidth="1"/>
    <col min="6666" max="6666" width="8.7109375" style="156" customWidth="1"/>
    <col min="6667" max="6667" width="8.85546875" style="156" customWidth="1"/>
    <col min="6668" max="6668" width="9.85546875" style="156" customWidth="1"/>
    <col min="6669" max="6911" width="9.140625" style="156"/>
    <col min="6912" max="6912" width="42.28515625" style="156" customWidth="1"/>
    <col min="6913" max="6913" width="9.7109375" style="156" customWidth="1"/>
    <col min="6914" max="6914" width="8.42578125" style="156" customWidth="1"/>
    <col min="6915" max="6915" width="8.85546875" style="156" customWidth="1"/>
    <col min="6916" max="6916" width="9.42578125" style="156" customWidth="1"/>
    <col min="6917" max="6917" width="9.7109375" style="156" customWidth="1"/>
    <col min="6918" max="6918" width="7.42578125" style="156" customWidth="1"/>
    <col min="6919" max="6919" width="8" style="156" customWidth="1"/>
    <col min="6920" max="6920" width="8.42578125" style="156" customWidth="1"/>
    <col min="6921" max="6921" width="8.85546875" style="156" customWidth="1"/>
    <col min="6922" max="6922" width="8.7109375" style="156" customWidth="1"/>
    <col min="6923" max="6923" width="8.85546875" style="156" customWidth="1"/>
    <col min="6924" max="6924" width="9.85546875" style="156" customWidth="1"/>
    <col min="6925" max="7167" width="9.140625" style="156"/>
    <col min="7168" max="7168" width="42.28515625" style="156" customWidth="1"/>
    <col min="7169" max="7169" width="9.7109375" style="156" customWidth="1"/>
    <col min="7170" max="7170" width="8.42578125" style="156" customWidth="1"/>
    <col min="7171" max="7171" width="8.85546875" style="156" customWidth="1"/>
    <col min="7172" max="7172" width="9.42578125" style="156" customWidth="1"/>
    <col min="7173" max="7173" width="9.7109375" style="156" customWidth="1"/>
    <col min="7174" max="7174" width="7.42578125" style="156" customWidth="1"/>
    <col min="7175" max="7175" width="8" style="156" customWidth="1"/>
    <col min="7176" max="7176" width="8.42578125" style="156" customWidth="1"/>
    <col min="7177" max="7177" width="8.85546875" style="156" customWidth="1"/>
    <col min="7178" max="7178" width="8.7109375" style="156" customWidth="1"/>
    <col min="7179" max="7179" width="8.85546875" style="156" customWidth="1"/>
    <col min="7180" max="7180" width="9.85546875" style="156" customWidth="1"/>
    <col min="7181" max="7423" width="9.140625" style="156"/>
    <col min="7424" max="7424" width="42.28515625" style="156" customWidth="1"/>
    <col min="7425" max="7425" width="9.7109375" style="156" customWidth="1"/>
    <col min="7426" max="7426" width="8.42578125" style="156" customWidth="1"/>
    <col min="7427" max="7427" width="8.85546875" style="156" customWidth="1"/>
    <col min="7428" max="7428" width="9.42578125" style="156" customWidth="1"/>
    <col min="7429" max="7429" width="9.7109375" style="156" customWidth="1"/>
    <col min="7430" max="7430" width="7.42578125" style="156" customWidth="1"/>
    <col min="7431" max="7431" width="8" style="156" customWidth="1"/>
    <col min="7432" max="7432" width="8.42578125" style="156" customWidth="1"/>
    <col min="7433" max="7433" width="8.85546875" style="156" customWidth="1"/>
    <col min="7434" max="7434" width="8.7109375" style="156" customWidth="1"/>
    <col min="7435" max="7435" width="8.85546875" style="156" customWidth="1"/>
    <col min="7436" max="7436" width="9.85546875" style="156" customWidth="1"/>
    <col min="7437" max="7679" width="9.140625" style="156"/>
    <col min="7680" max="7680" width="42.28515625" style="156" customWidth="1"/>
    <col min="7681" max="7681" width="9.7109375" style="156" customWidth="1"/>
    <col min="7682" max="7682" width="8.42578125" style="156" customWidth="1"/>
    <col min="7683" max="7683" width="8.85546875" style="156" customWidth="1"/>
    <col min="7684" max="7684" width="9.42578125" style="156" customWidth="1"/>
    <col min="7685" max="7685" width="9.7109375" style="156" customWidth="1"/>
    <col min="7686" max="7686" width="7.42578125" style="156" customWidth="1"/>
    <col min="7687" max="7687" width="8" style="156" customWidth="1"/>
    <col min="7688" max="7688" width="8.42578125" style="156" customWidth="1"/>
    <col min="7689" max="7689" width="8.85546875" style="156" customWidth="1"/>
    <col min="7690" max="7690" width="8.7109375" style="156" customWidth="1"/>
    <col min="7691" max="7691" width="8.85546875" style="156" customWidth="1"/>
    <col min="7692" max="7692" width="9.85546875" style="156" customWidth="1"/>
    <col min="7693" max="7935" width="9.140625" style="156"/>
    <col min="7936" max="7936" width="42.28515625" style="156" customWidth="1"/>
    <col min="7937" max="7937" width="9.7109375" style="156" customWidth="1"/>
    <col min="7938" max="7938" width="8.42578125" style="156" customWidth="1"/>
    <col min="7939" max="7939" width="8.85546875" style="156" customWidth="1"/>
    <col min="7940" max="7940" width="9.42578125" style="156" customWidth="1"/>
    <col min="7941" max="7941" width="9.7109375" style="156" customWidth="1"/>
    <col min="7942" max="7942" width="7.42578125" style="156" customWidth="1"/>
    <col min="7943" max="7943" width="8" style="156" customWidth="1"/>
    <col min="7944" max="7944" width="8.42578125" style="156" customWidth="1"/>
    <col min="7945" max="7945" width="8.85546875" style="156" customWidth="1"/>
    <col min="7946" max="7946" width="8.7109375" style="156" customWidth="1"/>
    <col min="7947" max="7947" width="8.85546875" style="156" customWidth="1"/>
    <col min="7948" max="7948" width="9.85546875" style="156" customWidth="1"/>
    <col min="7949" max="8191" width="9.140625" style="156"/>
    <col min="8192" max="8192" width="42.28515625" style="156" customWidth="1"/>
    <col min="8193" max="8193" width="9.7109375" style="156" customWidth="1"/>
    <col min="8194" max="8194" width="8.42578125" style="156" customWidth="1"/>
    <col min="8195" max="8195" width="8.85546875" style="156" customWidth="1"/>
    <col min="8196" max="8196" width="9.42578125" style="156" customWidth="1"/>
    <col min="8197" max="8197" width="9.7109375" style="156" customWidth="1"/>
    <col min="8198" max="8198" width="7.42578125" style="156" customWidth="1"/>
    <col min="8199" max="8199" width="8" style="156" customWidth="1"/>
    <col min="8200" max="8200" width="8.42578125" style="156" customWidth="1"/>
    <col min="8201" max="8201" width="8.85546875" style="156" customWidth="1"/>
    <col min="8202" max="8202" width="8.7109375" style="156" customWidth="1"/>
    <col min="8203" max="8203" width="8.85546875" style="156" customWidth="1"/>
    <col min="8204" max="8204" width="9.85546875" style="156" customWidth="1"/>
    <col min="8205" max="8447" width="9.140625" style="156"/>
    <col min="8448" max="8448" width="42.28515625" style="156" customWidth="1"/>
    <col min="8449" max="8449" width="9.7109375" style="156" customWidth="1"/>
    <col min="8450" max="8450" width="8.42578125" style="156" customWidth="1"/>
    <col min="8451" max="8451" width="8.85546875" style="156" customWidth="1"/>
    <col min="8452" max="8452" width="9.42578125" style="156" customWidth="1"/>
    <col min="8453" max="8453" width="9.7109375" style="156" customWidth="1"/>
    <col min="8454" max="8454" width="7.42578125" style="156" customWidth="1"/>
    <col min="8455" max="8455" width="8" style="156" customWidth="1"/>
    <col min="8456" max="8456" width="8.42578125" style="156" customWidth="1"/>
    <col min="8457" max="8457" width="8.85546875" style="156" customWidth="1"/>
    <col min="8458" max="8458" width="8.7109375" style="156" customWidth="1"/>
    <col min="8459" max="8459" width="8.85546875" style="156" customWidth="1"/>
    <col min="8460" max="8460" width="9.85546875" style="156" customWidth="1"/>
    <col min="8461" max="8703" width="9.140625" style="156"/>
    <col min="8704" max="8704" width="42.28515625" style="156" customWidth="1"/>
    <col min="8705" max="8705" width="9.7109375" style="156" customWidth="1"/>
    <col min="8706" max="8706" width="8.42578125" style="156" customWidth="1"/>
    <col min="8707" max="8707" width="8.85546875" style="156" customWidth="1"/>
    <col min="8708" max="8708" width="9.42578125" style="156" customWidth="1"/>
    <col min="8709" max="8709" width="9.7109375" style="156" customWidth="1"/>
    <col min="8710" max="8710" width="7.42578125" style="156" customWidth="1"/>
    <col min="8711" max="8711" width="8" style="156" customWidth="1"/>
    <col min="8712" max="8712" width="8.42578125" style="156" customWidth="1"/>
    <col min="8713" max="8713" width="8.85546875" style="156" customWidth="1"/>
    <col min="8714" max="8714" width="8.7109375" style="156" customWidth="1"/>
    <col min="8715" max="8715" width="8.85546875" style="156" customWidth="1"/>
    <col min="8716" max="8716" width="9.85546875" style="156" customWidth="1"/>
    <col min="8717" max="8959" width="9.140625" style="156"/>
    <col min="8960" max="8960" width="42.28515625" style="156" customWidth="1"/>
    <col min="8961" max="8961" width="9.7109375" style="156" customWidth="1"/>
    <col min="8962" max="8962" width="8.42578125" style="156" customWidth="1"/>
    <col min="8963" max="8963" width="8.85546875" style="156" customWidth="1"/>
    <col min="8964" max="8964" width="9.42578125" style="156" customWidth="1"/>
    <col min="8965" max="8965" width="9.7109375" style="156" customWidth="1"/>
    <col min="8966" max="8966" width="7.42578125" style="156" customWidth="1"/>
    <col min="8967" max="8967" width="8" style="156" customWidth="1"/>
    <col min="8968" max="8968" width="8.42578125" style="156" customWidth="1"/>
    <col min="8969" max="8969" width="8.85546875" style="156" customWidth="1"/>
    <col min="8970" max="8970" width="8.7109375" style="156" customWidth="1"/>
    <col min="8971" max="8971" width="8.85546875" style="156" customWidth="1"/>
    <col min="8972" max="8972" width="9.85546875" style="156" customWidth="1"/>
    <col min="8973" max="9215" width="9.140625" style="156"/>
    <col min="9216" max="9216" width="42.28515625" style="156" customWidth="1"/>
    <col min="9217" max="9217" width="9.7109375" style="156" customWidth="1"/>
    <col min="9218" max="9218" width="8.42578125" style="156" customWidth="1"/>
    <col min="9219" max="9219" width="8.85546875" style="156" customWidth="1"/>
    <col min="9220" max="9220" width="9.42578125" style="156" customWidth="1"/>
    <col min="9221" max="9221" width="9.7109375" style="156" customWidth="1"/>
    <col min="9222" max="9222" width="7.42578125" style="156" customWidth="1"/>
    <col min="9223" max="9223" width="8" style="156" customWidth="1"/>
    <col min="9224" max="9224" width="8.42578125" style="156" customWidth="1"/>
    <col min="9225" max="9225" width="8.85546875" style="156" customWidth="1"/>
    <col min="9226" max="9226" width="8.7109375" style="156" customWidth="1"/>
    <col min="9227" max="9227" width="8.85546875" style="156" customWidth="1"/>
    <col min="9228" max="9228" width="9.85546875" style="156" customWidth="1"/>
    <col min="9229" max="9471" width="9.140625" style="156"/>
    <col min="9472" max="9472" width="42.28515625" style="156" customWidth="1"/>
    <col min="9473" max="9473" width="9.7109375" style="156" customWidth="1"/>
    <col min="9474" max="9474" width="8.42578125" style="156" customWidth="1"/>
    <col min="9475" max="9475" width="8.85546875" style="156" customWidth="1"/>
    <col min="9476" max="9476" width="9.42578125" style="156" customWidth="1"/>
    <col min="9477" max="9477" width="9.7109375" style="156" customWidth="1"/>
    <col min="9478" max="9478" width="7.42578125" style="156" customWidth="1"/>
    <col min="9479" max="9479" width="8" style="156" customWidth="1"/>
    <col min="9480" max="9480" width="8.42578125" style="156" customWidth="1"/>
    <col min="9481" max="9481" width="8.85546875" style="156" customWidth="1"/>
    <col min="9482" max="9482" width="8.7109375" style="156" customWidth="1"/>
    <col min="9483" max="9483" width="8.85546875" style="156" customWidth="1"/>
    <col min="9484" max="9484" width="9.85546875" style="156" customWidth="1"/>
    <col min="9485" max="9727" width="9.140625" style="156"/>
    <col min="9728" max="9728" width="42.28515625" style="156" customWidth="1"/>
    <col min="9729" max="9729" width="9.7109375" style="156" customWidth="1"/>
    <col min="9730" max="9730" width="8.42578125" style="156" customWidth="1"/>
    <col min="9731" max="9731" width="8.85546875" style="156" customWidth="1"/>
    <col min="9732" max="9732" width="9.42578125" style="156" customWidth="1"/>
    <col min="9733" max="9733" width="9.7109375" style="156" customWidth="1"/>
    <col min="9734" max="9734" width="7.42578125" style="156" customWidth="1"/>
    <col min="9735" max="9735" width="8" style="156" customWidth="1"/>
    <col min="9736" max="9736" width="8.42578125" style="156" customWidth="1"/>
    <col min="9737" max="9737" width="8.85546875" style="156" customWidth="1"/>
    <col min="9738" max="9738" width="8.7109375" style="156" customWidth="1"/>
    <col min="9739" max="9739" width="8.85546875" style="156" customWidth="1"/>
    <col min="9740" max="9740" width="9.85546875" style="156" customWidth="1"/>
    <col min="9741" max="9983" width="9.140625" style="156"/>
    <col min="9984" max="9984" width="42.28515625" style="156" customWidth="1"/>
    <col min="9985" max="9985" width="9.7109375" style="156" customWidth="1"/>
    <col min="9986" max="9986" width="8.42578125" style="156" customWidth="1"/>
    <col min="9987" max="9987" width="8.85546875" style="156" customWidth="1"/>
    <col min="9988" max="9988" width="9.42578125" style="156" customWidth="1"/>
    <col min="9989" max="9989" width="9.7109375" style="156" customWidth="1"/>
    <col min="9990" max="9990" width="7.42578125" style="156" customWidth="1"/>
    <col min="9991" max="9991" width="8" style="156" customWidth="1"/>
    <col min="9992" max="9992" width="8.42578125" style="156" customWidth="1"/>
    <col min="9993" max="9993" width="8.85546875" style="156" customWidth="1"/>
    <col min="9994" max="9994" width="8.7109375" style="156" customWidth="1"/>
    <col min="9995" max="9995" width="8.85546875" style="156" customWidth="1"/>
    <col min="9996" max="9996" width="9.85546875" style="156" customWidth="1"/>
    <col min="9997" max="10239" width="9.140625" style="156"/>
    <col min="10240" max="10240" width="42.28515625" style="156" customWidth="1"/>
    <col min="10241" max="10241" width="9.7109375" style="156" customWidth="1"/>
    <col min="10242" max="10242" width="8.42578125" style="156" customWidth="1"/>
    <col min="10243" max="10243" width="8.85546875" style="156" customWidth="1"/>
    <col min="10244" max="10244" width="9.42578125" style="156" customWidth="1"/>
    <col min="10245" max="10245" width="9.7109375" style="156" customWidth="1"/>
    <col min="10246" max="10246" width="7.42578125" style="156" customWidth="1"/>
    <col min="10247" max="10247" width="8" style="156" customWidth="1"/>
    <col min="10248" max="10248" width="8.42578125" style="156" customWidth="1"/>
    <col min="10249" max="10249" width="8.85546875" style="156" customWidth="1"/>
    <col min="10250" max="10250" width="8.7109375" style="156" customWidth="1"/>
    <col min="10251" max="10251" width="8.85546875" style="156" customWidth="1"/>
    <col min="10252" max="10252" width="9.85546875" style="156" customWidth="1"/>
    <col min="10253" max="10495" width="9.140625" style="156"/>
    <col min="10496" max="10496" width="42.28515625" style="156" customWidth="1"/>
    <col min="10497" max="10497" width="9.7109375" style="156" customWidth="1"/>
    <col min="10498" max="10498" width="8.42578125" style="156" customWidth="1"/>
    <col min="10499" max="10499" width="8.85546875" style="156" customWidth="1"/>
    <col min="10500" max="10500" width="9.42578125" style="156" customWidth="1"/>
    <col min="10501" max="10501" width="9.7109375" style="156" customWidth="1"/>
    <col min="10502" max="10502" width="7.42578125" style="156" customWidth="1"/>
    <col min="10503" max="10503" width="8" style="156" customWidth="1"/>
    <col min="10504" max="10504" width="8.42578125" style="156" customWidth="1"/>
    <col min="10505" max="10505" width="8.85546875" style="156" customWidth="1"/>
    <col min="10506" max="10506" width="8.7109375" style="156" customWidth="1"/>
    <col min="10507" max="10507" width="8.85546875" style="156" customWidth="1"/>
    <col min="10508" max="10508" width="9.85546875" style="156" customWidth="1"/>
    <col min="10509" max="10751" width="9.140625" style="156"/>
    <col min="10752" max="10752" width="42.28515625" style="156" customWidth="1"/>
    <col min="10753" max="10753" width="9.7109375" style="156" customWidth="1"/>
    <col min="10754" max="10754" width="8.42578125" style="156" customWidth="1"/>
    <col min="10755" max="10755" width="8.85546875" style="156" customWidth="1"/>
    <col min="10756" max="10756" width="9.42578125" style="156" customWidth="1"/>
    <col min="10757" max="10757" width="9.7109375" style="156" customWidth="1"/>
    <col min="10758" max="10758" width="7.42578125" style="156" customWidth="1"/>
    <col min="10759" max="10759" width="8" style="156" customWidth="1"/>
    <col min="10760" max="10760" width="8.42578125" style="156" customWidth="1"/>
    <col min="10761" max="10761" width="8.85546875" style="156" customWidth="1"/>
    <col min="10762" max="10762" width="8.7109375" style="156" customWidth="1"/>
    <col min="10763" max="10763" width="8.85546875" style="156" customWidth="1"/>
    <col min="10764" max="10764" width="9.85546875" style="156" customWidth="1"/>
    <col min="10765" max="11007" width="9.140625" style="156"/>
    <col min="11008" max="11008" width="42.28515625" style="156" customWidth="1"/>
    <col min="11009" max="11009" width="9.7109375" style="156" customWidth="1"/>
    <col min="11010" max="11010" width="8.42578125" style="156" customWidth="1"/>
    <col min="11011" max="11011" width="8.85546875" style="156" customWidth="1"/>
    <col min="11012" max="11012" width="9.42578125" style="156" customWidth="1"/>
    <col min="11013" max="11013" width="9.7109375" style="156" customWidth="1"/>
    <col min="11014" max="11014" width="7.42578125" style="156" customWidth="1"/>
    <col min="11015" max="11015" width="8" style="156" customWidth="1"/>
    <col min="11016" max="11016" width="8.42578125" style="156" customWidth="1"/>
    <col min="11017" max="11017" width="8.85546875" style="156" customWidth="1"/>
    <col min="11018" max="11018" width="8.7109375" style="156" customWidth="1"/>
    <col min="11019" max="11019" width="8.85546875" style="156" customWidth="1"/>
    <col min="11020" max="11020" width="9.85546875" style="156" customWidth="1"/>
    <col min="11021" max="11263" width="9.140625" style="156"/>
    <col min="11264" max="11264" width="42.28515625" style="156" customWidth="1"/>
    <col min="11265" max="11265" width="9.7109375" style="156" customWidth="1"/>
    <col min="11266" max="11266" width="8.42578125" style="156" customWidth="1"/>
    <col min="11267" max="11267" width="8.85546875" style="156" customWidth="1"/>
    <col min="11268" max="11268" width="9.42578125" style="156" customWidth="1"/>
    <col min="11269" max="11269" width="9.7109375" style="156" customWidth="1"/>
    <col min="11270" max="11270" width="7.42578125" style="156" customWidth="1"/>
    <col min="11271" max="11271" width="8" style="156" customWidth="1"/>
    <col min="11272" max="11272" width="8.42578125" style="156" customWidth="1"/>
    <col min="11273" max="11273" width="8.85546875" style="156" customWidth="1"/>
    <col min="11274" max="11274" width="8.7109375" style="156" customWidth="1"/>
    <col min="11275" max="11275" width="8.85546875" style="156" customWidth="1"/>
    <col min="11276" max="11276" width="9.85546875" style="156" customWidth="1"/>
    <col min="11277" max="11519" width="9.140625" style="156"/>
    <col min="11520" max="11520" width="42.28515625" style="156" customWidth="1"/>
    <col min="11521" max="11521" width="9.7109375" style="156" customWidth="1"/>
    <col min="11522" max="11522" width="8.42578125" style="156" customWidth="1"/>
    <col min="11523" max="11523" width="8.85546875" style="156" customWidth="1"/>
    <col min="11524" max="11524" width="9.42578125" style="156" customWidth="1"/>
    <col min="11525" max="11525" width="9.7109375" style="156" customWidth="1"/>
    <col min="11526" max="11526" width="7.42578125" style="156" customWidth="1"/>
    <col min="11527" max="11527" width="8" style="156" customWidth="1"/>
    <col min="11528" max="11528" width="8.42578125" style="156" customWidth="1"/>
    <col min="11529" max="11529" width="8.85546875" style="156" customWidth="1"/>
    <col min="11530" max="11530" width="8.7109375" style="156" customWidth="1"/>
    <col min="11531" max="11531" width="8.85546875" style="156" customWidth="1"/>
    <col min="11532" max="11532" width="9.85546875" style="156" customWidth="1"/>
    <col min="11533" max="11775" width="9.140625" style="156"/>
    <col min="11776" max="11776" width="42.28515625" style="156" customWidth="1"/>
    <col min="11777" max="11777" width="9.7109375" style="156" customWidth="1"/>
    <col min="11778" max="11778" width="8.42578125" style="156" customWidth="1"/>
    <col min="11779" max="11779" width="8.85546875" style="156" customWidth="1"/>
    <col min="11780" max="11780" width="9.42578125" style="156" customWidth="1"/>
    <col min="11781" max="11781" width="9.7109375" style="156" customWidth="1"/>
    <col min="11782" max="11782" width="7.42578125" style="156" customWidth="1"/>
    <col min="11783" max="11783" width="8" style="156" customWidth="1"/>
    <col min="11784" max="11784" width="8.42578125" style="156" customWidth="1"/>
    <col min="11785" max="11785" width="8.85546875" style="156" customWidth="1"/>
    <col min="11786" max="11786" width="8.7109375" style="156" customWidth="1"/>
    <col min="11787" max="11787" width="8.85546875" style="156" customWidth="1"/>
    <col min="11788" max="11788" width="9.85546875" style="156" customWidth="1"/>
    <col min="11789" max="12031" width="9.140625" style="156"/>
    <col min="12032" max="12032" width="42.28515625" style="156" customWidth="1"/>
    <col min="12033" max="12033" width="9.7109375" style="156" customWidth="1"/>
    <col min="12034" max="12034" width="8.42578125" style="156" customWidth="1"/>
    <col min="12035" max="12035" width="8.85546875" style="156" customWidth="1"/>
    <col min="12036" max="12036" width="9.42578125" style="156" customWidth="1"/>
    <col min="12037" max="12037" width="9.7109375" style="156" customWidth="1"/>
    <col min="12038" max="12038" width="7.42578125" style="156" customWidth="1"/>
    <col min="12039" max="12039" width="8" style="156" customWidth="1"/>
    <col min="12040" max="12040" width="8.42578125" style="156" customWidth="1"/>
    <col min="12041" max="12041" width="8.85546875" style="156" customWidth="1"/>
    <col min="12042" max="12042" width="8.7109375" style="156" customWidth="1"/>
    <col min="12043" max="12043" width="8.85546875" style="156" customWidth="1"/>
    <col min="12044" max="12044" width="9.85546875" style="156" customWidth="1"/>
    <col min="12045" max="12287" width="9.140625" style="156"/>
    <col min="12288" max="12288" width="42.28515625" style="156" customWidth="1"/>
    <col min="12289" max="12289" width="9.7109375" style="156" customWidth="1"/>
    <col min="12290" max="12290" width="8.42578125" style="156" customWidth="1"/>
    <col min="12291" max="12291" width="8.85546875" style="156" customWidth="1"/>
    <col min="12292" max="12292" width="9.42578125" style="156" customWidth="1"/>
    <col min="12293" max="12293" width="9.7109375" style="156" customWidth="1"/>
    <col min="12294" max="12294" width="7.42578125" style="156" customWidth="1"/>
    <col min="12295" max="12295" width="8" style="156" customWidth="1"/>
    <col min="12296" max="12296" width="8.42578125" style="156" customWidth="1"/>
    <col min="12297" max="12297" width="8.85546875" style="156" customWidth="1"/>
    <col min="12298" max="12298" width="8.7109375" style="156" customWidth="1"/>
    <col min="12299" max="12299" width="8.85546875" style="156" customWidth="1"/>
    <col min="12300" max="12300" width="9.85546875" style="156" customWidth="1"/>
    <col min="12301" max="12543" width="9.140625" style="156"/>
    <col min="12544" max="12544" width="42.28515625" style="156" customWidth="1"/>
    <col min="12545" max="12545" width="9.7109375" style="156" customWidth="1"/>
    <col min="12546" max="12546" width="8.42578125" style="156" customWidth="1"/>
    <col min="12547" max="12547" width="8.85546875" style="156" customWidth="1"/>
    <col min="12548" max="12548" width="9.42578125" style="156" customWidth="1"/>
    <col min="12549" max="12549" width="9.7109375" style="156" customWidth="1"/>
    <col min="12550" max="12550" width="7.42578125" style="156" customWidth="1"/>
    <col min="12551" max="12551" width="8" style="156" customWidth="1"/>
    <col min="12552" max="12552" width="8.42578125" style="156" customWidth="1"/>
    <col min="12553" max="12553" width="8.85546875" style="156" customWidth="1"/>
    <col min="12554" max="12554" width="8.7109375" style="156" customWidth="1"/>
    <col min="12555" max="12555" width="8.85546875" style="156" customWidth="1"/>
    <col min="12556" max="12556" width="9.85546875" style="156" customWidth="1"/>
    <col min="12557" max="12799" width="9.140625" style="156"/>
    <col min="12800" max="12800" width="42.28515625" style="156" customWidth="1"/>
    <col min="12801" max="12801" width="9.7109375" style="156" customWidth="1"/>
    <col min="12802" max="12802" width="8.42578125" style="156" customWidth="1"/>
    <col min="12803" max="12803" width="8.85546875" style="156" customWidth="1"/>
    <col min="12804" max="12804" width="9.42578125" style="156" customWidth="1"/>
    <col min="12805" max="12805" width="9.7109375" style="156" customWidth="1"/>
    <col min="12806" max="12806" width="7.42578125" style="156" customWidth="1"/>
    <col min="12807" max="12807" width="8" style="156" customWidth="1"/>
    <col min="12808" max="12808" width="8.42578125" style="156" customWidth="1"/>
    <col min="12809" max="12809" width="8.85546875" style="156" customWidth="1"/>
    <col min="12810" max="12810" width="8.7109375" style="156" customWidth="1"/>
    <col min="12811" max="12811" width="8.85546875" style="156" customWidth="1"/>
    <col min="12812" max="12812" width="9.85546875" style="156" customWidth="1"/>
    <col min="12813" max="13055" width="9.140625" style="156"/>
    <col min="13056" max="13056" width="42.28515625" style="156" customWidth="1"/>
    <col min="13057" max="13057" width="9.7109375" style="156" customWidth="1"/>
    <col min="13058" max="13058" width="8.42578125" style="156" customWidth="1"/>
    <col min="13059" max="13059" width="8.85546875" style="156" customWidth="1"/>
    <col min="13060" max="13060" width="9.42578125" style="156" customWidth="1"/>
    <col min="13061" max="13061" width="9.7109375" style="156" customWidth="1"/>
    <col min="13062" max="13062" width="7.42578125" style="156" customWidth="1"/>
    <col min="13063" max="13063" width="8" style="156" customWidth="1"/>
    <col min="13064" max="13064" width="8.42578125" style="156" customWidth="1"/>
    <col min="13065" max="13065" width="8.85546875" style="156" customWidth="1"/>
    <col min="13066" max="13066" width="8.7109375" style="156" customWidth="1"/>
    <col min="13067" max="13067" width="8.85546875" style="156" customWidth="1"/>
    <col min="13068" max="13068" width="9.85546875" style="156" customWidth="1"/>
    <col min="13069" max="13311" width="9.140625" style="156"/>
    <col min="13312" max="13312" width="42.28515625" style="156" customWidth="1"/>
    <col min="13313" max="13313" width="9.7109375" style="156" customWidth="1"/>
    <col min="13314" max="13314" width="8.42578125" style="156" customWidth="1"/>
    <col min="13315" max="13315" width="8.85546875" style="156" customWidth="1"/>
    <col min="13316" max="13316" width="9.42578125" style="156" customWidth="1"/>
    <col min="13317" max="13317" width="9.7109375" style="156" customWidth="1"/>
    <col min="13318" max="13318" width="7.42578125" style="156" customWidth="1"/>
    <col min="13319" max="13319" width="8" style="156" customWidth="1"/>
    <col min="13320" max="13320" width="8.42578125" style="156" customWidth="1"/>
    <col min="13321" max="13321" width="8.85546875" style="156" customWidth="1"/>
    <col min="13322" max="13322" width="8.7109375" style="156" customWidth="1"/>
    <col min="13323" max="13323" width="8.85546875" style="156" customWidth="1"/>
    <col min="13324" max="13324" width="9.85546875" style="156" customWidth="1"/>
    <col min="13325" max="13567" width="9.140625" style="156"/>
    <col min="13568" max="13568" width="42.28515625" style="156" customWidth="1"/>
    <col min="13569" max="13569" width="9.7109375" style="156" customWidth="1"/>
    <col min="13570" max="13570" width="8.42578125" style="156" customWidth="1"/>
    <col min="13571" max="13571" width="8.85546875" style="156" customWidth="1"/>
    <col min="13572" max="13572" width="9.42578125" style="156" customWidth="1"/>
    <col min="13573" max="13573" width="9.7109375" style="156" customWidth="1"/>
    <col min="13574" max="13574" width="7.42578125" style="156" customWidth="1"/>
    <col min="13575" max="13575" width="8" style="156" customWidth="1"/>
    <col min="13576" max="13576" width="8.42578125" style="156" customWidth="1"/>
    <col min="13577" max="13577" width="8.85546875" style="156" customWidth="1"/>
    <col min="13578" max="13578" width="8.7109375" style="156" customWidth="1"/>
    <col min="13579" max="13579" width="8.85546875" style="156" customWidth="1"/>
    <col min="13580" max="13580" width="9.85546875" style="156" customWidth="1"/>
    <col min="13581" max="13823" width="9.140625" style="156"/>
    <col min="13824" max="13824" width="42.28515625" style="156" customWidth="1"/>
    <col min="13825" max="13825" width="9.7109375" style="156" customWidth="1"/>
    <col min="13826" max="13826" width="8.42578125" style="156" customWidth="1"/>
    <col min="13827" max="13827" width="8.85546875" style="156" customWidth="1"/>
    <col min="13828" max="13828" width="9.42578125" style="156" customWidth="1"/>
    <col min="13829" max="13829" width="9.7109375" style="156" customWidth="1"/>
    <col min="13830" max="13830" width="7.42578125" style="156" customWidth="1"/>
    <col min="13831" max="13831" width="8" style="156" customWidth="1"/>
    <col min="13832" max="13832" width="8.42578125" style="156" customWidth="1"/>
    <col min="13833" max="13833" width="8.85546875" style="156" customWidth="1"/>
    <col min="13834" max="13834" width="8.7109375" style="156" customWidth="1"/>
    <col min="13835" max="13835" width="8.85546875" style="156" customWidth="1"/>
    <col min="13836" max="13836" width="9.85546875" style="156" customWidth="1"/>
    <col min="13837" max="14079" width="9.140625" style="156"/>
    <col min="14080" max="14080" width="42.28515625" style="156" customWidth="1"/>
    <col min="14081" max="14081" width="9.7109375" style="156" customWidth="1"/>
    <col min="14082" max="14082" width="8.42578125" style="156" customWidth="1"/>
    <col min="14083" max="14083" width="8.85546875" style="156" customWidth="1"/>
    <col min="14084" max="14084" width="9.42578125" style="156" customWidth="1"/>
    <col min="14085" max="14085" width="9.7109375" style="156" customWidth="1"/>
    <col min="14086" max="14086" width="7.42578125" style="156" customWidth="1"/>
    <col min="14087" max="14087" width="8" style="156" customWidth="1"/>
    <col min="14088" max="14088" width="8.42578125" style="156" customWidth="1"/>
    <col min="14089" max="14089" width="8.85546875" style="156" customWidth="1"/>
    <col min="14090" max="14090" width="8.7109375" style="156" customWidth="1"/>
    <col min="14091" max="14091" width="8.85546875" style="156" customWidth="1"/>
    <col min="14092" max="14092" width="9.85546875" style="156" customWidth="1"/>
    <col min="14093" max="14335" width="9.140625" style="156"/>
    <col min="14336" max="14336" width="42.28515625" style="156" customWidth="1"/>
    <col min="14337" max="14337" width="9.7109375" style="156" customWidth="1"/>
    <col min="14338" max="14338" width="8.42578125" style="156" customWidth="1"/>
    <col min="14339" max="14339" width="8.85546875" style="156" customWidth="1"/>
    <col min="14340" max="14340" width="9.42578125" style="156" customWidth="1"/>
    <col min="14341" max="14341" width="9.7109375" style="156" customWidth="1"/>
    <col min="14342" max="14342" width="7.42578125" style="156" customWidth="1"/>
    <col min="14343" max="14343" width="8" style="156" customWidth="1"/>
    <col min="14344" max="14344" width="8.42578125" style="156" customWidth="1"/>
    <col min="14345" max="14345" width="8.85546875" style="156" customWidth="1"/>
    <col min="14346" max="14346" width="8.7109375" style="156" customWidth="1"/>
    <col min="14347" max="14347" width="8.85546875" style="156" customWidth="1"/>
    <col min="14348" max="14348" width="9.85546875" style="156" customWidth="1"/>
    <col min="14349" max="14591" width="9.140625" style="156"/>
    <col min="14592" max="14592" width="42.28515625" style="156" customWidth="1"/>
    <col min="14593" max="14593" width="9.7109375" style="156" customWidth="1"/>
    <col min="14594" max="14594" width="8.42578125" style="156" customWidth="1"/>
    <col min="14595" max="14595" width="8.85546875" style="156" customWidth="1"/>
    <col min="14596" max="14596" width="9.42578125" style="156" customWidth="1"/>
    <col min="14597" max="14597" width="9.7109375" style="156" customWidth="1"/>
    <col min="14598" max="14598" width="7.42578125" style="156" customWidth="1"/>
    <col min="14599" max="14599" width="8" style="156" customWidth="1"/>
    <col min="14600" max="14600" width="8.42578125" style="156" customWidth="1"/>
    <col min="14601" max="14601" width="8.85546875" style="156" customWidth="1"/>
    <col min="14602" max="14602" width="8.7109375" style="156" customWidth="1"/>
    <col min="14603" max="14603" width="8.85546875" style="156" customWidth="1"/>
    <col min="14604" max="14604" width="9.85546875" style="156" customWidth="1"/>
    <col min="14605" max="14847" width="9.140625" style="156"/>
    <col min="14848" max="14848" width="42.28515625" style="156" customWidth="1"/>
    <col min="14849" max="14849" width="9.7109375" style="156" customWidth="1"/>
    <col min="14850" max="14850" width="8.42578125" style="156" customWidth="1"/>
    <col min="14851" max="14851" width="8.85546875" style="156" customWidth="1"/>
    <col min="14852" max="14852" width="9.42578125" style="156" customWidth="1"/>
    <col min="14853" max="14853" width="9.7109375" style="156" customWidth="1"/>
    <col min="14854" max="14854" width="7.42578125" style="156" customWidth="1"/>
    <col min="14855" max="14855" width="8" style="156" customWidth="1"/>
    <col min="14856" max="14856" width="8.42578125" style="156" customWidth="1"/>
    <col min="14857" max="14857" width="8.85546875" style="156" customWidth="1"/>
    <col min="14858" max="14858" width="8.7109375" style="156" customWidth="1"/>
    <col min="14859" max="14859" width="8.85546875" style="156" customWidth="1"/>
    <col min="14860" max="14860" width="9.85546875" style="156" customWidth="1"/>
    <col min="14861" max="15103" width="9.140625" style="156"/>
    <col min="15104" max="15104" width="42.28515625" style="156" customWidth="1"/>
    <col min="15105" max="15105" width="9.7109375" style="156" customWidth="1"/>
    <col min="15106" max="15106" width="8.42578125" style="156" customWidth="1"/>
    <col min="15107" max="15107" width="8.85546875" style="156" customWidth="1"/>
    <col min="15108" max="15108" width="9.42578125" style="156" customWidth="1"/>
    <col min="15109" max="15109" width="9.7109375" style="156" customWidth="1"/>
    <col min="15110" max="15110" width="7.42578125" style="156" customWidth="1"/>
    <col min="15111" max="15111" width="8" style="156" customWidth="1"/>
    <col min="15112" max="15112" width="8.42578125" style="156" customWidth="1"/>
    <col min="15113" max="15113" width="8.85546875" style="156" customWidth="1"/>
    <col min="15114" max="15114" width="8.7109375" style="156" customWidth="1"/>
    <col min="15115" max="15115" width="8.85546875" style="156" customWidth="1"/>
    <col min="15116" max="15116" width="9.85546875" style="156" customWidth="1"/>
    <col min="15117" max="15359" width="9.140625" style="156"/>
    <col min="15360" max="15360" width="42.28515625" style="156" customWidth="1"/>
    <col min="15361" max="15361" width="9.7109375" style="156" customWidth="1"/>
    <col min="15362" max="15362" width="8.42578125" style="156" customWidth="1"/>
    <col min="15363" max="15363" width="8.85546875" style="156" customWidth="1"/>
    <col min="15364" max="15364" width="9.42578125" style="156" customWidth="1"/>
    <col min="15365" max="15365" width="9.7109375" style="156" customWidth="1"/>
    <col min="15366" max="15366" width="7.42578125" style="156" customWidth="1"/>
    <col min="15367" max="15367" width="8" style="156" customWidth="1"/>
    <col min="15368" max="15368" width="8.42578125" style="156" customWidth="1"/>
    <col min="15369" max="15369" width="8.85546875" style="156" customWidth="1"/>
    <col min="15370" max="15370" width="8.7109375" style="156" customWidth="1"/>
    <col min="15371" max="15371" width="8.85546875" style="156" customWidth="1"/>
    <col min="15372" max="15372" width="9.85546875" style="156" customWidth="1"/>
    <col min="15373" max="15615" width="9.140625" style="156"/>
    <col min="15616" max="15616" width="42.28515625" style="156" customWidth="1"/>
    <col min="15617" max="15617" width="9.7109375" style="156" customWidth="1"/>
    <col min="15618" max="15618" width="8.42578125" style="156" customWidth="1"/>
    <col min="15619" max="15619" width="8.85546875" style="156" customWidth="1"/>
    <col min="15620" max="15620" width="9.42578125" style="156" customWidth="1"/>
    <col min="15621" max="15621" width="9.7109375" style="156" customWidth="1"/>
    <col min="15622" max="15622" width="7.42578125" style="156" customWidth="1"/>
    <col min="15623" max="15623" width="8" style="156" customWidth="1"/>
    <col min="15624" max="15624" width="8.42578125" style="156" customWidth="1"/>
    <col min="15625" max="15625" width="8.85546875" style="156" customWidth="1"/>
    <col min="15626" max="15626" width="8.7109375" style="156" customWidth="1"/>
    <col min="15627" max="15627" width="8.85546875" style="156" customWidth="1"/>
    <col min="15628" max="15628" width="9.85546875" style="156" customWidth="1"/>
    <col min="15629" max="15871" width="9.140625" style="156"/>
    <col min="15872" max="15872" width="42.28515625" style="156" customWidth="1"/>
    <col min="15873" max="15873" width="9.7109375" style="156" customWidth="1"/>
    <col min="15874" max="15874" width="8.42578125" style="156" customWidth="1"/>
    <col min="15875" max="15875" width="8.85546875" style="156" customWidth="1"/>
    <col min="15876" max="15876" width="9.42578125" style="156" customWidth="1"/>
    <col min="15877" max="15877" width="9.7109375" style="156" customWidth="1"/>
    <col min="15878" max="15878" width="7.42578125" style="156" customWidth="1"/>
    <col min="15879" max="15879" width="8" style="156" customWidth="1"/>
    <col min="15880" max="15880" width="8.42578125" style="156" customWidth="1"/>
    <col min="15881" max="15881" width="8.85546875" style="156" customWidth="1"/>
    <col min="15882" max="15882" width="8.7109375" style="156" customWidth="1"/>
    <col min="15883" max="15883" width="8.85546875" style="156" customWidth="1"/>
    <col min="15884" max="15884" width="9.85546875" style="156" customWidth="1"/>
    <col min="15885" max="16127" width="9.140625" style="156"/>
    <col min="16128" max="16128" width="42.28515625" style="156" customWidth="1"/>
    <col min="16129" max="16129" width="9.7109375" style="156" customWidth="1"/>
    <col min="16130" max="16130" width="8.42578125" style="156" customWidth="1"/>
    <col min="16131" max="16131" width="8.85546875" style="156" customWidth="1"/>
    <col min="16132" max="16132" width="9.42578125" style="156" customWidth="1"/>
    <col min="16133" max="16133" width="9.7109375" style="156" customWidth="1"/>
    <col min="16134" max="16134" width="7.42578125" style="156" customWidth="1"/>
    <col min="16135" max="16135" width="8" style="156" customWidth="1"/>
    <col min="16136" max="16136" width="8.42578125" style="156" customWidth="1"/>
    <col min="16137" max="16137" width="8.85546875" style="156" customWidth="1"/>
    <col min="16138" max="16138" width="8.7109375" style="156" customWidth="1"/>
    <col min="16139" max="16139" width="8.85546875" style="156" customWidth="1"/>
    <col min="16140" max="16140" width="9.85546875" style="156" customWidth="1"/>
    <col min="16141" max="16384" width="9.140625" style="156"/>
  </cols>
  <sheetData>
    <row r="1" spans="1:24" ht="15" customHeight="1" x14ac:dyDescent="0.2">
      <c r="A1" s="1701" t="s">
        <v>554</v>
      </c>
      <c r="B1" s="1701"/>
      <c r="C1" s="1701"/>
      <c r="D1" s="1701"/>
      <c r="E1" s="1701"/>
      <c r="F1" s="1701"/>
      <c r="G1" s="1701"/>
      <c r="H1" s="1701"/>
    </row>
    <row r="2" spans="1:24" s="186" customFormat="1" x14ac:dyDescent="0.25">
      <c r="A2" s="1302"/>
      <c r="B2" s="1303">
        <v>2010</v>
      </c>
      <c r="C2" s="1303">
        <v>2011</v>
      </c>
      <c r="D2" s="1303">
        <v>2012</v>
      </c>
      <c r="E2" s="1303">
        <v>2013</v>
      </c>
      <c r="F2" s="1303">
        <v>2014</v>
      </c>
      <c r="G2" s="1303">
        <v>2015</v>
      </c>
      <c r="H2" s="1303">
        <v>2016</v>
      </c>
      <c r="I2" s="1303">
        <v>2017</v>
      </c>
      <c r="J2" s="1303">
        <v>2018</v>
      </c>
      <c r="K2" s="1303">
        <v>2019</v>
      </c>
      <c r="L2" s="1303">
        <v>2020</v>
      </c>
      <c r="M2" s="1303">
        <v>2021</v>
      </c>
      <c r="N2" s="1303">
        <v>2022</v>
      </c>
      <c r="O2" s="1304">
        <v>2023</v>
      </c>
      <c r="P2" s="1270">
        <v>2024</v>
      </c>
      <c r="Q2" s="1270">
        <v>2025</v>
      </c>
    </row>
    <row r="3" spans="1:24" s="184" customFormat="1" x14ac:dyDescent="0.2">
      <c r="A3" s="1305" t="s">
        <v>1</v>
      </c>
      <c r="B3" s="1305"/>
      <c r="C3" s="1305"/>
      <c r="D3" s="1305"/>
      <c r="E3" s="1305"/>
      <c r="F3" s="1305"/>
      <c r="G3" s="1305"/>
      <c r="H3" s="1305"/>
      <c r="I3" s="1305"/>
      <c r="J3" s="1305"/>
      <c r="K3" s="1305"/>
      <c r="L3" s="1305"/>
      <c r="M3" s="1305"/>
      <c r="N3" s="1305"/>
      <c r="O3" s="1305"/>
      <c r="P3" s="1032"/>
      <c r="Q3" s="1270"/>
    </row>
    <row r="4" spans="1:24" x14ac:dyDescent="0.2">
      <c r="A4" s="173" t="s">
        <v>555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67"/>
      <c r="Q4" s="67"/>
    </row>
    <row r="5" spans="1:24" s="178" customFormat="1" x14ac:dyDescent="0.2">
      <c r="A5" s="173" t="s">
        <v>3</v>
      </c>
      <c r="B5" s="167">
        <v>38.5</v>
      </c>
      <c r="C5" s="167">
        <v>38.1</v>
      </c>
      <c r="D5" s="167">
        <v>38</v>
      </c>
      <c r="E5" s="167">
        <v>37.799999999999997</v>
      </c>
      <c r="F5" s="167">
        <v>37.6</v>
      </c>
      <c r="G5" s="167">
        <v>37</v>
      </c>
      <c r="H5" s="167">
        <v>36.700000000000003</v>
      </c>
      <c r="I5" s="160">
        <v>36.4</v>
      </c>
      <c r="J5" s="160">
        <v>36.1</v>
      </c>
      <c r="K5" s="160">
        <v>35.4</v>
      </c>
      <c r="L5" s="160">
        <v>35.1</v>
      </c>
      <c r="M5" s="183">
        <v>36.5</v>
      </c>
      <c r="N5" s="158">
        <v>36.1</v>
      </c>
      <c r="O5" s="663">
        <v>35.700000000000003</v>
      </c>
      <c r="P5" s="785">
        <v>35.4</v>
      </c>
      <c r="Q5" s="49">
        <v>35</v>
      </c>
      <c r="R5" s="184"/>
      <c r="S5" s="184"/>
      <c r="T5" s="184"/>
      <c r="U5" s="184"/>
      <c r="V5" s="184"/>
      <c r="W5" s="184"/>
      <c r="X5" s="184"/>
    </row>
    <row r="6" spans="1:24" x14ac:dyDescent="0.2">
      <c r="A6" s="173" t="s">
        <v>5</v>
      </c>
      <c r="B6" s="167">
        <v>98.7</v>
      </c>
      <c r="C6" s="167">
        <v>99</v>
      </c>
      <c r="D6" s="167">
        <v>99.7</v>
      </c>
      <c r="E6" s="167">
        <v>99.5</v>
      </c>
      <c r="F6" s="167">
        <v>99.5</v>
      </c>
      <c r="G6" s="167">
        <v>98.4</v>
      </c>
      <c r="H6" s="167">
        <v>99.2</v>
      </c>
      <c r="I6" s="167">
        <v>99.2</v>
      </c>
      <c r="J6" s="160">
        <v>99.2</v>
      </c>
      <c r="K6" s="160">
        <v>98.1</v>
      </c>
      <c r="L6" s="160">
        <v>99.2</v>
      </c>
      <c r="M6" s="183">
        <v>104</v>
      </c>
      <c r="N6" s="158">
        <v>98.9</v>
      </c>
      <c r="O6" s="663">
        <v>98.9</v>
      </c>
      <c r="P6" s="785">
        <v>99.2</v>
      </c>
      <c r="Q6" s="49">
        <v>98.8</v>
      </c>
      <c r="R6" s="184"/>
      <c r="S6" s="184"/>
      <c r="T6" s="184"/>
      <c r="U6" s="184"/>
      <c r="V6" s="184"/>
      <c r="W6" s="184"/>
      <c r="X6" s="184"/>
    </row>
    <row r="7" spans="1:24" x14ac:dyDescent="0.2">
      <c r="A7" s="157" t="s">
        <v>6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66"/>
      <c r="M7" s="183"/>
      <c r="N7" s="166"/>
      <c r="O7" s="1294"/>
      <c r="P7" s="786"/>
      <c r="Q7" s="67"/>
      <c r="R7" s="184"/>
      <c r="S7" s="184"/>
      <c r="T7" s="184"/>
      <c r="U7" s="184"/>
      <c r="V7" s="184"/>
      <c r="W7" s="184"/>
      <c r="X7" s="184"/>
    </row>
    <row r="8" spans="1:24" x14ac:dyDescent="0.2">
      <c r="A8" s="168" t="s">
        <v>556</v>
      </c>
      <c r="B8" s="165">
        <v>470</v>
      </c>
      <c r="C8" s="165">
        <v>460</v>
      </c>
      <c r="D8" s="165">
        <v>512</v>
      </c>
      <c r="E8" s="165">
        <v>505</v>
      </c>
      <c r="F8" s="165">
        <v>464</v>
      </c>
      <c r="G8" s="165">
        <v>443</v>
      </c>
      <c r="H8" s="165">
        <v>429</v>
      </c>
      <c r="I8" s="165">
        <v>432</v>
      </c>
      <c r="J8" s="165">
        <v>418</v>
      </c>
      <c r="K8" s="165">
        <v>373</v>
      </c>
      <c r="L8" s="166">
        <v>412</v>
      </c>
      <c r="M8" s="166">
        <v>364</v>
      </c>
      <c r="N8" s="166">
        <v>332</v>
      </c>
      <c r="O8" s="301">
        <v>334</v>
      </c>
      <c r="P8" s="787">
        <v>322</v>
      </c>
      <c r="Q8" s="301">
        <v>285</v>
      </c>
      <c r="R8" s="184"/>
      <c r="S8" s="184"/>
      <c r="T8" s="184"/>
      <c r="U8" s="184"/>
      <c r="V8" s="184"/>
      <c r="W8" s="184"/>
      <c r="X8" s="184"/>
    </row>
    <row r="9" spans="1:24" x14ac:dyDescent="0.2">
      <c r="A9" s="173" t="s">
        <v>9</v>
      </c>
      <c r="B9" s="161" t="s">
        <v>4</v>
      </c>
      <c r="C9" s="161" t="s">
        <v>4</v>
      </c>
      <c r="D9" s="161" t="s">
        <v>4</v>
      </c>
      <c r="E9" s="161" t="s">
        <v>4</v>
      </c>
      <c r="F9" s="161" t="s">
        <v>4</v>
      </c>
      <c r="G9" s="161" t="s">
        <v>4</v>
      </c>
      <c r="H9" s="161" t="s">
        <v>4</v>
      </c>
      <c r="I9" s="161" t="s">
        <v>4</v>
      </c>
      <c r="J9" s="161" t="s">
        <v>4</v>
      </c>
      <c r="K9" s="161" t="s">
        <v>4</v>
      </c>
      <c r="L9" s="161" t="s">
        <v>4</v>
      </c>
      <c r="M9" s="161" t="s">
        <v>4</v>
      </c>
      <c r="N9" s="161" t="s">
        <v>4</v>
      </c>
      <c r="O9" s="663" t="s">
        <v>4</v>
      </c>
      <c r="P9" s="785" t="s">
        <v>4</v>
      </c>
      <c r="Q9" s="49" t="s">
        <v>8</v>
      </c>
      <c r="R9" s="184"/>
      <c r="S9" s="184"/>
      <c r="T9" s="184"/>
      <c r="U9" s="184"/>
      <c r="V9" s="184"/>
      <c r="W9" s="184"/>
      <c r="X9" s="184"/>
    </row>
    <row r="10" spans="1:24" x14ac:dyDescent="0.2">
      <c r="A10" s="157" t="s">
        <v>10</v>
      </c>
      <c r="B10" s="207"/>
      <c r="C10" s="207"/>
      <c r="D10" s="207"/>
      <c r="E10" s="207"/>
      <c r="F10" s="207"/>
      <c r="G10" s="207"/>
      <c r="H10" s="207"/>
      <c r="I10" s="207"/>
      <c r="J10" s="183"/>
      <c r="K10" s="207"/>
      <c r="L10" s="207"/>
      <c r="M10" s="165"/>
      <c r="N10" s="165"/>
      <c r="O10" s="1294"/>
      <c r="P10" s="786"/>
      <c r="Q10" s="67"/>
      <c r="R10" s="184"/>
      <c r="S10" s="184"/>
      <c r="T10" s="184"/>
      <c r="U10" s="184"/>
      <c r="V10" s="184"/>
      <c r="W10" s="184"/>
      <c r="X10" s="184"/>
    </row>
    <row r="11" spans="1:24" x14ac:dyDescent="0.2">
      <c r="A11" s="168" t="s">
        <v>263</v>
      </c>
      <c r="B11" s="165">
        <v>747</v>
      </c>
      <c r="C11" s="165">
        <v>798</v>
      </c>
      <c r="D11" s="165">
        <v>649</v>
      </c>
      <c r="E11" s="165">
        <v>636</v>
      </c>
      <c r="F11" s="165">
        <v>602</v>
      </c>
      <c r="G11" s="165">
        <v>618</v>
      </c>
      <c r="H11" s="165">
        <v>611</v>
      </c>
      <c r="I11" s="165">
        <v>635</v>
      </c>
      <c r="J11" s="165">
        <v>592</v>
      </c>
      <c r="K11" s="165">
        <v>664</v>
      </c>
      <c r="L11" s="166">
        <v>656</v>
      </c>
      <c r="M11" s="166">
        <v>828</v>
      </c>
      <c r="N11" s="166">
        <v>575</v>
      </c>
      <c r="O11" s="301">
        <v>537</v>
      </c>
      <c r="P11" s="787">
        <v>555</v>
      </c>
      <c r="Q11" s="301">
        <v>560</v>
      </c>
    </row>
    <row r="12" spans="1:24" x14ac:dyDescent="0.2">
      <c r="A12" s="173" t="s">
        <v>12</v>
      </c>
      <c r="B12" s="161" t="s">
        <v>4</v>
      </c>
      <c r="C12" s="161" t="s">
        <v>4</v>
      </c>
      <c r="D12" s="161" t="s">
        <v>4</v>
      </c>
      <c r="E12" s="161" t="s">
        <v>4</v>
      </c>
      <c r="F12" s="161" t="s">
        <v>4</v>
      </c>
      <c r="G12" s="161" t="s">
        <v>4</v>
      </c>
      <c r="H12" s="161" t="s">
        <v>4</v>
      </c>
      <c r="I12" s="161" t="s">
        <v>4</v>
      </c>
      <c r="J12" s="161" t="s">
        <v>4</v>
      </c>
      <c r="K12" s="161" t="s">
        <v>4</v>
      </c>
      <c r="L12" s="161" t="s">
        <v>4</v>
      </c>
      <c r="M12" s="161" t="s">
        <v>4</v>
      </c>
      <c r="N12" s="161" t="s">
        <v>4</v>
      </c>
      <c r="O12" s="663" t="s">
        <v>4</v>
      </c>
      <c r="P12" s="785" t="s">
        <v>4</v>
      </c>
      <c r="Q12" s="49" t="s">
        <v>8</v>
      </c>
    </row>
    <row r="13" spans="1:24" ht="22.5" x14ac:dyDescent="0.2">
      <c r="A13" s="173" t="s">
        <v>13</v>
      </c>
      <c r="B13" s="161" t="s">
        <v>4</v>
      </c>
      <c r="C13" s="161" t="s">
        <v>4</v>
      </c>
      <c r="D13" s="161" t="s">
        <v>4</v>
      </c>
      <c r="E13" s="161" t="s">
        <v>4</v>
      </c>
      <c r="F13" s="161" t="s">
        <v>4</v>
      </c>
      <c r="G13" s="161" t="s">
        <v>4</v>
      </c>
      <c r="H13" s="161" t="s">
        <v>4</v>
      </c>
      <c r="I13" s="161" t="s">
        <v>4</v>
      </c>
      <c r="J13" s="161" t="s">
        <v>4</v>
      </c>
      <c r="K13" s="161" t="s">
        <v>4</v>
      </c>
      <c r="L13" s="161" t="s">
        <v>4</v>
      </c>
      <c r="M13" s="161" t="s">
        <v>4</v>
      </c>
      <c r="N13" s="161" t="s">
        <v>4</v>
      </c>
      <c r="O13" s="663" t="s">
        <v>4</v>
      </c>
      <c r="P13" s="785" t="s">
        <v>4</v>
      </c>
      <c r="Q13" s="49" t="s">
        <v>8</v>
      </c>
    </row>
    <row r="14" spans="1:24" x14ac:dyDescent="0.2">
      <c r="A14" s="173" t="s">
        <v>15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663"/>
      <c r="P14" s="788"/>
      <c r="Q14" s="67"/>
    </row>
    <row r="15" spans="1:24" x14ac:dyDescent="0.2">
      <c r="A15" s="168" t="s">
        <v>16</v>
      </c>
      <c r="B15" s="165">
        <v>-277</v>
      </c>
      <c r="C15" s="165">
        <v>-338</v>
      </c>
      <c r="D15" s="165">
        <v>-137</v>
      </c>
      <c r="E15" s="165">
        <v>-131</v>
      </c>
      <c r="F15" s="165">
        <v>-138</v>
      </c>
      <c r="G15" s="165">
        <v>-185</v>
      </c>
      <c r="H15" s="165">
        <v>-182</v>
      </c>
      <c r="I15" s="165">
        <v>-203</v>
      </c>
      <c r="J15" s="165">
        <v>-174</v>
      </c>
      <c r="K15" s="165">
        <v>-291</v>
      </c>
      <c r="L15" s="166">
        <v>-244</v>
      </c>
      <c r="M15" s="166">
        <v>-464</v>
      </c>
      <c r="N15" s="166">
        <v>-243</v>
      </c>
      <c r="O15" s="301">
        <v>-203</v>
      </c>
      <c r="P15" s="787">
        <v>-233</v>
      </c>
      <c r="Q15" s="301">
        <v>-275</v>
      </c>
    </row>
    <row r="16" spans="1:24" x14ac:dyDescent="0.2">
      <c r="A16" s="168" t="s">
        <v>17</v>
      </c>
      <c r="B16" s="161" t="s">
        <v>4</v>
      </c>
      <c r="C16" s="161" t="s">
        <v>4</v>
      </c>
      <c r="D16" s="161" t="s">
        <v>4</v>
      </c>
      <c r="E16" s="161" t="s">
        <v>4</v>
      </c>
      <c r="F16" s="161" t="s">
        <v>4</v>
      </c>
      <c r="G16" s="161" t="s">
        <v>4</v>
      </c>
      <c r="H16" s="161" t="s">
        <v>4</v>
      </c>
      <c r="I16" s="161" t="s">
        <v>4</v>
      </c>
      <c r="J16" s="161" t="s">
        <v>4</v>
      </c>
      <c r="K16" s="161" t="s">
        <v>4</v>
      </c>
      <c r="L16" s="161" t="s">
        <v>4</v>
      </c>
      <c r="M16" s="161" t="s">
        <v>4</v>
      </c>
      <c r="N16" s="161" t="s">
        <v>4</v>
      </c>
      <c r="O16" s="663" t="s">
        <v>4</v>
      </c>
      <c r="P16" s="785" t="s">
        <v>4</v>
      </c>
      <c r="Q16" s="49" t="s">
        <v>8</v>
      </c>
    </row>
    <row r="17" spans="1:17" x14ac:dyDescent="0.2">
      <c r="A17" s="173" t="s">
        <v>557</v>
      </c>
      <c r="B17" s="161" t="s">
        <v>4</v>
      </c>
      <c r="C17" s="161" t="s">
        <v>4</v>
      </c>
      <c r="D17" s="161" t="s">
        <v>4</v>
      </c>
      <c r="E17" s="161" t="s">
        <v>4</v>
      </c>
      <c r="F17" s="161" t="s">
        <v>4</v>
      </c>
      <c r="G17" s="161" t="s">
        <v>4</v>
      </c>
      <c r="H17" s="161" t="s">
        <v>4</v>
      </c>
      <c r="I17" s="161" t="s">
        <v>4</v>
      </c>
      <c r="J17" s="161" t="s">
        <v>4</v>
      </c>
      <c r="K17" s="161" t="s">
        <v>4</v>
      </c>
      <c r="L17" s="161" t="s">
        <v>4</v>
      </c>
      <c r="M17" s="161" t="s">
        <v>4</v>
      </c>
      <c r="N17" s="161" t="s">
        <v>4</v>
      </c>
      <c r="O17" s="663" t="s">
        <v>4</v>
      </c>
      <c r="P17" s="785" t="s">
        <v>4</v>
      </c>
      <c r="Q17" s="49" t="s">
        <v>8</v>
      </c>
    </row>
    <row r="18" spans="1:17" x14ac:dyDescent="0.2">
      <c r="A18" s="157" t="s">
        <v>19</v>
      </c>
      <c r="B18" s="161" t="s">
        <v>4</v>
      </c>
      <c r="C18" s="161" t="s">
        <v>4</v>
      </c>
      <c r="D18" s="161" t="s">
        <v>4</v>
      </c>
      <c r="E18" s="161" t="s">
        <v>4</v>
      </c>
      <c r="F18" s="161" t="s">
        <v>4</v>
      </c>
      <c r="G18" s="161" t="s">
        <v>4</v>
      </c>
      <c r="H18" s="161" t="s">
        <v>4</v>
      </c>
      <c r="I18" s="161" t="s">
        <v>4</v>
      </c>
      <c r="J18" s="161" t="s">
        <v>4</v>
      </c>
      <c r="K18" s="161" t="s">
        <v>4</v>
      </c>
      <c r="L18" s="161" t="s">
        <v>4</v>
      </c>
      <c r="M18" s="161" t="s">
        <v>4</v>
      </c>
      <c r="N18" s="161" t="s">
        <v>4</v>
      </c>
      <c r="O18" s="663" t="s">
        <v>4</v>
      </c>
      <c r="P18" s="785" t="s">
        <v>4</v>
      </c>
      <c r="Q18" s="49" t="s">
        <v>8</v>
      </c>
    </row>
    <row r="19" spans="1:17" ht="22.5" x14ac:dyDescent="0.2">
      <c r="A19" s="173" t="s">
        <v>558</v>
      </c>
      <c r="B19" s="161" t="s">
        <v>4</v>
      </c>
      <c r="C19" s="161" t="s">
        <v>4</v>
      </c>
      <c r="D19" s="161" t="s">
        <v>4</v>
      </c>
      <c r="E19" s="161" t="s">
        <v>4</v>
      </c>
      <c r="F19" s="161" t="s">
        <v>4</v>
      </c>
      <c r="G19" s="161" t="s">
        <v>4</v>
      </c>
      <c r="H19" s="161" t="s">
        <v>4</v>
      </c>
      <c r="I19" s="161" t="s">
        <v>4</v>
      </c>
      <c r="J19" s="161" t="s">
        <v>4</v>
      </c>
      <c r="K19" s="161" t="s">
        <v>4</v>
      </c>
      <c r="L19" s="161" t="s">
        <v>4</v>
      </c>
      <c r="M19" s="161" t="s">
        <v>4</v>
      </c>
      <c r="N19" s="161" t="s">
        <v>4</v>
      </c>
      <c r="O19" s="663" t="s">
        <v>4</v>
      </c>
      <c r="P19" s="785" t="s">
        <v>4</v>
      </c>
      <c r="Q19" s="49" t="s">
        <v>8</v>
      </c>
    </row>
    <row r="20" spans="1:17" x14ac:dyDescent="0.2">
      <c r="A20" s="157" t="s">
        <v>21</v>
      </c>
      <c r="B20" s="161" t="s">
        <v>4</v>
      </c>
      <c r="C20" s="161" t="s">
        <v>4</v>
      </c>
      <c r="D20" s="161" t="s">
        <v>4</v>
      </c>
      <c r="E20" s="161" t="s">
        <v>4</v>
      </c>
      <c r="F20" s="161" t="s">
        <v>4</v>
      </c>
      <c r="G20" s="161" t="s">
        <v>4</v>
      </c>
      <c r="H20" s="161" t="s">
        <v>4</v>
      </c>
      <c r="I20" s="161" t="s">
        <v>4</v>
      </c>
      <c r="J20" s="161" t="s">
        <v>4</v>
      </c>
      <c r="K20" s="161" t="s">
        <v>4</v>
      </c>
      <c r="L20" s="161" t="s">
        <v>4</v>
      </c>
      <c r="M20" s="161" t="s">
        <v>4</v>
      </c>
      <c r="N20" s="161" t="s">
        <v>4</v>
      </c>
      <c r="O20" s="663" t="s">
        <v>4</v>
      </c>
      <c r="P20" s="785" t="s">
        <v>4</v>
      </c>
      <c r="Q20" s="49" t="s">
        <v>8</v>
      </c>
    </row>
    <row r="21" spans="1:17" x14ac:dyDescent="0.2">
      <c r="A21" s="168" t="s">
        <v>559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663" t="s">
        <v>4</v>
      </c>
      <c r="P21" s="785" t="s">
        <v>4</v>
      </c>
      <c r="Q21" s="49"/>
    </row>
    <row r="22" spans="1:17" x14ac:dyDescent="0.2">
      <c r="A22" s="168" t="s">
        <v>560</v>
      </c>
      <c r="B22" s="164">
        <v>697</v>
      </c>
      <c r="C22" s="164">
        <v>723</v>
      </c>
      <c r="D22" s="164">
        <v>811</v>
      </c>
      <c r="E22" s="164">
        <v>785</v>
      </c>
      <c r="F22" s="164">
        <v>664</v>
      </c>
      <c r="G22" s="164">
        <v>646</v>
      </c>
      <c r="H22" s="164">
        <v>554</v>
      </c>
      <c r="I22" s="164">
        <v>1200</v>
      </c>
      <c r="J22" s="164">
        <v>1156</v>
      </c>
      <c r="K22" s="164">
        <v>905</v>
      </c>
      <c r="L22" s="164">
        <v>745</v>
      </c>
      <c r="M22" s="164">
        <v>672</v>
      </c>
      <c r="N22" s="164">
        <v>634</v>
      </c>
      <c r="O22" s="1295">
        <v>682</v>
      </c>
      <c r="P22" s="787">
        <v>972</v>
      </c>
      <c r="Q22" s="301">
        <v>1082</v>
      </c>
    </row>
    <row r="23" spans="1:17" x14ac:dyDescent="0.2">
      <c r="A23" s="168" t="s">
        <v>561</v>
      </c>
      <c r="B23" s="164">
        <v>862</v>
      </c>
      <c r="C23" s="164">
        <v>842</v>
      </c>
      <c r="D23" s="164">
        <v>783</v>
      </c>
      <c r="E23" s="164">
        <v>786</v>
      </c>
      <c r="F23" s="164">
        <v>830</v>
      </c>
      <c r="G23" s="164">
        <v>976</v>
      </c>
      <c r="H23" s="164">
        <v>778</v>
      </c>
      <c r="I23" s="164">
        <v>1278</v>
      </c>
      <c r="J23" s="164">
        <v>1240</v>
      </c>
      <c r="K23" s="164">
        <v>1285</v>
      </c>
      <c r="L23" s="164">
        <v>797</v>
      </c>
      <c r="M23" s="164">
        <v>748</v>
      </c>
      <c r="N23" s="164">
        <v>752</v>
      </c>
      <c r="O23" s="1295">
        <v>855</v>
      </c>
      <c r="P23" s="787">
        <v>1116</v>
      </c>
      <c r="Q23" s="301">
        <v>1217</v>
      </c>
    </row>
    <row r="24" spans="1:17" x14ac:dyDescent="0.2">
      <c r="A24" s="173" t="s">
        <v>27</v>
      </c>
      <c r="B24" s="166">
        <v>-165</v>
      </c>
      <c r="C24" s="166">
        <v>-119</v>
      </c>
      <c r="D24" s="166">
        <v>28</v>
      </c>
      <c r="E24" s="166">
        <v>-1</v>
      </c>
      <c r="F24" s="166">
        <v>-166</v>
      </c>
      <c r="G24" s="166">
        <v>-330</v>
      </c>
      <c r="H24" s="166">
        <v>-224</v>
      </c>
      <c r="I24" s="166">
        <v>-78</v>
      </c>
      <c r="J24" s="166">
        <v>-84</v>
      </c>
      <c r="K24" s="166">
        <v>-380</v>
      </c>
      <c r="L24" s="166">
        <v>-52</v>
      </c>
      <c r="M24" s="183">
        <v>-76</v>
      </c>
      <c r="N24" s="158">
        <v>-118</v>
      </c>
      <c r="O24" s="1295">
        <v>-173</v>
      </c>
      <c r="P24" s="787">
        <v>-144</v>
      </c>
      <c r="Q24" s="301">
        <v>-135</v>
      </c>
    </row>
    <row r="25" spans="1:17" x14ac:dyDescent="0.2">
      <c r="A25" s="173" t="s">
        <v>267</v>
      </c>
      <c r="B25" s="161" t="s">
        <v>4</v>
      </c>
      <c r="C25" s="161" t="s">
        <v>4</v>
      </c>
      <c r="D25" s="161" t="s">
        <v>4</v>
      </c>
      <c r="E25" s="161" t="s">
        <v>4</v>
      </c>
      <c r="F25" s="161" t="s">
        <v>4</v>
      </c>
      <c r="G25" s="161" t="s">
        <v>4</v>
      </c>
      <c r="H25" s="161" t="s">
        <v>4</v>
      </c>
      <c r="I25" s="161" t="s">
        <v>4</v>
      </c>
      <c r="J25" s="161" t="s">
        <v>4</v>
      </c>
      <c r="K25" s="161" t="s">
        <v>4</v>
      </c>
      <c r="L25" s="161" t="s">
        <v>4</v>
      </c>
      <c r="M25" s="161" t="s">
        <v>4</v>
      </c>
      <c r="N25" s="161" t="s">
        <v>4</v>
      </c>
      <c r="O25" s="49" t="s">
        <v>4</v>
      </c>
      <c r="P25" s="663" t="s">
        <v>4</v>
      </c>
      <c r="Q25" s="49" t="s">
        <v>8</v>
      </c>
    </row>
    <row r="26" spans="1:17" x14ac:dyDescent="0.2">
      <c r="A26" s="173" t="s">
        <v>562</v>
      </c>
      <c r="B26" s="161" t="s">
        <v>4</v>
      </c>
      <c r="C26" s="161" t="s">
        <v>4</v>
      </c>
      <c r="D26" s="161" t="s">
        <v>4</v>
      </c>
      <c r="E26" s="161" t="s">
        <v>4</v>
      </c>
      <c r="F26" s="161" t="s">
        <v>4</v>
      </c>
      <c r="G26" s="161" t="s">
        <v>4</v>
      </c>
      <c r="H26" s="161" t="s">
        <v>4</v>
      </c>
      <c r="I26" s="161" t="s">
        <v>4</v>
      </c>
      <c r="J26" s="161" t="s">
        <v>4</v>
      </c>
      <c r="K26" s="161" t="s">
        <v>4</v>
      </c>
      <c r="L26" s="161" t="s">
        <v>4</v>
      </c>
      <c r="M26" s="161" t="s">
        <v>4</v>
      </c>
      <c r="N26" s="161" t="s">
        <v>4</v>
      </c>
      <c r="O26" s="49" t="s">
        <v>4</v>
      </c>
      <c r="P26" s="663" t="s">
        <v>4</v>
      </c>
      <c r="Q26" s="49" t="s">
        <v>8</v>
      </c>
    </row>
    <row r="27" spans="1:17" ht="22.5" x14ac:dyDescent="0.2">
      <c r="A27" s="173" t="s">
        <v>563</v>
      </c>
      <c r="B27" s="161" t="s">
        <v>4</v>
      </c>
      <c r="C27" s="161" t="s">
        <v>4</v>
      </c>
      <c r="D27" s="161" t="s">
        <v>4</v>
      </c>
      <c r="E27" s="161" t="s">
        <v>4</v>
      </c>
      <c r="F27" s="161" t="s">
        <v>4</v>
      </c>
      <c r="G27" s="161" t="s">
        <v>4</v>
      </c>
      <c r="H27" s="161" t="s">
        <v>4</v>
      </c>
      <c r="I27" s="161" t="s">
        <v>4</v>
      </c>
      <c r="J27" s="161" t="s">
        <v>4</v>
      </c>
      <c r="K27" s="161" t="s">
        <v>4</v>
      </c>
      <c r="L27" s="161" t="s">
        <v>4</v>
      </c>
      <c r="M27" s="161" t="s">
        <v>4</v>
      </c>
      <c r="N27" s="161" t="s">
        <v>4</v>
      </c>
      <c r="O27" s="49" t="s">
        <v>4</v>
      </c>
      <c r="P27" s="663" t="s">
        <v>4</v>
      </c>
      <c r="Q27" s="49" t="s">
        <v>8</v>
      </c>
    </row>
    <row r="28" spans="1:17" ht="22.5" x14ac:dyDescent="0.2">
      <c r="A28" s="173" t="s">
        <v>564</v>
      </c>
      <c r="B28" s="161" t="s">
        <v>4</v>
      </c>
      <c r="C28" s="161" t="s">
        <v>4</v>
      </c>
      <c r="D28" s="161" t="s">
        <v>4</v>
      </c>
      <c r="E28" s="161" t="s">
        <v>4</v>
      </c>
      <c r="F28" s="161" t="s">
        <v>4</v>
      </c>
      <c r="G28" s="161" t="s">
        <v>4</v>
      </c>
      <c r="H28" s="161" t="s">
        <v>4</v>
      </c>
      <c r="I28" s="161" t="s">
        <v>4</v>
      </c>
      <c r="J28" s="161" t="s">
        <v>4</v>
      </c>
      <c r="K28" s="161" t="s">
        <v>4</v>
      </c>
      <c r="L28" s="161" t="s">
        <v>4</v>
      </c>
      <c r="M28" s="161" t="s">
        <v>4</v>
      </c>
      <c r="N28" s="161" t="s">
        <v>4</v>
      </c>
      <c r="O28" s="49" t="s">
        <v>4</v>
      </c>
      <c r="P28" s="663" t="s">
        <v>4</v>
      </c>
      <c r="Q28" s="49" t="s">
        <v>8</v>
      </c>
    </row>
    <row r="29" spans="1:17" x14ac:dyDescent="0.2">
      <c r="A29" s="173" t="s">
        <v>565</v>
      </c>
      <c r="B29" s="161" t="s">
        <v>4</v>
      </c>
      <c r="C29" s="161" t="s">
        <v>4</v>
      </c>
      <c r="D29" s="161" t="s">
        <v>4</v>
      </c>
      <c r="E29" s="161" t="s">
        <v>4</v>
      </c>
      <c r="F29" s="161" t="s">
        <v>4</v>
      </c>
      <c r="G29" s="161" t="s">
        <v>4</v>
      </c>
      <c r="H29" s="161" t="s">
        <v>4</v>
      </c>
      <c r="I29" s="161" t="s">
        <v>4</v>
      </c>
      <c r="J29" s="161" t="s">
        <v>4</v>
      </c>
      <c r="K29" s="161" t="s">
        <v>4</v>
      </c>
      <c r="L29" s="161" t="s">
        <v>4</v>
      </c>
      <c r="M29" s="161" t="s">
        <v>4</v>
      </c>
      <c r="N29" s="161" t="s">
        <v>4</v>
      </c>
      <c r="O29" s="49" t="s">
        <v>4</v>
      </c>
      <c r="P29" s="663" t="s">
        <v>4</v>
      </c>
      <c r="Q29" s="49" t="s">
        <v>8</v>
      </c>
    </row>
    <row r="30" spans="1:17" x14ac:dyDescent="0.2">
      <c r="A30" s="173" t="s">
        <v>566</v>
      </c>
      <c r="B30" s="161" t="s">
        <v>4</v>
      </c>
      <c r="C30" s="161" t="s">
        <v>4</v>
      </c>
      <c r="D30" s="161" t="s">
        <v>4</v>
      </c>
      <c r="E30" s="161" t="s">
        <v>4</v>
      </c>
      <c r="F30" s="161" t="s">
        <v>4</v>
      </c>
      <c r="G30" s="161" t="s">
        <v>4</v>
      </c>
      <c r="H30" s="161" t="s">
        <v>4</v>
      </c>
      <c r="I30" s="161" t="s">
        <v>4</v>
      </c>
      <c r="J30" s="161" t="s">
        <v>4</v>
      </c>
      <c r="K30" s="161" t="s">
        <v>4</v>
      </c>
      <c r="L30" s="161" t="s">
        <v>4</v>
      </c>
      <c r="M30" s="161" t="s">
        <v>4</v>
      </c>
      <c r="N30" s="161" t="s">
        <v>4</v>
      </c>
      <c r="O30" s="49" t="s">
        <v>4</v>
      </c>
      <c r="P30" s="663" t="s">
        <v>4</v>
      </c>
      <c r="Q30" s="49" t="s">
        <v>8</v>
      </c>
    </row>
    <row r="31" spans="1:17" ht="12.75" x14ac:dyDescent="0.2">
      <c r="A31" s="191" t="s">
        <v>272</v>
      </c>
      <c r="B31" s="161" t="s">
        <v>4</v>
      </c>
      <c r="C31" s="161" t="s">
        <v>4</v>
      </c>
      <c r="D31" s="161" t="s">
        <v>4</v>
      </c>
      <c r="E31" s="161" t="s">
        <v>4</v>
      </c>
      <c r="F31" s="161" t="s">
        <v>4</v>
      </c>
      <c r="G31" s="161" t="s">
        <v>4</v>
      </c>
      <c r="H31" s="161" t="s">
        <v>4</v>
      </c>
      <c r="I31" s="161" t="s">
        <v>4</v>
      </c>
      <c r="J31" s="161" t="s">
        <v>4</v>
      </c>
      <c r="K31" s="161" t="s">
        <v>4</v>
      </c>
      <c r="L31" s="161" t="s">
        <v>4</v>
      </c>
      <c r="M31" s="161" t="s">
        <v>4</v>
      </c>
      <c r="N31" s="161" t="s">
        <v>4</v>
      </c>
      <c r="O31" s="49" t="s">
        <v>4</v>
      </c>
      <c r="P31" s="663" t="s">
        <v>4</v>
      </c>
      <c r="Q31" s="49" t="s">
        <v>8</v>
      </c>
    </row>
    <row r="32" spans="1:17" ht="12.75" x14ac:dyDescent="0.2">
      <c r="A32" s="191" t="s">
        <v>273</v>
      </c>
      <c r="B32" s="161" t="s">
        <v>4</v>
      </c>
      <c r="C32" s="161" t="s">
        <v>4</v>
      </c>
      <c r="D32" s="161" t="s">
        <v>4</v>
      </c>
      <c r="E32" s="161" t="s">
        <v>4</v>
      </c>
      <c r="F32" s="161" t="s">
        <v>4</v>
      </c>
      <c r="G32" s="161" t="s">
        <v>4</v>
      </c>
      <c r="H32" s="161" t="s">
        <v>4</v>
      </c>
      <c r="I32" s="161" t="s">
        <v>4</v>
      </c>
      <c r="J32" s="161" t="s">
        <v>4</v>
      </c>
      <c r="K32" s="161" t="s">
        <v>4</v>
      </c>
      <c r="L32" s="161" t="s">
        <v>4</v>
      </c>
      <c r="M32" s="161" t="s">
        <v>4</v>
      </c>
      <c r="N32" s="161" t="s">
        <v>4</v>
      </c>
      <c r="O32" s="49" t="s">
        <v>4</v>
      </c>
      <c r="P32" s="663" t="s">
        <v>4</v>
      </c>
      <c r="Q32" s="49" t="s">
        <v>8</v>
      </c>
    </row>
    <row r="33" spans="1:17" x14ac:dyDescent="0.2">
      <c r="A33" s="173" t="s">
        <v>37</v>
      </c>
      <c r="B33" s="161" t="s">
        <v>4</v>
      </c>
      <c r="C33" s="161" t="s">
        <v>4</v>
      </c>
      <c r="D33" s="161" t="s">
        <v>4</v>
      </c>
      <c r="E33" s="161" t="s">
        <v>4</v>
      </c>
      <c r="F33" s="161" t="s">
        <v>4</v>
      </c>
      <c r="G33" s="161" t="s">
        <v>4</v>
      </c>
      <c r="H33" s="161" t="s">
        <v>4</v>
      </c>
      <c r="I33" s="161" t="s">
        <v>4</v>
      </c>
      <c r="J33" s="161" t="s">
        <v>4</v>
      </c>
      <c r="K33" s="161" t="s">
        <v>4</v>
      </c>
      <c r="L33" s="161" t="s">
        <v>4</v>
      </c>
      <c r="M33" s="161" t="s">
        <v>4</v>
      </c>
      <c r="N33" s="161" t="s">
        <v>4</v>
      </c>
      <c r="O33" s="49" t="s">
        <v>4</v>
      </c>
      <c r="P33" s="663" t="s">
        <v>4</v>
      </c>
      <c r="Q33" s="49" t="s">
        <v>8</v>
      </c>
    </row>
    <row r="34" spans="1:17" x14ac:dyDescent="0.2">
      <c r="A34" s="159" t="s">
        <v>567</v>
      </c>
      <c r="B34" s="161" t="s">
        <v>4</v>
      </c>
      <c r="C34" s="161" t="s">
        <v>4</v>
      </c>
      <c r="D34" s="161" t="s">
        <v>4</v>
      </c>
      <c r="E34" s="161" t="s">
        <v>4</v>
      </c>
      <c r="F34" s="161" t="s">
        <v>4</v>
      </c>
      <c r="G34" s="161" t="s">
        <v>4</v>
      </c>
      <c r="H34" s="161" t="s">
        <v>4</v>
      </c>
      <c r="I34" s="161" t="s">
        <v>4</v>
      </c>
      <c r="J34" s="161" t="s">
        <v>4</v>
      </c>
      <c r="K34" s="161" t="s">
        <v>4</v>
      </c>
      <c r="L34" s="161" t="s">
        <v>4</v>
      </c>
      <c r="M34" s="161" t="s">
        <v>4</v>
      </c>
      <c r="N34" s="161" t="s">
        <v>4</v>
      </c>
      <c r="O34" s="49" t="s">
        <v>4</v>
      </c>
      <c r="P34" s="663" t="s">
        <v>4</v>
      </c>
      <c r="Q34" s="49" t="s">
        <v>8</v>
      </c>
    </row>
    <row r="35" spans="1:17" x14ac:dyDescent="0.2">
      <c r="A35" s="183" t="s">
        <v>275</v>
      </c>
      <c r="B35" s="161" t="s">
        <v>4</v>
      </c>
      <c r="C35" s="161" t="s">
        <v>4</v>
      </c>
      <c r="D35" s="161" t="s">
        <v>4</v>
      </c>
      <c r="E35" s="161" t="s">
        <v>4</v>
      </c>
      <c r="F35" s="161" t="s">
        <v>4</v>
      </c>
      <c r="G35" s="161" t="s">
        <v>4</v>
      </c>
      <c r="H35" s="161" t="s">
        <v>4</v>
      </c>
      <c r="I35" s="161" t="s">
        <v>4</v>
      </c>
      <c r="J35" s="161" t="s">
        <v>4</v>
      </c>
      <c r="K35" s="161" t="s">
        <v>4</v>
      </c>
      <c r="L35" s="161" t="s">
        <v>4</v>
      </c>
      <c r="M35" s="161" t="s">
        <v>4</v>
      </c>
      <c r="N35" s="161" t="s">
        <v>4</v>
      </c>
      <c r="O35" s="49" t="s">
        <v>4</v>
      </c>
      <c r="P35" s="663" t="s">
        <v>4</v>
      </c>
      <c r="Q35" s="49" t="s">
        <v>8</v>
      </c>
    </row>
    <row r="36" spans="1:17" x14ac:dyDescent="0.2">
      <c r="A36" s="1306" t="s">
        <v>40</v>
      </c>
      <c r="B36" s="1307"/>
      <c r="C36" s="1307"/>
      <c r="D36" s="1307"/>
      <c r="E36" s="1307"/>
      <c r="F36" s="1307"/>
      <c r="G36" s="1307"/>
      <c r="H36" s="1307"/>
      <c r="I36" s="1307"/>
      <c r="J36" s="1307"/>
      <c r="K36" s="1307"/>
      <c r="L36" s="1307"/>
      <c r="M36" s="1307"/>
      <c r="N36" s="1307"/>
      <c r="O36" s="1307"/>
      <c r="P36" s="1218"/>
      <c r="Q36" s="1218"/>
    </row>
    <row r="37" spans="1:17" x14ac:dyDescent="0.2">
      <c r="A37" s="173" t="s">
        <v>41</v>
      </c>
      <c r="B37" s="183"/>
      <c r="C37" s="183"/>
      <c r="D37" s="183"/>
      <c r="E37" s="183"/>
      <c r="F37" s="183"/>
      <c r="G37" s="183"/>
      <c r="H37" s="183"/>
      <c r="I37" s="183"/>
      <c r="J37" s="183"/>
      <c r="K37" s="208"/>
      <c r="L37" s="208"/>
      <c r="M37" s="183"/>
      <c r="N37" s="183"/>
      <c r="O37" s="159"/>
      <c r="P37" s="67"/>
      <c r="Q37" s="67"/>
    </row>
    <row r="38" spans="1:17" x14ac:dyDescent="0.2">
      <c r="A38" s="173" t="s">
        <v>42</v>
      </c>
      <c r="B38" s="209">
        <v>12438</v>
      </c>
      <c r="C38" s="209">
        <v>15562</v>
      </c>
      <c r="D38" s="209">
        <v>16800</v>
      </c>
      <c r="E38" s="209">
        <v>17984</v>
      </c>
      <c r="F38" s="209">
        <v>19100</v>
      </c>
      <c r="G38" s="209">
        <v>20171</v>
      </c>
      <c r="H38" s="209">
        <v>22291</v>
      </c>
      <c r="I38" s="209">
        <v>24802</v>
      </c>
      <c r="J38" s="210">
        <v>28729</v>
      </c>
      <c r="K38" s="210">
        <v>30490</v>
      </c>
      <c r="L38" s="210">
        <v>34885</v>
      </c>
      <c r="M38" s="210">
        <v>38661</v>
      </c>
      <c r="N38" s="170">
        <v>45687</v>
      </c>
      <c r="O38" s="861">
        <v>52518</v>
      </c>
      <c r="P38" s="861">
        <v>54986</v>
      </c>
      <c r="Q38" s="861">
        <v>63562</v>
      </c>
    </row>
    <row r="39" spans="1:17" s="223" customFormat="1" x14ac:dyDescent="0.2">
      <c r="A39" s="231" t="s">
        <v>43</v>
      </c>
      <c r="B39" s="232">
        <v>84.4</v>
      </c>
      <c r="C39" s="232">
        <v>106.1</v>
      </c>
      <c r="D39" s="232">
        <v>112.7</v>
      </c>
      <c r="E39" s="232">
        <v>118.2</v>
      </c>
      <c r="F39" s="232">
        <v>106.6</v>
      </c>
      <c r="G39" s="232">
        <v>91</v>
      </c>
      <c r="H39" s="232">
        <v>65.099999999999994</v>
      </c>
      <c r="I39" s="232">
        <v>76.099999999999994</v>
      </c>
      <c r="J39" s="233">
        <v>83.34</v>
      </c>
      <c r="K39" s="233">
        <v>79.66</v>
      </c>
      <c r="L39" s="233">
        <v>84.48</v>
      </c>
      <c r="M39" s="233">
        <v>90.75</v>
      </c>
      <c r="N39" s="234">
        <v>99.22</v>
      </c>
      <c r="O39" s="1296">
        <v>115.09</v>
      </c>
      <c r="P39" s="67">
        <v>117.13</v>
      </c>
      <c r="Q39" s="67">
        <v>121.86</v>
      </c>
    </row>
    <row r="40" spans="1:17" s="230" customFormat="1" x14ac:dyDescent="0.2">
      <c r="A40" s="1306" t="s">
        <v>44</v>
      </c>
      <c r="B40" s="1306"/>
      <c r="C40" s="1306"/>
      <c r="D40" s="1306"/>
      <c r="E40" s="1306"/>
      <c r="F40" s="1306"/>
      <c r="G40" s="1306"/>
      <c r="H40" s="1306"/>
      <c r="I40" s="1306"/>
      <c r="J40" s="1306"/>
      <c r="K40" s="1306"/>
      <c r="L40" s="1306"/>
      <c r="M40" s="1306"/>
      <c r="N40" s="1306"/>
      <c r="O40" s="1306"/>
      <c r="P40" s="1289"/>
      <c r="Q40" s="1289"/>
    </row>
    <row r="41" spans="1:17" x14ac:dyDescent="0.2">
      <c r="A41" s="225" t="s">
        <v>45</v>
      </c>
      <c r="B41" s="226"/>
      <c r="C41" s="226"/>
      <c r="D41" s="226"/>
      <c r="E41" s="226"/>
      <c r="F41" s="226"/>
      <c r="G41" s="226"/>
      <c r="H41" s="226"/>
      <c r="I41" s="226"/>
      <c r="J41" s="227"/>
      <c r="K41" s="228"/>
      <c r="L41" s="228"/>
      <c r="M41" s="226"/>
      <c r="N41" s="226"/>
      <c r="O41" s="229"/>
      <c r="P41" s="67"/>
      <c r="Q41" s="67"/>
    </row>
    <row r="42" spans="1:17" x14ac:dyDescent="0.2">
      <c r="A42" s="173" t="s">
        <v>46</v>
      </c>
      <c r="B42" s="192" t="s">
        <v>4</v>
      </c>
      <c r="C42" s="192" t="s">
        <v>4</v>
      </c>
      <c r="D42" s="192" t="s">
        <v>4</v>
      </c>
      <c r="E42" s="192" t="s">
        <v>4</v>
      </c>
      <c r="F42" s="192" t="s">
        <v>4</v>
      </c>
      <c r="G42" s="192" t="s">
        <v>4</v>
      </c>
      <c r="H42" s="192" t="s">
        <v>4</v>
      </c>
      <c r="I42" s="192" t="s">
        <v>4</v>
      </c>
      <c r="J42" s="192" t="s">
        <v>4</v>
      </c>
      <c r="K42" s="192" t="s">
        <v>4</v>
      </c>
      <c r="L42" s="192" t="s">
        <v>4</v>
      </c>
      <c r="M42" s="192" t="s">
        <v>4</v>
      </c>
      <c r="N42" s="192" t="s">
        <v>4</v>
      </c>
      <c r="O42" s="664" t="s">
        <v>4</v>
      </c>
      <c r="P42" s="664" t="s">
        <v>4</v>
      </c>
      <c r="Q42" s="11" t="s">
        <v>8</v>
      </c>
    </row>
    <row r="43" spans="1:17" x14ac:dyDescent="0.2">
      <c r="A43" s="173" t="s">
        <v>5</v>
      </c>
      <c r="B43" s="192" t="s">
        <v>4</v>
      </c>
      <c r="C43" s="192" t="s">
        <v>4</v>
      </c>
      <c r="D43" s="192" t="s">
        <v>4</v>
      </c>
      <c r="E43" s="192" t="s">
        <v>4</v>
      </c>
      <c r="F43" s="192" t="s">
        <v>4</v>
      </c>
      <c r="G43" s="192" t="s">
        <v>4</v>
      </c>
      <c r="H43" s="192" t="s">
        <v>4</v>
      </c>
      <c r="I43" s="192" t="s">
        <v>4</v>
      </c>
      <c r="J43" s="192" t="s">
        <v>4</v>
      </c>
      <c r="K43" s="192" t="s">
        <v>4</v>
      </c>
      <c r="L43" s="192" t="s">
        <v>4</v>
      </c>
      <c r="M43" s="192" t="s">
        <v>4</v>
      </c>
      <c r="N43" s="192" t="s">
        <v>4</v>
      </c>
      <c r="O43" s="664" t="s">
        <v>4</v>
      </c>
      <c r="P43" s="664" t="s">
        <v>4</v>
      </c>
      <c r="Q43" s="11" t="s">
        <v>8</v>
      </c>
    </row>
    <row r="44" spans="1:17" x14ac:dyDescent="0.2">
      <c r="A44" s="173" t="s">
        <v>47</v>
      </c>
      <c r="B44" s="192"/>
      <c r="C44" s="192"/>
      <c r="D44" s="192"/>
      <c r="E44" s="192"/>
      <c r="F44" s="192"/>
      <c r="G44" s="211"/>
      <c r="H44" s="211"/>
      <c r="I44" s="211"/>
      <c r="J44" s="211"/>
      <c r="K44" s="211"/>
      <c r="L44" s="211"/>
      <c r="M44" s="211"/>
      <c r="N44" s="211"/>
      <c r="O44" s="415"/>
      <c r="P44" s="664" t="s">
        <v>4</v>
      </c>
      <c r="Q44" s="11"/>
    </row>
    <row r="45" spans="1:17" x14ac:dyDescent="0.2">
      <c r="A45" s="173" t="s">
        <v>46</v>
      </c>
      <c r="B45" s="192" t="s">
        <v>4</v>
      </c>
      <c r="C45" s="192" t="s">
        <v>4</v>
      </c>
      <c r="D45" s="192" t="s">
        <v>4</v>
      </c>
      <c r="E45" s="192" t="s">
        <v>4</v>
      </c>
      <c r="F45" s="192" t="s">
        <v>4</v>
      </c>
      <c r="G45" s="192" t="s">
        <v>4</v>
      </c>
      <c r="H45" s="192" t="s">
        <v>4</v>
      </c>
      <c r="I45" s="192" t="s">
        <v>4</v>
      </c>
      <c r="J45" s="192" t="s">
        <v>4</v>
      </c>
      <c r="K45" s="192" t="s">
        <v>4</v>
      </c>
      <c r="L45" s="192" t="s">
        <v>4</v>
      </c>
      <c r="M45" s="192" t="s">
        <v>4</v>
      </c>
      <c r="N45" s="192" t="s">
        <v>4</v>
      </c>
      <c r="O45" s="664" t="s">
        <v>4</v>
      </c>
      <c r="P45" s="664" t="s">
        <v>4</v>
      </c>
      <c r="Q45" s="11" t="s">
        <v>8</v>
      </c>
    </row>
    <row r="46" spans="1:17" x14ac:dyDescent="0.2">
      <c r="A46" s="173" t="s">
        <v>5</v>
      </c>
      <c r="B46" s="192" t="s">
        <v>4</v>
      </c>
      <c r="C46" s="192" t="s">
        <v>4</v>
      </c>
      <c r="D46" s="192" t="s">
        <v>4</v>
      </c>
      <c r="E46" s="192" t="s">
        <v>4</v>
      </c>
      <c r="F46" s="192" t="s">
        <v>4</v>
      </c>
      <c r="G46" s="192" t="s">
        <v>4</v>
      </c>
      <c r="H46" s="192" t="s">
        <v>4</v>
      </c>
      <c r="I46" s="192" t="s">
        <v>4</v>
      </c>
      <c r="J46" s="192" t="s">
        <v>4</v>
      </c>
      <c r="K46" s="192" t="s">
        <v>4</v>
      </c>
      <c r="L46" s="192" t="s">
        <v>4</v>
      </c>
      <c r="M46" s="192" t="s">
        <v>4</v>
      </c>
      <c r="N46" s="192" t="s">
        <v>4</v>
      </c>
      <c r="O46" s="664" t="s">
        <v>4</v>
      </c>
      <c r="P46" s="664" t="s">
        <v>4</v>
      </c>
      <c r="Q46" s="11" t="s">
        <v>8</v>
      </c>
    </row>
    <row r="47" spans="1:17" x14ac:dyDescent="0.2">
      <c r="A47" s="173" t="s">
        <v>48</v>
      </c>
      <c r="B47" s="192"/>
      <c r="C47" s="192"/>
      <c r="D47" s="192"/>
      <c r="E47" s="192"/>
      <c r="F47" s="192"/>
      <c r="G47" s="211"/>
      <c r="H47" s="211"/>
      <c r="I47" s="211"/>
      <c r="J47" s="211"/>
      <c r="K47" s="211"/>
      <c r="L47" s="211"/>
      <c r="M47" s="211"/>
      <c r="N47" s="211"/>
      <c r="O47" s="415"/>
      <c r="P47" s="664" t="s">
        <v>4</v>
      </c>
      <c r="Q47" s="11"/>
    </row>
    <row r="48" spans="1:17" x14ac:dyDescent="0.2">
      <c r="A48" s="173" t="s">
        <v>49</v>
      </c>
      <c r="B48" s="192" t="s">
        <v>4</v>
      </c>
      <c r="C48" s="192" t="s">
        <v>4</v>
      </c>
      <c r="D48" s="192" t="s">
        <v>4</v>
      </c>
      <c r="E48" s="192" t="s">
        <v>4</v>
      </c>
      <c r="F48" s="192" t="s">
        <v>4</v>
      </c>
      <c r="G48" s="192" t="s">
        <v>4</v>
      </c>
      <c r="H48" s="192" t="s">
        <v>4</v>
      </c>
      <c r="I48" s="192" t="s">
        <v>4</v>
      </c>
      <c r="J48" s="192" t="s">
        <v>4</v>
      </c>
      <c r="K48" s="192" t="s">
        <v>4</v>
      </c>
      <c r="L48" s="192" t="s">
        <v>4</v>
      </c>
      <c r="M48" s="192" t="s">
        <v>4</v>
      </c>
      <c r="N48" s="192" t="s">
        <v>4</v>
      </c>
      <c r="O48" s="664" t="s">
        <v>4</v>
      </c>
      <c r="P48" s="664" t="s">
        <v>4</v>
      </c>
      <c r="Q48" s="11" t="s">
        <v>8</v>
      </c>
    </row>
    <row r="49" spans="1:17" x14ac:dyDescent="0.2">
      <c r="A49" s="173" t="s">
        <v>5</v>
      </c>
      <c r="B49" s="192" t="s">
        <v>4</v>
      </c>
      <c r="C49" s="192" t="s">
        <v>4</v>
      </c>
      <c r="D49" s="192" t="s">
        <v>4</v>
      </c>
      <c r="E49" s="192" t="s">
        <v>4</v>
      </c>
      <c r="F49" s="192" t="s">
        <v>4</v>
      </c>
      <c r="G49" s="192" t="s">
        <v>4</v>
      </c>
      <c r="H49" s="192" t="s">
        <v>4</v>
      </c>
      <c r="I49" s="192" t="s">
        <v>4</v>
      </c>
      <c r="J49" s="192" t="s">
        <v>4</v>
      </c>
      <c r="K49" s="192" t="s">
        <v>4</v>
      </c>
      <c r="L49" s="192" t="s">
        <v>4</v>
      </c>
      <c r="M49" s="192" t="s">
        <v>4</v>
      </c>
      <c r="N49" s="192" t="s">
        <v>4</v>
      </c>
      <c r="O49" s="664" t="s">
        <v>4</v>
      </c>
      <c r="P49" s="664" t="s">
        <v>4</v>
      </c>
      <c r="Q49" s="11" t="s">
        <v>8</v>
      </c>
    </row>
    <row r="50" spans="1:17" x14ac:dyDescent="0.2">
      <c r="A50" s="173" t="s">
        <v>50</v>
      </c>
      <c r="B50" s="192"/>
      <c r="C50" s="192"/>
      <c r="D50" s="192"/>
      <c r="E50" s="192"/>
      <c r="F50" s="192"/>
      <c r="G50" s="211"/>
      <c r="H50" s="211"/>
      <c r="I50" s="211"/>
      <c r="J50" s="211"/>
      <c r="K50" s="211"/>
      <c r="L50" s="211"/>
      <c r="M50" s="211"/>
      <c r="N50" s="211"/>
      <c r="O50" s="415"/>
      <c r="P50" s="664" t="s">
        <v>4</v>
      </c>
      <c r="Q50" s="11" t="s">
        <v>8</v>
      </c>
    </row>
    <row r="51" spans="1:17" x14ac:dyDescent="0.2">
      <c r="A51" s="173" t="s">
        <v>46</v>
      </c>
      <c r="B51" s="192" t="s">
        <v>4</v>
      </c>
      <c r="C51" s="192" t="s">
        <v>4</v>
      </c>
      <c r="D51" s="192" t="s">
        <v>4</v>
      </c>
      <c r="E51" s="192" t="s">
        <v>4</v>
      </c>
      <c r="F51" s="192" t="s">
        <v>4</v>
      </c>
      <c r="G51" s="192" t="s">
        <v>4</v>
      </c>
      <c r="H51" s="192" t="s">
        <v>4</v>
      </c>
      <c r="I51" s="192" t="s">
        <v>4</v>
      </c>
      <c r="J51" s="192" t="s">
        <v>4</v>
      </c>
      <c r="K51" s="192" t="s">
        <v>4</v>
      </c>
      <c r="L51" s="192" t="s">
        <v>4</v>
      </c>
      <c r="M51" s="192" t="s">
        <v>4</v>
      </c>
      <c r="N51" s="192" t="s">
        <v>4</v>
      </c>
      <c r="O51" s="664" t="s">
        <v>4</v>
      </c>
      <c r="P51" s="664" t="s">
        <v>4</v>
      </c>
      <c r="Q51" s="11" t="s">
        <v>8</v>
      </c>
    </row>
    <row r="52" spans="1:17" x14ac:dyDescent="0.2">
      <c r="A52" s="173" t="s">
        <v>5</v>
      </c>
      <c r="B52" s="192" t="s">
        <v>4</v>
      </c>
      <c r="C52" s="192" t="s">
        <v>4</v>
      </c>
      <c r="D52" s="192" t="s">
        <v>4</v>
      </c>
      <c r="E52" s="192" t="s">
        <v>4</v>
      </c>
      <c r="F52" s="192" t="s">
        <v>4</v>
      </c>
      <c r="G52" s="192" t="s">
        <v>4</v>
      </c>
      <c r="H52" s="192" t="s">
        <v>4</v>
      </c>
      <c r="I52" s="192" t="s">
        <v>4</v>
      </c>
      <c r="J52" s="192" t="s">
        <v>4</v>
      </c>
      <c r="K52" s="192" t="s">
        <v>4</v>
      </c>
      <c r="L52" s="192" t="s">
        <v>4</v>
      </c>
      <c r="M52" s="192" t="s">
        <v>4</v>
      </c>
      <c r="N52" s="192" t="s">
        <v>4</v>
      </c>
      <c r="O52" s="664" t="s">
        <v>4</v>
      </c>
      <c r="P52" s="664" t="s">
        <v>4</v>
      </c>
      <c r="Q52" s="11" t="s">
        <v>8</v>
      </c>
    </row>
    <row r="53" spans="1:17" x14ac:dyDescent="0.2">
      <c r="A53" s="173" t="s">
        <v>51</v>
      </c>
      <c r="B53" s="192"/>
      <c r="C53" s="192"/>
      <c r="D53" s="192"/>
      <c r="E53" s="192"/>
      <c r="F53" s="192"/>
      <c r="G53" s="211"/>
      <c r="H53" s="211"/>
      <c r="I53" s="211"/>
      <c r="J53" s="211"/>
      <c r="K53" s="211"/>
      <c r="L53" s="211"/>
      <c r="M53" s="211"/>
      <c r="N53" s="211"/>
      <c r="O53" s="415"/>
      <c r="P53" s="664" t="s">
        <v>4</v>
      </c>
      <c r="Q53" s="11"/>
    </row>
    <row r="54" spans="1:17" x14ac:dyDescent="0.2">
      <c r="A54" s="173" t="s">
        <v>46</v>
      </c>
      <c r="B54" s="192" t="s">
        <v>4</v>
      </c>
      <c r="C54" s="192" t="s">
        <v>4</v>
      </c>
      <c r="D54" s="192" t="s">
        <v>4</v>
      </c>
      <c r="E54" s="192" t="s">
        <v>4</v>
      </c>
      <c r="F54" s="192" t="s">
        <v>4</v>
      </c>
      <c r="G54" s="192" t="s">
        <v>4</v>
      </c>
      <c r="H54" s="192" t="s">
        <v>4</v>
      </c>
      <c r="I54" s="192" t="s">
        <v>4</v>
      </c>
      <c r="J54" s="192" t="s">
        <v>4</v>
      </c>
      <c r="K54" s="192" t="s">
        <v>4</v>
      </c>
      <c r="L54" s="192" t="s">
        <v>4</v>
      </c>
      <c r="M54" s="192" t="s">
        <v>4</v>
      </c>
      <c r="N54" s="192" t="s">
        <v>4</v>
      </c>
      <c r="O54" s="664" t="s">
        <v>4</v>
      </c>
      <c r="P54" s="664" t="s">
        <v>4</v>
      </c>
      <c r="Q54" s="11" t="s">
        <v>8</v>
      </c>
    </row>
    <row r="55" spans="1:17" x14ac:dyDescent="0.2">
      <c r="A55" s="173" t="s">
        <v>5</v>
      </c>
      <c r="B55" s="192" t="s">
        <v>4</v>
      </c>
      <c r="C55" s="192" t="s">
        <v>4</v>
      </c>
      <c r="D55" s="192" t="s">
        <v>4</v>
      </c>
      <c r="E55" s="192" t="s">
        <v>4</v>
      </c>
      <c r="F55" s="192" t="s">
        <v>4</v>
      </c>
      <c r="G55" s="192" t="s">
        <v>4</v>
      </c>
      <c r="H55" s="192" t="s">
        <v>4</v>
      </c>
      <c r="I55" s="192" t="s">
        <v>4</v>
      </c>
      <c r="J55" s="192" t="s">
        <v>4</v>
      </c>
      <c r="K55" s="192" t="s">
        <v>4</v>
      </c>
      <c r="L55" s="192" t="s">
        <v>4</v>
      </c>
      <c r="M55" s="192" t="s">
        <v>4</v>
      </c>
      <c r="N55" s="192" t="s">
        <v>4</v>
      </c>
      <c r="O55" s="664" t="s">
        <v>4</v>
      </c>
      <c r="P55" s="664" t="s">
        <v>4</v>
      </c>
      <c r="Q55" s="11" t="s">
        <v>8</v>
      </c>
    </row>
    <row r="56" spans="1:17" ht="22.5" x14ac:dyDescent="0.2">
      <c r="A56" s="173" t="s">
        <v>278</v>
      </c>
      <c r="B56" s="192" t="s">
        <v>4</v>
      </c>
      <c r="C56" s="192" t="s">
        <v>4</v>
      </c>
      <c r="D56" s="192" t="s">
        <v>4</v>
      </c>
      <c r="E56" s="192" t="s">
        <v>4</v>
      </c>
      <c r="F56" s="192" t="s">
        <v>4</v>
      </c>
      <c r="G56" s="192" t="s">
        <v>4</v>
      </c>
      <c r="H56" s="192" t="s">
        <v>4</v>
      </c>
      <c r="I56" s="192" t="s">
        <v>4</v>
      </c>
      <c r="J56" s="192" t="s">
        <v>4</v>
      </c>
      <c r="K56" s="192" t="s">
        <v>4</v>
      </c>
      <c r="L56" s="192" t="s">
        <v>4</v>
      </c>
      <c r="M56" s="192" t="s">
        <v>4</v>
      </c>
      <c r="N56" s="192" t="s">
        <v>4</v>
      </c>
      <c r="O56" s="664" t="s">
        <v>4</v>
      </c>
      <c r="P56" s="664" t="s">
        <v>4</v>
      </c>
      <c r="Q56" s="11" t="s">
        <v>8</v>
      </c>
    </row>
    <row r="57" spans="1:17" ht="22.5" x14ac:dyDescent="0.2">
      <c r="A57" s="173" t="s">
        <v>279</v>
      </c>
      <c r="B57" s="192" t="s">
        <v>4</v>
      </c>
      <c r="C57" s="192" t="s">
        <v>4</v>
      </c>
      <c r="D57" s="192" t="s">
        <v>4</v>
      </c>
      <c r="E57" s="192" t="s">
        <v>4</v>
      </c>
      <c r="F57" s="192" t="s">
        <v>4</v>
      </c>
      <c r="G57" s="192" t="s">
        <v>4</v>
      </c>
      <c r="H57" s="192" t="s">
        <v>4</v>
      </c>
      <c r="I57" s="192" t="s">
        <v>4</v>
      </c>
      <c r="J57" s="192" t="s">
        <v>4</v>
      </c>
      <c r="K57" s="192" t="s">
        <v>4</v>
      </c>
      <c r="L57" s="192" t="s">
        <v>4</v>
      </c>
      <c r="M57" s="192" t="s">
        <v>4</v>
      </c>
      <c r="N57" s="192" t="s">
        <v>4</v>
      </c>
      <c r="O57" s="664" t="s">
        <v>4</v>
      </c>
      <c r="P57" s="664" t="s">
        <v>4</v>
      </c>
      <c r="Q57" s="11" t="s">
        <v>8</v>
      </c>
    </row>
    <row r="58" spans="1:17" x14ac:dyDescent="0.2">
      <c r="A58" s="173" t="s">
        <v>325</v>
      </c>
      <c r="B58" s="192" t="s">
        <v>4</v>
      </c>
      <c r="C58" s="192" t="s">
        <v>4</v>
      </c>
      <c r="D58" s="192" t="s">
        <v>4</v>
      </c>
      <c r="E58" s="192" t="s">
        <v>4</v>
      </c>
      <c r="F58" s="192" t="s">
        <v>4</v>
      </c>
      <c r="G58" s="192" t="s">
        <v>4</v>
      </c>
      <c r="H58" s="192" t="s">
        <v>4</v>
      </c>
      <c r="I58" s="192" t="s">
        <v>4</v>
      </c>
      <c r="J58" s="192" t="s">
        <v>4</v>
      </c>
      <c r="K58" s="192" t="s">
        <v>4</v>
      </c>
      <c r="L58" s="192" t="s">
        <v>4</v>
      </c>
      <c r="M58" s="192" t="s">
        <v>4</v>
      </c>
      <c r="N58" s="192" t="s">
        <v>4</v>
      </c>
      <c r="O58" s="664" t="s">
        <v>4</v>
      </c>
      <c r="P58" s="664" t="s">
        <v>4</v>
      </c>
      <c r="Q58" s="11" t="s">
        <v>8</v>
      </c>
    </row>
    <row r="59" spans="1:17" ht="22.5" x14ac:dyDescent="0.2">
      <c r="A59" s="173" t="s">
        <v>568</v>
      </c>
      <c r="B59" s="192" t="s">
        <v>4</v>
      </c>
      <c r="C59" s="192" t="s">
        <v>4</v>
      </c>
      <c r="D59" s="192" t="s">
        <v>4</v>
      </c>
      <c r="E59" s="192" t="s">
        <v>4</v>
      </c>
      <c r="F59" s="192" t="s">
        <v>4</v>
      </c>
      <c r="G59" s="192" t="s">
        <v>4</v>
      </c>
      <c r="H59" s="192" t="s">
        <v>4</v>
      </c>
      <c r="I59" s="192" t="s">
        <v>4</v>
      </c>
      <c r="J59" s="192" t="s">
        <v>4</v>
      </c>
      <c r="K59" s="192" t="s">
        <v>4</v>
      </c>
      <c r="L59" s="192" t="s">
        <v>4</v>
      </c>
      <c r="M59" s="192" t="s">
        <v>4</v>
      </c>
      <c r="N59" s="192" t="s">
        <v>4</v>
      </c>
      <c r="O59" s="664" t="s">
        <v>4</v>
      </c>
      <c r="P59" s="664" t="s">
        <v>4</v>
      </c>
      <c r="Q59" s="11" t="s">
        <v>8</v>
      </c>
    </row>
    <row r="60" spans="1:17" ht="22.5" x14ac:dyDescent="0.2">
      <c r="A60" s="173" t="s">
        <v>482</v>
      </c>
      <c r="B60" s="192" t="s">
        <v>4</v>
      </c>
      <c r="C60" s="192" t="s">
        <v>4</v>
      </c>
      <c r="D60" s="192" t="s">
        <v>4</v>
      </c>
      <c r="E60" s="192" t="s">
        <v>4</v>
      </c>
      <c r="F60" s="192" t="s">
        <v>4</v>
      </c>
      <c r="G60" s="192" t="s">
        <v>4</v>
      </c>
      <c r="H60" s="192" t="s">
        <v>4</v>
      </c>
      <c r="I60" s="192" t="s">
        <v>4</v>
      </c>
      <c r="J60" s="192" t="s">
        <v>4</v>
      </c>
      <c r="K60" s="192" t="s">
        <v>4</v>
      </c>
      <c r="L60" s="192" t="s">
        <v>4</v>
      </c>
      <c r="M60" s="192" t="s">
        <v>4</v>
      </c>
      <c r="N60" s="192" t="s">
        <v>4</v>
      </c>
      <c r="O60" s="664" t="s">
        <v>4</v>
      </c>
      <c r="P60" s="664" t="s">
        <v>4</v>
      </c>
      <c r="Q60" s="11" t="s">
        <v>8</v>
      </c>
    </row>
    <row r="61" spans="1:17" ht="22.5" x14ac:dyDescent="0.2">
      <c r="A61" s="173" t="s">
        <v>229</v>
      </c>
      <c r="B61" s="183"/>
      <c r="C61" s="183"/>
      <c r="D61" s="183"/>
      <c r="E61" s="183"/>
      <c r="F61" s="183"/>
      <c r="G61" s="183"/>
      <c r="H61" s="183"/>
      <c r="I61" s="183"/>
      <c r="J61" s="208"/>
      <c r="K61" s="208"/>
      <c r="L61" s="208"/>
      <c r="M61" s="183"/>
      <c r="N61" s="183"/>
      <c r="O61" s="67"/>
      <c r="P61" s="67"/>
      <c r="Q61" s="67"/>
    </row>
    <row r="62" spans="1:17" x14ac:dyDescent="0.2">
      <c r="A62" s="173" t="s">
        <v>42</v>
      </c>
      <c r="B62" s="210">
        <v>57231</v>
      </c>
      <c r="C62" s="210">
        <v>67145</v>
      </c>
      <c r="D62" s="210">
        <v>78174</v>
      </c>
      <c r="E62" s="210">
        <v>84826</v>
      </c>
      <c r="F62" s="210">
        <v>94033</v>
      </c>
      <c r="G62" s="210">
        <v>100175</v>
      </c>
      <c r="H62" s="210">
        <v>111568</v>
      </c>
      <c r="I62" s="210">
        <v>115398</v>
      </c>
      <c r="J62" s="209">
        <v>128842</v>
      </c>
      <c r="K62" s="183">
        <v>156684</v>
      </c>
      <c r="L62" s="183">
        <v>186288</v>
      </c>
      <c r="M62" s="208">
        <v>220616</v>
      </c>
      <c r="N62" s="208">
        <v>286779</v>
      </c>
      <c r="O62" s="543">
        <v>339888</v>
      </c>
      <c r="P62" s="1063">
        <v>370041</v>
      </c>
      <c r="Q62" s="320" t="s">
        <v>8</v>
      </c>
    </row>
    <row r="63" spans="1:17" x14ac:dyDescent="0.2">
      <c r="A63" s="173" t="s">
        <v>43</v>
      </c>
      <c r="B63" s="210">
        <v>388</v>
      </c>
      <c r="C63" s="210">
        <v>458</v>
      </c>
      <c r="D63" s="210">
        <v>524</v>
      </c>
      <c r="E63" s="210">
        <v>558</v>
      </c>
      <c r="F63" s="210">
        <v>525</v>
      </c>
      <c r="G63" s="210">
        <v>452</v>
      </c>
      <c r="H63" s="210">
        <v>326</v>
      </c>
      <c r="I63" s="210">
        <v>354</v>
      </c>
      <c r="J63" s="210">
        <v>373</v>
      </c>
      <c r="K63" s="183">
        <v>409</v>
      </c>
      <c r="L63" s="183">
        <v>451</v>
      </c>
      <c r="M63" s="210">
        <v>517.8414665633876</v>
      </c>
      <c r="N63" s="208">
        <v>623</v>
      </c>
      <c r="O63" s="544">
        <v>745</v>
      </c>
      <c r="P63" s="973">
        <v>788.26048057259709</v>
      </c>
      <c r="Q63" s="35" t="s">
        <v>8</v>
      </c>
    </row>
    <row r="64" spans="1:17" ht="22.5" x14ac:dyDescent="0.2">
      <c r="A64" s="173" t="s">
        <v>283</v>
      </c>
      <c r="B64" s="211">
        <v>112.9</v>
      </c>
      <c r="C64" s="211">
        <v>117.3</v>
      </c>
      <c r="D64" s="211">
        <v>116.4</v>
      </c>
      <c r="E64" s="211">
        <v>108.5</v>
      </c>
      <c r="F64" s="211">
        <v>110.9</v>
      </c>
      <c r="G64" s="211">
        <v>104.4</v>
      </c>
      <c r="H64" s="211">
        <v>111.4</v>
      </c>
      <c r="I64" s="211">
        <v>103.4</v>
      </c>
      <c r="J64" s="183">
        <v>111.7</v>
      </c>
      <c r="K64" s="183">
        <v>121.6</v>
      </c>
      <c r="L64" s="183">
        <v>118.9</v>
      </c>
      <c r="M64" s="208">
        <v>118.4</v>
      </c>
      <c r="N64" s="212">
        <v>130</v>
      </c>
      <c r="O64" s="545">
        <v>118.5</v>
      </c>
      <c r="P64" s="1099">
        <v>108.9</v>
      </c>
      <c r="Q64" s="75" t="s">
        <v>8</v>
      </c>
    </row>
    <row r="65" spans="1:17" ht="22.5" x14ac:dyDescent="0.2">
      <c r="A65" s="173" t="s">
        <v>569</v>
      </c>
      <c r="B65" s="211">
        <v>105.5</v>
      </c>
      <c r="C65" s="211">
        <v>108.5</v>
      </c>
      <c r="D65" s="211">
        <v>110.8</v>
      </c>
      <c r="E65" s="211">
        <v>102.9</v>
      </c>
      <c r="F65" s="211">
        <v>103.7</v>
      </c>
      <c r="G65" s="211">
        <v>97.7</v>
      </c>
      <c r="H65" s="211">
        <v>97.8</v>
      </c>
      <c r="I65" s="211">
        <v>96.1</v>
      </c>
      <c r="J65" s="183">
        <v>105.6</v>
      </c>
      <c r="K65" s="183">
        <v>115.5</v>
      </c>
      <c r="L65" s="183">
        <v>111.4</v>
      </c>
      <c r="M65" s="208">
        <v>109.5</v>
      </c>
      <c r="N65" s="208">
        <v>112.7</v>
      </c>
      <c r="O65" s="545">
        <v>103.4</v>
      </c>
      <c r="P65" s="1099">
        <v>99.6</v>
      </c>
      <c r="Q65" s="75" t="s">
        <v>8</v>
      </c>
    </row>
    <row r="66" spans="1:17" ht="22.5" x14ac:dyDescent="0.2">
      <c r="A66" s="173" t="s">
        <v>58</v>
      </c>
      <c r="B66" s="211" t="s">
        <v>570</v>
      </c>
      <c r="C66" s="211" t="s">
        <v>66</v>
      </c>
      <c r="D66" s="211" t="s">
        <v>70</v>
      </c>
      <c r="E66" s="211" t="s">
        <v>68</v>
      </c>
      <c r="F66" s="211" t="s">
        <v>571</v>
      </c>
      <c r="G66" s="211" t="s">
        <v>571</v>
      </c>
      <c r="H66" s="211" t="s">
        <v>68</v>
      </c>
      <c r="I66" s="211" t="s">
        <v>70</v>
      </c>
      <c r="J66" s="211" t="s">
        <v>68</v>
      </c>
      <c r="K66" s="183" t="s">
        <v>572</v>
      </c>
      <c r="L66" s="183" t="s">
        <v>573</v>
      </c>
      <c r="M66" s="211" t="s">
        <v>574</v>
      </c>
      <c r="N66" s="211" t="s">
        <v>575</v>
      </c>
      <c r="O66" s="1297" t="s">
        <v>807</v>
      </c>
      <c r="P66" s="1298" t="s">
        <v>858</v>
      </c>
      <c r="Q66" s="22" t="s">
        <v>8</v>
      </c>
    </row>
    <row r="67" spans="1:17" x14ac:dyDescent="0.2">
      <c r="A67" s="173" t="s">
        <v>74</v>
      </c>
      <c r="B67" s="183" t="s">
        <v>78</v>
      </c>
      <c r="C67" s="209">
        <v>15999</v>
      </c>
      <c r="D67" s="209">
        <v>17439</v>
      </c>
      <c r="E67" s="210">
        <v>18660</v>
      </c>
      <c r="F67" s="210">
        <v>19966</v>
      </c>
      <c r="G67" s="210">
        <v>21364</v>
      </c>
      <c r="H67" s="210">
        <v>22859</v>
      </c>
      <c r="I67" s="210">
        <v>24459</v>
      </c>
      <c r="J67" s="210">
        <v>28284</v>
      </c>
      <c r="K67" s="209">
        <v>42500</v>
      </c>
      <c r="L67" s="209">
        <v>42500</v>
      </c>
      <c r="M67" s="208">
        <v>42500</v>
      </c>
      <c r="N67" s="213">
        <v>60000</v>
      </c>
      <c r="O67" s="546">
        <v>70000</v>
      </c>
      <c r="P67" s="985">
        <v>85000</v>
      </c>
      <c r="Q67" s="35" t="s">
        <v>8</v>
      </c>
    </row>
    <row r="68" spans="1:17" x14ac:dyDescent="0.2">
      <c r="A68" s="1306" t="s">
        <v>79</v>
      </c>
      <c r="B68" s="1308"/>
      <c r="C68" s="1308"/>
      <c r="D68" s="1308"/>
      <c r="E68" s="1308"/>
      <c r="F68" s="1308"/>
      <c r="G68" s="1308"/>
      <c r="H68" s="1308"/>
      <c r="I68" s="1308"/>
      <c r="J68" s="1308"/>
      <c r="K68" s="1308"/>
      <c r="L68" s="1308"/>
      <c r="M68" s="1308"/>
      <c r="N68" s="1308"/>
      <c r="O68" s="1308"/>
      <c r="P68" s="1049"/>
      <c r="Q68" s="1049"/>
    </row>
    <row r="69" spans="1:17" x14ac:dyDescent="0.2">
      <c r="A69" s="173" t="s">
        <v>80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159"/>
      <c r="O69" s="159"/>
      <c r="P69" s="67"/>
      <c r="Q69" s="67"/>
    </row>
    <row r="70" spans="1:17" s="223" customFormat="1" x14ac:dyDescent="0.2">
      <c r="A70" s="235" t="s">
        <v>288</v>
      </c>
      <c r="B70" s="236">
        <v>6364</v>
      </c>
      <c r="C70" s="237">
        <v>10361</v>
      </c>
      <c r="D70" s="237">
        <v>9809</v>
      </c>
      <c r="E70" s="236">
        <v>10121</v>
      </c>
      <c r="F70" s="237">
        <v>11282</v>
      </c>
      <c r="G70" s="237">
        <v>8702</v>
      </c>
      <c r="H70" s="237">
        <v>11090</v>
      </c>
      <c r="I70" s="237">
        <v>14317</v>
      </c>
      <c r="J70" s="237">
        <v>16203</v>
      </c>
      <c r="K70" s="237">
        <v>17273</v>
      </c>
      <c r="L70" s="237">
        <v>20203</v>
      </c>
      <c r="M70" s="237">
        <v>36585</v>
      </c>
      <c r="N70" s="237">
        <v>37083</v>
      </c>
      <c r="O70" s="860">
        <v>42986.9</v>
      </c>
      <c r="P70" s="826">
        <v>40845.4</v>
      </c>
      <c r="Q70" s="860">
        <v>22675.5</v>
      </c>
    </row>
    <row r="71" spans="1:17" s="223" customFormat="1" x14ac:dyDescent="0.2">
      <c r="A71" s="238" t="s">
        <v>576</v>
      </c>
      <c r="B71" s="239">
        <v>43.189684424838823</v>
      </c>
      <c r="C71" s="239">
        <v>70.665666348383581</v>
      </c>
      <c r="D71" s="239">
        <v>65.783649654617392</v>
      </c>
      <c r="E71" s="239">
        <v>66.528626832314472</v>
      </c>
      <c r="F71" s="239">
        <v>62.961102740108267</v>
      </c>
      <c r="G71" s="239">
        <v>39.24592973436161</v>
      </c>
      <c r="H71" s="239">
        <v>32.411737198971238</v>
      </c>
      <c r="I71" s="239">
        <v>43.917177914110432</v>
      </c>
      <c r="J71" s="239">
        <v>47.004728612456852</v>
      </c>
      <c r="K71" s="239">
        <v>45.128674069235792</v>
      </c>
      <c r="L71" s="239">
        <v>48.923598498607582</v>
      </c>
      <c r="M71" s="239">
        <v>85.874234208858539</v>
      </c>
      <c r="N71" s="239">
        <v>80.5</v>
      </c>
      <c r="O71" s="67">
        <v>109.5</v>
      </c>
      <c r="P71" s="826">
        <f>P70/469.44</f>
        <v>87.008776414451262</v>
      </c>
      <c r="Q71" s="860">
        <f>Q70/521.59</f>
        <v>43.47380126152725</v>
      </c>
    </row>
    <row r="72" spans="1:17" s="223" customFormat="1" ht="22.5" x14ac:dyDescent="0.2">
      <c r="A72" s="235" t="s">
        <v>577</v>
      </c>
      <c r="B72" s="224">
        <v>192.6</v>
      </c>
      <c r="C72" s="224">
        <v>152.30000000000001</v>
      </c>
      <c r="D72" s="239">
        <v>90</v>
      </c>
      <c r="E72" s="224">
        <v>98.7</v>
      </c>
      <c r="F72" s="239">
        <v>109.3</v>
      </c>
      <c r="G72" s="239">
        <v>75.099999999999994</v>
      </c>
      <c r="H72" s="239">
        <v>120.9</v>
      </c>
      <c r="I72" s="239">
        <v>121.2</v>
      </c>
      <c r="J72" s="239">
        <v>106.6</v>
      </c>
      <c r="K72" s="239">
        <v>104.6</v>
      </c>
      <c r="L72" s="239">
        <v>114.1</v>
      </c>
      <c r="M72" s="239">
        <v>173.3</v>
      </c>
      <c r="N72" s="239">
        <v>96.2</v>
      </c>
      <c r="O72" s="67">
        <v>112</v>
      </c>
      <c r="P72" s="826">
        <v>92.7</v>
      </c>
      <c r="Q72" s="860">
        <v>54</v>
      </c>
    </row>
    <row r="73" spans="1:17" s="223" customFormat="1" ht="22.5" x14ac:dyDescent="0.2">
      <c r="A73" s="235" t="s">
        <v>85</v>
      </c>
      <c r="B73" s="239">
        <v>192.6</v>
      </c>
      <c r="C73" s="239">
        <v>293.3</v>
      </c>
      <c r="D73" s="239">
        <v>264</v>
      </c>
      <c r="E73" s="239">
        <v>260.60000000000002</v>
      </c>
      <c r="F73" s="239">
        <v>284.8</v>
      </c>
      <c r="G73" s="239">
        <v>213.9</v>
      </c>
      <c r="H73" s="239">
        <v>258.60000000000002</v>
      </c>
      <c r="I73" s="239">
        <v>313.39999999999998</v>
      </c>
      <c r="J73" s="239">
        <v>334.1</v>
      </c>
      <c r="K73" s="239">
        <v>349.5</v>
      </c>
      <c r="L73" s="239">
        <v>398.8</v>
      </c>
      <c r="M73" s="239">
        <v>691.1</v>
      </c>
      <c r="N73" s="239">
        <v>664.8</v>
      </c>
      <c r="O73" s="67">
        <v>774.6</v>
      </c>
      <c r="P73" s="788">
        <v>718.1</v>
      </c>
      <c r="Q73" s="860">
        <f>P73*Q72/100</f>
        <v>387.774</v>
      </c>
    </row>
    <row r="74" spans="1:17" x14ac:dyDescent="0.2">
      <c r="A74" s="173" t="s">
        <v>86</v>
      </c>
      <c r="B74" s="183" t="s">
        <v>4</v>
      </c>
      <c r="C74" s="183" t="s">
        <v>4</v>
      </c>
      <c r="D74" s="183" t="s">
        <v>4</v>
      </c>
      <c r="E74" s="183" t="s">
        <v>4</v>
      </c>
      <c r="F74" s="183" t="s">
        <v>4</v>
      </c>
      <c r="G74" s="183" t="s">
        <v>4</v>
      </c>
      <c r="H74" s="183" t="s">
        <v>4</v>
      </c>
      <c r="I74" s="208" t="s">
        <v>4</v>
      </c>
      <c r="J74" s="208" t="s">
        <v>4</v>
      </c>
      <c r="K74" s="210" t="s">
        <v>4</v>
      </c>
      <c r="L74" s="210" t="s">
        <v>4</v>
      </c>
      <c r="M74" s="210" t="s">
        <v>4</v>
      </c>
      <c r="N74" s="210" t="s">
        <v>4</v>
      </c>
      <c r="O74" s="1299" t="s">
        <v>4</v>
      </c>
      <c r="P74" s="67"/>
      <c r="Q74" s="48" t="s">
        <v>8</v>
      </c>
    </row>
    <row r="75" spans="1:17" x14ac:dyDescent="0.2">
      <c r="A75" s="173" t="s">
        <v>87</v>
      </c>
      <c r="B75" s="183" t="s">
        <v>4</v>
      </c>
      <c r="C75" s="183" t="s">
        <v>4</v>
      </c>
      <c r="D75" s="183" t="s">
        <v>4</v>
      </c>
      <c r="E75" s="183" t="s">
        <v>4</v>
      </c>
      <c r="F75" s="183" t="s">
        <v>4</v>
      </c>
      <c r="G75" s="183" t="s">
        <v>4</v>
      </c>
      <c r="H75" s="183" t="s">
        <v>4</v>
      </c>
      <c r="I75" s="208" t="s">
        <v>4</v>
      </c>
      <c r="J75" s="208" t="s">
        <v>4</v>
      </c>
      <c r="K75" s="210" t="s">
        <v>4</v>
      </c>
      <c r="L75" s="210" t="s">
        <v>4</v>
      </c>
      <c r="M75" s="210" t="s">
        <v>4</v>
      </c>
      <c r="N75" s="210" t="s">
        <v>4</v>
      </c>
      <c r="O75" s="1299" t="s">
        <v>4</v>
      </c>
      <c r="P75" s="67"/>
      <c r="Q75" s="48" t="s">
        <v>8</v>
      </c>
    </row>
    <row r="76" spans="1:17" ht="33.75" x14ac:dyDescent="0.2">
      <c r="A76" s="173" t="s">
        <v>89</v>
      </c>
      <c r="B76" s="162" t="s">
        <v>8</v>
      </c>
      <c r="C76" s="162" t="s">
        <v>8</v>
      </c>
      <c r="D76" s="162" t="s">
        <v>8</v>
      </c>
      <c r="E76" s="162" t="s">
        <v>8</v>
      </c>
      <c r="F76" s="162" t="s">
        <v>8</v>
      </c>
      <c r="G76" s="162" t="s">
        <v>8</v>
      </c>
      <c r="H76" s="162" t="s">
        <v>8</v>
      </c>
      <c r="I76" s="162" t="s">
        <v>8</v>
      </c>
      <c r="J76" s="162" t="s">
        <v>8</v>
      </c>
      <c r="K76" s="162" t="s">
        <v>8</v>
      </c>
      <c r="L76" s="162" t="s">
        <v>8</v>
      </c>
      <c r="M76" s="162" t="s">
        <v>8</v>
      </c>
      <c r="N76" s="162" t="s">
        <v>8</v>
      </c>
      <c r="O76" s="214" t="s">
        <v>4</v>
      </c>
      <c r="P76" s="214" t="s">
        <v>4</v>
      </c>
      <c r="Q76" s="48" t="s">
        <v>8</v>
      </c>
    </row>
    <row r="77" spans="1:17" ht="22.5" x14ac:dyDescent="0.2">
      <c r="A77" s="173" t="s">
        <v>90</v>
      </c>
      <c r="B77" s="162" t="s">
        <v>8</v>
      </c>
      <c r="C77" s="162" t="s">
        <v>8</v>
      </c>
      <c r="D77" s="162" t="s">
        <v>8</v>
      </c>
      <c r="E77" s="162" t="s">
        <v>8</v>
      </c>
      <c r="F77" s="162" t="s">
        <v>8</v>
      </c>
      <c r="G77" s="162" t="s">
        <v>8</v>
      </c>
      <c r="H77" s="162" t="s">
        <v>8</v>
      </c>
      <c r="I77" s="162" t="s">
        <v>8</v>
      </c>
      <c r="J77" s="162" t="s">
        <v>8</v>
      </c>
      <c r="K77" s="162" t="s">
        <v>8</v>
      </c>
      <c r="L77" s="162" t="s">
        <v>8</v>
      </c>
      <c r="M77" s="162" t="s">
        <v>8</v>
      </c>
      <c r="N77" s="162" t="s">
        <v>8</v>
      </c>
      <c r="O77" s="214" t="s">
        <v>4</v>
      </c>
      <c r="P77" s="214" t="s">
        <v>4</v>
      </c>
      <c r="Q77" s="48" t="s">
        <v>8</v>
      </c>
    </row>
    <row r="78" spans="1:17" ht="12.75" x14ac:dyDescent="0.2">
      <c r="A78" s="173" t="s">
        <v>91</v>
      </c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214" t="s">
        <v>4</v>
      </c>
      <c r="P78" s="214" t="s">
        <v>4</v>
      </c>
      <c r="Q78" s="48" t="s">
        <v>8</v>
      </c>
    </row>
    <row r="79" spans="1:17" ht="12.75" x14ac:dyDescent="0.2">
      <c r="A79" s="173" t="s">
        <v>471</v>
      </c>
      <c r="B79" s="162" t="s">
        <v>8</v>
      </c>
      <c r="C79" s="162" t="s">
        <v>8</v>
      </c>
      <c r="D79" s="162" t="s">
        <v>8</v>
      </c>
      <c r="E79" s="162" t="s">
        <v>8</v>
      </c>
      <c r="F79" s="162" t="s">
        <v>8</v>
      </c>
      <c r="G79" s="162" t="s">
        <v>8</v>
      </c>
      <c r="H79" s="162" t="s">
        <v>8</v>
      </c>
      <c r="I79" s="162" t="s">
        <v>8</v>
      </c>
      <c r="J79" s="162" t="s">
        <v>8</v>
      </c>
      <c r="K79" s="162" t="s">
        <v>8</v>
      </c>
      <c r="L79" s="162" t="s">
        <v>8</v>
      </c>
      <c r="M79" s="162" t="s">
        <v>8</v>
      </c>
      <c r="N79" s="162" t="s">
        <v>8</v>
      </c>
      <c r="O79" s="214" t="s">
        <v>4</v>
      </c>
      <c r="P79" s="214" t="s">
        <v>4</v>
      </c>
      <c r="Q79" s="48" t="s">
        <v>8</v>
      </c>
    </row>
    <row r="80" spans="1:17" ht="12.75" x14ac:dyDescent="0.2">
      <c r="A80" s="173" t="s">
        <v>472</v>
      </c>
      <c r="B80" s="162" t="s">
        <v>8</v>
      </c>
      <c r="C80" s="162" t="s">
        <v>8</v>
      </c>
      <c r="D80" s="162" t="s">
        <v>8</v>
      </c>
      <c r="E80" s="162" t="s">
        <v>8</v>
      </c>
      <c r="F80" s="162" t="s">
        <v>8</v>
      </c>
      <c r="G80" s="162" t="s">
        <v>8</v>
      </c>
      <c r="H80" s="162" t="s">
        <v>8</v>
      </c>
      <c r="I80" s="162" t="s">
        <v>8</v>
      </c>
      <c r="J80" s="162" t="s">
        <v>8</v>
      </c>
      <c r="K80" s="162" t="s">
        <v>8</v>
      </c>
      <c r="L80" s="162" t="s">
        <v>8</v>
      </c>
      <c r="M80" s="162" t="s">
        <v>8</v>
      </c>
      <c r="N80" s="162" t="s">
        <v>8</v>
      </c>
      <c r="O80" s="214" t="s">
        <v>4</v>
      </c>
      <c r="P80" s="214" t="s">
        <v>4</v>
      </c>
      <c r="Q80" s="48" t="s">
        <v>8</v>
      </c>
    </row>
    <row r="81" spans="1:17" ht="12.75" x14ac:dyDescent="0.2">
      <c r="A81" s="173" t="s">
        <v>578</v>
      </c>
      <c r="B81" s="162" t="s">
        <v>8</v>
      </c>
      <c r="C81" s="162" t="s">
        <v>8</v>
      </c>
      <c r="D81" s="162" t="s">
        <v>8</v>
      </c>
      <c r="E81" s="162" t="s">
        <v>8</v>
      </c>
      <c r="F81" s="162" t="s">
        <v>8</v>
      </c>
      <c r="G81" s="162" t="s">
        <v>8</v>
      </c>
      <c r="H81" s="162" t="s">
        <v>8</v>
      </c>
      <c r="I81" s="162" t="s">
        <v>8</v>
      </c>
      <c r="J81" s="162" t="s">
        <v>8</v>
      </c>
      <c r="K81" s="162" t="s">
        <v>8</v>
      </c>
      <c r="L81" s="162" t="s">
        <v>8</v>
      </c>
      <c r="M81" s="162" t="s">
        <v>8</v>
      </c>
      <c r="N81" s="162" t="s">
        <v>8</v>
      </c>
      <c r="O81" s="214" t="s">
        <v>4</v>
      </c>
      <c r="P81" s="214" t="s">
        <v>4</v>
      </c>
      <c r="Q81" s="48" t="s">
        <v>8</v>
      </c>
    </row>
    <row r="82" spans="1:17" ht="12.75" x14ac:dyDescent="0.2">
      <c r="A82" s="173" t="s">
        <v>473</v>
      </c>
      <c r="B82" s="162" t="s">
        <v>8</v>
      </c>
      <c r="C82" s="162" t="s">
        <v>8</v>
      </c>
      <c r="D82" s="162" t="s">
        <v>8</v>
      </c>
      <c r="E82" s="162" t="s">
        <v>8</v>
      </c>
      <c r="F82" s="162" t="s">
        <v>8</v>
      </c>
      <c r="G82" s="162" t="s">
        <v>8</v>
      </c>
      <c r="H82" s="162" t="s">
        <v>8</v>
      </c>
      <c r="I82" s="162" t="s">
        <v>8</v>
      </c>
      <c r="J82" s="162" t="s">
        <v>8</v>
      </c>
      <c r="K82" s="162" t="s">
        <v>8</v>
      </c>
      <c r="L82" s="162" t="s">
        <v>8</v>
      </c>
      <c r="M82" s="162" t="s">
        <v>8</v>
      </c>
      <c r="N82" s="162" t="s">
        <v>8</v>
      </c>
      <c r="O82" s="214" t="s">
        <v>4</v>
      </c>
      <c r="P82" s="214" t="s">
        <v>4</v>
      </c>
      <c r="Q82" s="48" t="s">
        <v>8</v>
      </c>
    </row>
    <row r="83" spans="1:17" ht="22.5" x14ac:dyDescent="0.2">
      <c r="A83" s="173" t="s">
        <v>96</v>
      </c>
      <c r="B83" s="162" t="s">
        <v>8</v>
      </c>
      <c r="C83" s="162" t="s">
        <v>8</v>
      </c>
      <c r="D83" s="162" t="s">
        <v>8</v>
      </c>
      <c r="E83" s="162" t="s">
        <v>8</v>
      </c>
      <c r="F83" s="162" t="s">
        <v>8</v>
      </c>
      <c r="G83" s="162" t="s">
        <v>8</v>
      </c>
      <c r="H83" s="162" t="s">
        <v>8</v>
      </c>
      <c r="I83" s="162" t="s">
        <v>8</v>
      </c>
      <c r="J83" s="162" t="s">
        <v>8</v>
      </c>
      <c r="K83" s="162" t="s">
        <v>8</v>
      </c>
      <c r="L83" s="162" t="s">
        <v>8</v>
      </c>
      <c r="M83" s="162" t="s">
        <v>8</v>
      </c>
      <c r="N83" s="162" t="s">
        <v>8</v>
      </c>
      <c r="O83" s="214" t="s">
        <v>4</v>
      </c>
      <c r="P83" s="214" t="s">
        <v>4</v>
      </c>
      <c r="Q83" s="48" t="s">
        <v>8</v>
      </c>
    </row>
    <row r="84" spans="1:17" ht="12.75" x14ac:dyDescent="0.2">
      <c r="A84" s="173" t="s">
        <v>579</v>
      </c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214" t="s">
        <v>4</v>
      </c>
      <c r="P84" s="214" t="s">
        <v>4</v>
      </c>
      <c r="Q84" s="48" t="s">
        <v>8</v>
      </c>
    </row>
    <row r="85" spans="1:17" ht="12.75" x14ac:dyDescent="0.2">
      <c r="A85" s="173" t="s">
        <v>580</v>
      </c>
      <c r="B85" s="162" t="s">
        <v>8</v>
      </c>
      <c r="C85" s="162" t="s">
        <v>8</v>
      </c>
      <c r="D85" s="162" t="s">
        <v>8</v>
      </c>
      <c r="E85" s="162" t="s">
        <v>8</v>
      </c>
      <c r="F85" s="162" t="s">
        <v>8</v>
      </c>
      <c r="G85" s="162" t="s">
        <v>8</v>
      </c>
      <c r="H85" s="162" t="s">
        <v>8</v>
      </c>
      <c r="I85" s="162" t="s">
        <v>8</v>
      </c>
      <c r="J85" s="162" t="s">
        <v>8</v>
      </c>
      <c r="K85" s="162" t="s">
        <v>8</v>
      </c>
      <c r="L85" s="162" t="s">
        <v>8</v>
      </c>
      <c r="M85" s="162" t="s">
        <v>8</v>
      </c>
      <c r="N85" s="162" t="s">
        <v>8</v>
      </c>
      <c r="O85" s="214" t="s">
        <v>4</v>
      </c>
      <c r="P85" s="214" t="s">
        <v>4</v>
      </c>
      <c r="Q85" s="48" t="s">
        <v>8</v>
      </c>
    </row>
    <row r="86" spans="1:17" ht="12.75" x14ac:dyDescent="0.2">
      <c r="A86" s="173" t="s">
        <v>581</v>
      </c>
      <c r="B86" s="162" t="s">
        <v>8</v>
      </c>
      <c r="C86" s="162" t="s">
        <v>8</v>
      </c>
      <c r="D86" s="162" t="s">
        <v>8</v>
      </c>
      <c r="E86" s="162" t="s">
        <v>8</v>
      </c>
      <c r="F86" s="162" t="s">
        <v>8</v>
      </c>
      <c r="G86" s="162" t="s">
        <v>8</v>
      </c>
      <c r="H86" s="162" t="s">
        <v>8</v>
      </c>
      <c r="I86" s="162" t="s">
        <v>8</v>
      </c>
      <c r="J86" s="162" t="s">
        <v>8</v>
      </c>
      <c r="K86" s="162" t="s">
        <v>8</v>
      </c>
      <c r="L86" s="162" t="s">
        <v>8</v>
      </c>
      <c r="M86" s="162" t="s">
        <v>8</v>
      </c>
      <c r="N86" s="162" t="s">
        <v>8</v>
      </c>
      <c r="O86" s="214" t="s">
        <v>4</v>
      </c>
      <c r="P86" s="214" t="s">
        <v>4</v>
      </c>
      <c r="Q86" s="48" t="s">
        <v>8</v>
      </c>
    </row>
    <row r="87" spans="1:17" ht="12.75" x14ac:dyDescent="0.2">
      <c r="A87" s="173" t="s">
        <v>582</v>
      </c>
      <c r="B87" s="162" t="s">
        <v>8</v>
      </c>
      <c r="C87" s="162" t="s">
        <v>8</v>
      </c>
      <c r="D87" s="162" t="s">
        <v>8</v>
      </c>
      <c r="E87" s="162" t="s">
        <v>8</v>
      </c>
      <c r="F87" s="162" t="s">
        <v>8</v>
      </c>
      <c r="G87" s="162" t="s">
        <v>8</v>
      </c>
      <c r="H87" s="162" t="s">
        <v>8</v>
      </c>
      <c r="I87" s="162" t="s">
        <v>8</v>
      </c>
      <c r="J87" s="162" t="s">
        <v>8</v>
      </c>
      <c r="K87" s="162" t="s">
        <v>8</v>
      </c>
      <c r="L87" s="162" t="s">
        <v>8</v>
      </c>
      <c r="M87" s="162" t="s">
        <v>8</v>
      </c>
      <c r="N87" s="162" t="s">
        <v>8</v>
      </c>
      <c r="O87" s="214" t="s">
        <v>4</v>
      </c>
      <c r="P87" s="214" t="s">
        <v>4</v>
      </c>
      <c r="Q87" s="48" t="s">
        <v>8</v>
      </c>
    </row>
    <row r="88" spans="1:17" ht="12.75" x14ac:dyDescent="0.2">
      <c r="A88" s="173" t="s">
        <v>583</v>
      </c>
      <c r="B88" s="162" t="s">
        <v>8</v>
      </c>
      <c r="C88" s="162" t="s">
        <v>8</v>
      </c>
      <c r="D88" s="162" t="s">
        <v>8</v>
      </c>
      <c r="E88" s="162" t="s">
        <v>8</v>
      </c>
      <c r="F88" s="162" t="s">
        <v>8</v>
      </c>
      <c r="G88" s="162" t="s">
        <v>8</v>
      </c>
      <c r="H88" s="162" t="s">
        <v>8</v>
      </c>
      <c r="I88" s="162" t="s">
        <v>8</v>
      </c>
      <c r="J88" s="162" t="s">
        <v>8</v>
      </c>
      <c r="K88" s="162" t="s">
        <v>8</v>
      </c>
      <c r="L88" s="162" t="s">
        <v>8</v>
      </c>
      <c r="M88" s="162" t="s">
        <v>8</v>
      </c>
      <c r="N88" s="162" t="s">
        <v>8</v>
      </c>
      <c r="O88" s="214" t="s">
        <v>4</v>
      </c>
      <c r="P88" s="214" t="s">
        <v>4</v>
      </c>
      <c r="Q88" s="48" t="s">
        <v>8</v>
      </c>
    </row>
    <row r="89" spans="1:17" ht="12.75" x14ac:dyDescent="0.2">
      <c r="A89" s="173" t="s">
        <v>584</v>
      </c>
      <c r="B89" s="162" t="s">
        <v>8</v>
      </c>
      <c r="C89" s="162" t="s">
        <v>8</v>
      </c>
      <c r="D89" s="162" t="s">
        <v>8</v>
      </c>
      <c r="E89" s="162" t="s">
        <v>8</v>
      </c>
      <c r="F89" s="162" t="s">
        <v>8</v>
      </c>
      <c r="G89" s="162" t="s">
        <v>8</v>
      </c>
      <c r="H89" s="162" t="s">
        <v>8</v>
      </c>
      <c r="I89" s="162" t="s">
        <v>8</v>
      </c>
      <c r="J89" s="162" t="s">
        <v>8</v>
      </c>
      <c r="K89" s="162" t="s">
        <v>8</v>
      </c>
      <c r="L89" s="162" t="s">
        <v>8</v>
      </c>
      <c r="M89" s="162" t="s">
        <v>8</v>
      </c>
      <c r="N89" s="162" t="s">
        <v>8</v>
      </c>
      <c r="O89" s="214" t="s">
        <v>4</v>
      </c>
      <c r="P89" s="214" t="s">
        <v>4</v>
      </c>
      <c r="Q89" s="48" t="s">
        <v>8</v>
      </c>
    </row>
    <row r="90" spans="1:17" x14ac:dyDescent="0.2">
      <c r="A90" s="1306" t="s">
        <v>585</v>
      </c>
      <c r="B90" s="1309"/>
      <c r="C90" s="1309"/>
      <c r="D90" s="1309"/>
      <c r="E90" s="1309"/>
      <c r="F90" s="1309"/>
      <c r="G90" s="1309"/>
      <c r="H90" s="1309"/>
      <c r="I90" s="1309"/>
      <c r="J90" s="1309"/>
      <c r="K90" s="1309"/>
      <c r="L90" s="1309"/>
      <c r="M90" s="1309"/>
      <c r="N90" s="1309"/>
      <c r="O90" s="1308"/>
      <c r="P90" s="1308"/>
      <c r="Q90" s="1308"/>
    </row>
    <row r="91" spans="1:17" ht="22.5" x14ac:dyDescent="0.2">
      <c r="A91" s="172" t="s">
        <v>105</v>
      </c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9"/>
      <c r="O91" s="159"/>
      <c r="P91" s="67"/>
      <c r="Q91" s="67"/>
    </row>
    <row r="92" spans="1:17" x14ac:dyDescent="0.2">
      <c r="A92" s="173" t="s">
        <v>81</v>
      </c>
      <c r="B92" s="162">
        <v>1887.9870000000001</v>
      </c>
      <c r="C92" s="162">
        <v>9321.6219999999994</v>
      </c>
      <c r="D92" s="162">
        <v>10332.504000000001</v>
      </c>
      <c r="E92" s="162">
        <v>10364.812</v>
      </c>
      <c r="F92" s="162">
        <v>11262.263999999999</v>
      </c>
      <c r="G92" s="162">
        <v>8882.134</v>
      </c>
      <c r="H92" s="162">
        <v>7729.06</v>
      </c>
      <c r="I92" s="162">
        <v>5555.4350000000004</v>
      </c>
      <c r="J92" s="162">
        <v>6266.0649999999996</v>
      </c>
      <c r="K92" s="162">
        <v>10733.387000000001</v>
      </c>
      <c r="L92" s="162">
        <v>11734.130999999999</v>
      </c>
      <c r="M92" s="162">
        <v>7916.201</v>
      </c>
      <c r="N92" s="169">
        <v>9018.7999999999993</v>
      </c>
      <c r="O92" s="45">
        <v>10527.743</v>
      </c>
      <c r="P92" s="791">
        <v>11694.026</v>
      </c>
      <c r="Q92" s="45">
        <v>13790.6</v>
      </c>
    </row>
    <row r="93" spans="1:17" ht="22.5" x14ac:dyDescent="0.2">
      <c r="A93" s="185" t="s">
        <v>106</v>
      </c>
      <c r="B93" s="198">
        <v>0.29441490533127235</v>
      </c>
      <c r="C93" s="198">
        <v>1.1327668780757614</v>
      </c>
      <c r="D93" s="198">
        <v>1.0699332032442794</v>
      </c>
      <c r="E93" s="198">
        <v>1.0378296437534917</v>
      </c>
      <c r="F93" s="198">
        <v>1.0094931805910641</v>
      </c>
      <c r="G93" s="198">
        <v>0.86928148287858753</v>
      </c>
      <c r="H93" s="198">
        <v>0.51301713765413903</v>
      </c>
      <c r="I93" s="198">
        <v>0.35126961173265031</v>
      </c>
      <c r="J93" s="198">
        <v>0.33686732594986374</v>
      </c>
      <c r="K93" s="198">
        <v>0.49832257752141029</v>
      </c>
      <c r="L93" s="198">
        <v>0.48885067254882242</v>
      </c>
      <c r="M93" s="198">
        <v>0.28646430105613979</v>
      </c>
      <c r="N93" s="198">
        <v>0.40667383122895495</v>
      </c>
      <c r="O93" s="45">
        <v>0.5</v>
      </c>
      <c r="P93" s="790">
        <v>0.4</v>
      </c>
      <c r="Q93" s="22">
        <v>0.4</v>
      </c>
    </row>
    <row r="94" spans="1:17" ht="22.5" x14ac:dyDescent="0.2">
      <c r="A94" s="173" t="s">
        <v>234</v>
      </c>
      <c r="B94" s="161" t="s">
        <v>4</v>
      </c>
      <c r="C94" s="161" t="s">
        <v>4</v>
      </c>
      <c r="D94" s="161" t="s">
        <v>4</v>
      </c>
      <c r="E94" s="161" t="s">
        <v>4</v>
      </c>
      <c r="F94" s="161" t="s">
        <v>4</v>
      </c>
      <c r="G94" s="161" t="s">
        <v>4</v>
      </c>
      <c r="H94" s="161" t="s">
        <v>4</v>
      </c>
      <c r="I94" s="161" t="s">
        <v>4</v>
      </c>
      <c r="J94" s="161" t="s">
        <v>4</v>
      </c>
      <c r="K94" s="161" t="s">
        <v>4</v>
      </c>
      <c r="L94" s="161" t="s">
        <v>4</v>
      </c>
      <c r="M94" s="161" t="s">
        <v>4</v>
      </c>
      <c r="N94" s="161" t="s">
        <v>4</v>
      </c>
      <c r="O94" s="48" t="s">
        <v>4</v>
      </c>
      <c r="P94" s="790" t="s">
        <v>4</v>
      </c>
      <c r="Q94" s="22" t="s">
        <v>4</v>
      </c>
    </row>
    <row r="95" spans="1:17" ht="22.5" x14ac:dyDescent="0.2">
      <c r="A95" s="172" t="s">
        <v>113</v>
      </c>
      <c r="B95" s="161" t="s">
        <v>4</v>
      </c>
      <c r="C95" s="161" t="s">
        <v>4</v>
      </c>
      <c r="D95" s="161" t="s">
        <v>4</v>
      </c>
      <c r="E95" s="161" t="s">
        <v>4</v>
      </c>
      <c r="F95" s="161" t="s">
        <v>4</v>
      </c>
      <c r="G95" s="161" t="s">
        <v>4</v>
      </c>
      <c r="H95" s="161" t="s">
        <v>4</v>
      </c>
      <c r="I95" s="161" t="s">
        <v>4</v>
      </c>
      <c r="J95" s="161" t="s">
        <v>4</v>
      </c>
      <c r="K95" s="161" t="s">
        <v>4</v>
      </c>
      <c r="L95" s="161" t="s">
        <v>4</v>
      </c>
      <c r="M95" s="161" t="s">
        <v>4</v>
      </c>
      <c r="N95" s="161" t="s">
        <v>4</v>
      </c>
      <c r="O95" s="48" t="s">
        <v>4</v>
      </c>
      <c r="P95" s="790" t="s">
        <v>4</v>
      </c>
      <c r="Q95" s="22">
        <v>164.3</v>
      </c>
    </row>
    <row r="96" spans="1:17" x14ac:dyDescent="0.2">
      <c r="A96" s="173" t="s">
        <v>288</v>
      </c>
      <c r="B96" s="162">
        <v>85.531999999999996</v>
      </c>
      <c r="C96" s="162">
        <v>81.019000000000005</v>
      </c>
      <c r="D96" s="162">
        <v>45.972000000000001</v>
      </c>
      <c r="E96" s="162">
        <v>24.821999999999999</v>
      </c>
      <c r="F96" s="162">
        <v>455.505</v>
      </c>
      <c r="G96" s="162">
        <v>70.808000000000007</v>
      </c>
      <c r="H96" s="162" t="s">
        <v>8</v>
      </c>
      <c r="I96" s="162" t="s">
        <v>8</v>
      </c>
      <c r="J96" s="162" t="s">
        <v>8</v>
      </c>
      <c r="K96" s="162">
        <v>4582.0200000000004</v>
      </c>
      <c r="L96" s="162">
        <v>5181.0959999999995</v>
      </c>
      <c r="M96" s="162" t="s">
        <v>8</v>
      </c>
      <c r="N96" s="169" t="s">
        <v>8</v>
      </c>
      <c r="O96" s="48" t="s">
        <v>8</v>
      </c>
      <c r="P96" s="822" t="s">
        <v>8</v>
      </c>
      <c r="Q96" s="22" t="s">
        <v>8</v>
      </c>
    </row>
    <row r="97" spans="1:17" ht="22.5" x14ac:dyDescent="0.2">
      <c r="A97" s="173" t="s">
        <v>234</v>
      </c>
      <c r="B97" s="161" t="s">
        <v>4</v>
      </c>
      <c r="C97" s="161" t="s">
        <v>4</v>
      </c>
      <c r="D97" s="161" t="s">
        <v>4</v>
      </c>
      <c r="E97" s="161" t="s">
        <v>4</v>
      </c>
      <c r="F97" s="161" t="s">
        <v>4</v>
      </c>
      <c r="G97" s="161" t="s">
        <v>4</v>
      </c>
      <c r="H97" s="161" t="s">
        <v>4</v>
      </c>
      <c r="I97" s="161" t="s">
        <v>4</v>
      </c>
      <c r="J97" s="161" t="s">
        <v>4</v>
      </c>
      <c r="K97" s="161" t="s">
        <v>4</v>
      </c>
      <c r="L97" s="161" t="s">
        <v>4</v>
      </c>
      <c r="M97" s="161" t="s">
        <v>4</v>
      </c>
      <c r="N97" s="161" t="s">
        <v>4</v>
      </c>
      <c r="O97" s="48" t="s">
        <v>4</v>
      </c>
      <c r="P97" s="790" t="s">
        <v>4</v>
      </c>
      <c r="Q97" s="22" t="s">
        <v>4</v>
      </c>
    </row>
    <row r="98" spans="1:17" x14ac:dyDescent="0.2">
      <c r="A98" s="172" t="s">
        <v>116</v>
      </c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48"/>
      <c r="P98" s="790"/>
      <c r="Q98" s="22"/>
    </row>
    <row r="99" spans="1:17" x14ac:dyDescent="0.2">
      <c r="A99" s="173" t="s">
        <v>288</v>
      </c>
      <c r="B99" s="162">
        <v>546.70899999999995</v>
      </c>
      <c r="C99" s="162">
        <v>6817.1360000000004</v>
      </c>
      <c r="D99" s="162">
        <v>7650.26</v>
      </c>
      <c r="E99" s="162">
        <v>7098.6549999999997</v>
      </c>
      <c r="F99" s="162">
        <v>7371.3029999999999</v>
      </c>
      <c r="G99" s="162">
        <v>5306.4639999999999</v>
      </c>
      <c r="H99" s="162">
        <v>3746.6559999999999</v>
      </c>
      <c r="I99" s="162">
        <v>1195.1320000000001</v>
      </c>
      <c r="J99" s="162">
        <v>1295.7360000000001</v>
      </c>
      <c r="K99" s="162">
        <v>1262.0250000000001</v>
      </c>
      <c r="L99" s="162">
        <v>1407.54</v>
      </c>
      <c r="M99" s="162">
        <v>1637.067</v>
      </c>
      <c r="N99" s="169">
        <v>2268.6999999999998</v>
      </c>
      <c r="O99" s="45">
        <v>2587.8609999999999</v>
      </c>
      <c r="P99" s="791">
        <v>2273.828</v>
      </c>
      <c r="Q99" s="45">
        <v>2779.7</v>
      </c>
    </row>
    <row r="100" spans="1:17" ht="22.5" x14ac:dyDescent="0.2">
      <c r="A100" s="173" t="s">
        <v>234</v>
      </c>
      <c r="B100" s="161" t="s">
        <v>4</v>
      </c>
      <c r="C100" s="161" t="s">
        <v>4</v>
      </c>
      <c r="D100" s="161" t="s">
        <v>4</v>
      </c>
      <c r="E100" s="161" t="s">
        <v>4</v>
      </c>
      <c r="F100" s="161" t="s">
        <v>4</v>
      </c>
      <c r="G100" s="161" t="s">
        <v>4</v>
      </c>
      <c r="H100" s="161" t="s">
        <v>4</v>
      </c>
      <c r="I100" s="161" t="s">
        <v>4</v>
      </c>
      <c r="J100" s="161" t="s">
        <v>4</v>
      </c>
      <c r="K100" s="161" t="s">
        <v>4</v>
      </c>
      <c r="L100" s="161" t="s">
        <v>4</v>
      </c>
      <c r="M100" s="161" t="s">
        <v>4</v>
      </c>
      <c r="N100" s="161" t="s">
        <v>4</v>
      </c>
      <c r="O100" s="48" t="s">
        <v>4</v>
      </c>
      <c r="P100" s="790" t="s">
        <v>4</v>
      </c>
      <c r="Q100" s="22" t="s">
        <v>4</v>
      </c>
    </row>
    <row r="101" spans="1:17" ht="22.5" x14ac:dyDescent="0.2">
      <c r="A101" s="171" t="s">
        <v>117</v>
      </c>
      <c r="B101" s="162">
        <v>253.53200000000001</v>
      </c>
      <c r="C101" s="162">
        <v>327.11200000000002</v>
      </c>
      <c r="D101" s="162">
        <v>447.58</v>
      </c>
      <c r="E101" s="162">
        <v>437.50700000000001</v>
      </c>
      <c r="F101" s="162">
        <v>430.60599999999999</v>
      </c>
      <c r="G101" s="162">
        <v>369.94600000000003</v>
      </c>
      <c r="H101" s="162">
        <v>287.85500000000002</v>
      </c>
      <c r="I101" s="162">
        <v>310.815</v>
      </c>
      <c r="J101" s="162">
        <v>302.16899999999998</v>
      </c>
      <c r="K101" s="162">
        <v>284.16399999999999</v>
      </c>
      <c r="L101" s="162">
        <v>411.12</v>
      </c>
      <c r="M101" s="162">
        <v>521.92600000000004</v>
      </c>
      <c r="N101" s="169">
        <v>1035.7</v>
      </c>
      <c r="O101" s="45">
        <v>887.26</v>
      </c>
      <c r="P101" s="791">
        <v>881.12699999999995</v>
      </c>
      <c r="Q101" s="45">
        <v>1186.0999999999999</v>
      </c>
    </row>
    <row r="102" spans="1:17" x14ac:dyDescent="0.2">
      <c r="A102" s="171" t="s">
        <v>118</v>
      </c>
      <c r="B102" s="162" t="s">
        <v>8</v>
      </c>
      <c r="C102" s="162" t="s">
        <v>8</v>
      </c>
      <c r="D102" s="162" t="s">
        <v>8</v>
      </c>
      <c r="E102" s="162" t="s">
        <v>8</v>
      </c>
      <c r="F102" s="162" t="s">
        <v>8</v>
      </c>
      <c r="G102" s="162" t="s">
        <v>8</v>
      </c>
      <c r="H102" s="162" t="s">
        <v>8</v>
      </c>
      <c r="I102" s="162" t="s">
        <v>8</v>
      </c>
      <c r="J102" s="162" t="s">
        <v>8</v>
      </c>
      <c r="K102" s="162" t="s">
        <v>8</v>
      </c>
      <c r="L102" s="162" t="s">
        <v>8</v>
      </c>
      <c r="M102" s="162" t="s">
        <v>8</v>
      </c>
      <c r="N102" s="169" t="s">
        <v>8</v>
      </c>
      <c r="O102" s="48" t="s">
        <v>8</v>
      </c>
      <c r="P102" s="822" t="s">
        <v>8</v>
      </c>
      <c r="Q102" s="48" t="s">
        <v>8</v>
      </c>
    </row>
    <row r="103" spans="1:17" x14ac:dyDescent="0.2">
      <c r="A103" s="171" t="s">
        <v>119</v>
      </c>
      <c r="B103" s="162">
        <v>8.2729999999999997</v>
      </c>
      <c r="C103" s="162">
        <v>9.5719999999999992</v>
      </c>
      <c r="D103" s="162">
        <v>7.9779999999999998</v>
      </c>
      <c r="E103" s="162">
        <v>47.954999999999998</v>
      </c>
      <c r="F103" s="162">
        <v>27.282</v>
      </c>
      <c r="G103" s="162">
        <v>6.5019999999999998</v>
      </c>
      <c r="H103" s="162">
        <v>5.4210000000000003</v>
      </c>
      <c r="I103" s="162">
        <v>7.5510000000000002</v>
      </c>
      <c r="J103" s="162">
        <v>5.0069999999999997</v>
      </c>
      <c r="K103" s="162">
        <v>2.363</v>
      </c>
      <c r="L103" s="162">
        <v>17.931999999999999</v>
      </c>
      <c r="M103" s="162">
        <v>18.878</v>
      </c>
      <c r="N103" s="169">
        <v>9.4</v>
      </c>
      <c r="O103" s="45">
        <v>6.9989999999999997</v>
      </c>
      <c r="P103" s="822" t="s">
        <v>8</v>
      </c>
      <c r="Q103" s="48" t="s">
        <v>8</v>
      </c>
    </row>
    <row r="104" spans="1:17" ht="33.75" x14ac:dyDescent="0.2">
      <c r="A104" s="171" t="s">
        <v>586</v>
      </c>
      <c r="B104" s="162">
        <v>47.13</v>
      </c>
      <c r="C104" s="162">
        <v>65.977999999999994</v>
      </c>
      <c r="D104" s="162">
        <v>58.228000000000002</v>
      </c>
      <c r="E104" s="162">
        <v>45.220999999999997</v>
      </c>
      <c r="F104" s="162">
        <v>32.506</v>
      </c>
      <c r="G104" s="162">
        <v>14.842000000000001</v>
      </c>
      <c r="H104" s="162">
        <v>8.327</v>
      </c>
      <c r="I104" s="162">
        <v>50.802</v>
      </c>
      <c r="J104" s="162">
        <v>39.076000000000001</v>
      </c>
      <c r="K104" s="162">
        <v>21.298999999999999</v>
      </c>
      <c r="L104" s="162">
        <v>22.436</v>
      </c>
      <c r="M104" s="162">
        <v>23.587</v>
      </c>
      <c r="N104" s="169">
        <v>40.200000000000003</v>
      </c>
      <c r="O104" s="45">
        <v>113.839</v>
      </c>
      <c r="P104" s="791">
        <v>139.124</v>
      </c>
      <c r="Q104" s="45">
        <v>94.5</v>
      </c>
    </row>
    <row r="105" spans="1:17" ht="22.5" x14ac:dyDescent="0.2">
      <c r="A105" s="171" t="s">
        <v>121</v>
      </c>
      <c r="B105" s="162" t="s">
        <v>8</v>
      </c>
      <c r="C105" s="162">
        <v>33.683999999999997</v>
      </c>
      <c r="D105" s="162">
        <v>32.325000000000003</v>
      </c>
      <c r="E105" s="162">
        <v>37.634999999999998</v>
      </c>
      <c r="F105" s="162">
        <v>28.140999999999998</v>
      </c>
      <c r="G105" s="162">
        <v>19.882999999999999</v>
      </c>
      <c r="H105" s="162">
        <v>27.867000000000001</v>
      </c>
      <c r="I105" s="162">
        <v>33.354999999999997</v>
      </c>
      <c r="J105" s="162">
        <v>37.281999999999996</v>
      </c>
      <c r="K105" s="162">
        <v>60.640999999999998</v>
      </c>
      <c r="L105" s="162">
        <v>66.156000000000006</v>
      </c>
      <c r="M105" s="162">
        <v>62.28</v>
      </c>
      <c r="N105" s="169">
        <v>77.900000000000006</v>
      </c>
      <c r="O105" s="45">
        <v>83.057000000000002</v>
      </c>
      <c r="P105" s="791">
        <v>66.495000000000005</v>
      </c>
      <c r="Q105" s="45">
        <v>31.9</v>
      </c>
    </row>
    <row r="106" spans="1:17" ht="22.5" x14ac:dyDescent="0.2">
      <c r="A106" s="171" t="s">
        <v>122</v>
      </c>
      <c r="B106" s="162">
        <v>71.658000000000001</v>
      </c>
      <c r="C106" s="162">
        <v>128.40899999999999</v>
      </c>
      <c r="D106" s="162">
        <v>86.304000000000002</v>
      </c>
      <c r="E106" s="162">
        <v>56.982999999999997</v>
      </c>
      <c r="F106" s="162">
        <v>61.223999999999997</v>
      </c>
      <c r="G106" s="162">
        <v>23.984000000000002</v>
      </c>
      <c r="H106" s="162">
        <v>152.315</v>
      </c>
      <c r="I106" s="162">
        <v>198.10599999999999</v>
      </c>
      <c r="J106" s="162">
        <v>311.27</v>
      </c>
      <c r="K106" s="162">
        <v>253.63499999999999</v>
      </c>
      <c r="L106" s="162">
        <v>210.84200000000001</v>
      </c>
      <c r="M106" s="162">
        <v>281.16500000000002</v>
      </c>
      <c r="N106" s="169">
        <v>342.2</v>
      </c>
      <c r="O106" s="45">
        <v>317.77800000000002</v>
      </c>
      <c r="P106" s="791">
        <v>372.62299999999999</v>
      </c>
      <c r="Q106" s="45">
        <v>208.8</v>
      </c>
    </row>
    <row r="107" spans="1:17" x14ac:dyDescent="0.2">
      <c r="A107" s="171" t="s">
        <v>123</v>
      </c>
      <c r="B107" s="162" t="s">
        <v>8</v>
      </c>
      <c r="C107" s="162">
        <v>6.6740000000000004</v>
      </c>
      <c r="D107" s="162">
        <v>8.7379999999999995</v>
      </c>
      <c r="E107" s="162">
        <v>4.4059999999999997</v>
      </c>
      <c r="F107" s="162">
        <v>9.6310000000000002</v>
      </c>
      <c r="G107" s="162">
        <v>4.5819999999999999</v>
      </c>
      <c r="H107" s="162">
        <v>6.5209999999999999</v>
      </c>
      <c r="I107" s="162">
        <v>0.44700000000000001</v>
      </c>
      <c r="J107" s="162" t="s">
        <v>8</v>
      </c>
      <c r="K107" s="162">
        <v>3.746</v>
      </c>
      <c r="L107" s="162" t="s">
        <v>8</v>
      </c>
      <c r="M107" s="162" t="s">
        <v>8</v>
      </c>
      <c r="N107" s="169"/>
      <c r="O107" s="48" t="s">
        <v>8</v>
      </c>
      <c r="P107" s="791" t="s">
        <v>8</v>
      </c>
      <c r="Q107" s="45" t="s">
        <v>8</v>
      </c>
    </row>
    <row r="108" spans="1:17" ht="22.5" x14ac:dyDescent="0.2">
      <c r="A108" s="171" t="s">
        <v>124</v>
      </c>
      <c r="B108" s="162">
        <v>8.5069999999999997</v>
      </c>
      <c r="C108" s="162">
        <v>48.542000000000002</v>
      </c>
      <c r="D108" s="162">
        <v>53.143999999999998</v>
      </c>
      <c r="E108" s="162">
        <v>62.228999999999999</v>
      </c>
      <c r="F108" s="162">
        <v>36.881999999999998</v>
      </c>
      <c r="G108" s="162">
        <v>117.196</v>
      </c>
      <c r="H108" s="162">
        <v>115.693</v>
      </c>
      <c r="I108" s="162">
        <v>5.4050000000000002</v>
      </c>
      <c r="J108" s="162">
        <v>1.2150000000000001</v>
      </c>
      <c r="K108" s="162">
        <v>3.3780000000000001</v>
      </c>
      <c r="L108" s="162" t="s">
        <v>114</v>
      </c>
      <c r="M108" s="162" t="s">
        <v>114</v>
      </c>
      <c r="N108" s="162" t="s">
        <v>114</v>
      </c>
      <c r="O108" s="45">
        <v>1.9990000000000001</v>
      </c>
      <c r="P108" s="791" t="s">
        <v>100</v>
      </c>
      <c r="Q108" s="45" t="s">
        <v>100</v>
      </c>
    </row>
    <row r="109" spans="1:17" ht="22.5" x14ac:dyDescent="0.2">
      <c r="A109" s="171" t="s">
        <v>126</v>
      </c>
      <c r="B109" s="162" t="s">
        <v>8</v>
      </c>
      <c r="C109" s="162">
        <v>35.811</v>
      </c>
      <c r="D109" s="162">
        <v>55.694000000000003</v>
      </c>
      <c r="E109" s="162">
        <v>18.766999999999999</v>
      </c>
      <c r="F109" s="162">
        <v>20.178999999999998</v>
      </c>
      <c r="G109" s="162">
        <v>53.527000000000001</v>
      </c>
      <c r="H109" s="162">
        <v>57.389000000000003</v>
      </c>
      <c r="I109" s="162">
        <v>0.22</v>
      </c>
      <c r="J109" s="162">
        <v>0.104</v>
      </c>
      <c r="K109" s="162">
        <v>0.443</v>
      </c>
      <c r="L109" s="162">
        <v>11.15</v>
      </c>
      <c r="M109" s="162" t="s">
        <v>8</v>
      </c>
      <c r="N109" s="169" t="s">
        <v>8</v>
      </c>
      <c r="O109" s="45">
        <v>355.21600000000001</v>
      </c>
      <c r="P109" s="791" t="s">
        <v>8</v>
      </c>
      <c r="Q109" s="45" t="s">
        <v>8</v>
      </c>
    </row>
    <row r="110" spans="1:17" ht="22.5" x14ac:dyDescent="0.2">
      <c r="A110" s="171" t="s">
        <v>127</v>
      </c>
      <c r="B110" s="162" t="s">
        <v>8</v>
      </c>
      <c r="C110" s="162" t="s">
        <v>8</v>
      </c>
      <c r="D110" s="162" t="s">
        <v>8</v>
      </c>
      <c r="E110" s="162" t="s">
        <v>8</v>
      </c>
      <c r="F110" s="162" t="s">
        <v>8</v>
      </c>
      <c r="G110" s="162" t="s">
        <v>8</v>
      </c>
      <c r="H110" s="162" t="s">
        <v>8</v>
      </c>
      <c r="I110" s="162" t="s">
        <v>8</v>
      </c>
      <c r="J110" s="162" t="s">
        <v>8</v>
      </c>
      <c r="K110" s="162" t="s">
        <v>8</v>
      </c>
      <c r="L110" s="162" t="s">
        <v>8</v>
      </c>
      <c r="M110" s="162" t="s">
        <v>8</v>
      </c>
      <c r="N110" s="169" t="s">
        <v>8</v>
      </c>
      <c r="O110" s="48" t="s">
        <v>8</v>
      </c>
      <c r="P110" s="822" t="s">
        <v>8</v>
      </c>
      <c r="Q110" s="48" t="s">
        <v>8</v>
      </c>
    </row>
    <row r="111" spans="1:17" ht="22.5" x14ac:dyDescent="0.2">
      <c r="A111" s="171" t="s">
        <v>128</v>
      </c>
      <c r="B111" s="162" t="s">
        <v>8</v>
      </c>
      <c r="C111" s="162" t="s">
        <v>8</v>
      </c>
      <c r="D111" s="162" t="s">
        <v>8</v>
      </c>
      <c r="E111" s="162" t="s">
        <v>8</v>
      </c>
      <c r="F111" s="162" t="s">
        <v>8</v>
      </c>
      <c r="G111" s="162" t="s">
        <v>8</v>
      </c>
      <c r="H111" s="162" t="s">
        <v>8</v>
      </c>
      <c r="I111" s="162" t="s">
        <v>8</v>
      </c>
      <c r="J111" s="162" t="s">
        <v>8</v>
      </c>
      <c r="K111" s="162" t="s">
        <v>8</v>
      </c>
      <c r="L111" s="162" t="s">
        <v>8</v>
      </c>
      <c r="M111" s="162" t="s">
        <v>8</v>
      </c>
      <c r="N111" s="169" t="s">
        <v>8</v>
      </c>
      <c r="O111" s="48" t="s">
        <v>8</v>
      </c>
      <c r="P111" s="822" t="s">
        <v>8</v>
      </c>
      <c r="Q111" s="48" t="s">
        <v>8</v>
      </c>
    </row>
    <row r="112" spans="1:17" x14ac:dyDescent="0.2">
      <c r="A112" s="171" t="s">
        <v>129</v>
      </c>
      <c r="B112" s="162">
        <v>6.6859999999999999</v>
      </c>
      <c r="C112" s="162">
        <v>7.2350000000000003</v>
      </c>
      <c r="D112" s="162" t="s">
        <v>8</v>
      </c>
      <c r="E112" s="162" t="s">
        <v>8</v>
      </c>
      <c r="F112" s="162">
        <v>1.028</v>
      </c>
      <c r="G112" s="162" t="s">
        <v>8</v>
      </c>
      <c r="H112" s="162" t="s">
        <v>8</v>
      </c>
      <c r="I112" s="162" t="s">
        <v>8</v>
      </c>
      <c r="J112" s="162">
        <v>7.4269999999999996</v>
      </c>
      <c r="K112" s="162">
        <v>35.749000000000002</v>
      </c>
      <c r="L112" s="162">
        <v>12.6</v>
      </c>
      <c r="M112" s="162" t="s">
        <v>8</v>
      </c>
      <c r="N112" s="169" t="s">
        <v>8</v>
      </c>
      <c r="O112" s="48" t="s">
        <v>8</v>
      </c>
      <c r="P112" s="791">
        <v>6.952</v>
      </c>
      <c r="Q112" s="45" t="s">
        <v>100</v>
      </c>
    </row>
    <row r="113" spans="1:17" ht="22.5" x14ac:dyDescent="0.2">
      <c r="A113" s="172" t="s">
        <v>130</v>
      </c>
      <c r="B113" s="183"/>
      <c r="C113" s="183"/>
      <c r="D113" s="183"/>
      <c r="E113" s="183"/>
      <c r="F113" s="183"/>
      <c r="G113" s="183"/>
      <c r="H113" s="183"/>
      <c r="I113" s="183"/>
      <c r="J113" s="183"/>
      <c r="K113" s="211"/>
      <c r="L113" s="211"/>
      <c r="M113" s="211"/>
      <c r="N113" s="169"/>
      <c r="O113" s="48"/>
      <c r="P113" s="790"/>
      <c r="Q113" s="22"/>
    </row>
    <row r="114" spans="1:17" x14ac:dyDescent="0.2">
      <c r="A114" s="173" t="s">
        <v>81</v>
      </c>
      <c r="B114" s="162">
        <v>1050.788</v>
      </c>
      <c r="C114" s="162">
        <v>2182.6799999999998</v>
      </c>
      <c r="D114" s="162">
        <v>2271.5129999999999</v>
      </c>
      <c r="E114" s="162">
        <v>2898.6689999999999</v>
      </c>
      <c r="F114" s="162">
        <v>3072.5129999999999</v>
      </c>
      <c r="G114" s="162">
        <v>3115.7469999999998</v>
      </c>
      <c r="H114" s="162">
        <v>3450.9029999999998</v>
      </c>
      <c r="I114" s="162">
        <v>3786.1410000000001</v>
      </c>
      <c r="J114" s="162">
        <v>4333.893</v>
      </c>
      <c r="K114" s="162">
        <v>4295.9260000000004</v>
      </c>
      <c r="L114" s="162">
        <v>4510.6109999999999</v>
      </c>
      <c r="M114" s="162">
        <v>5598.8789999999999</v>
      </c>
      <c r="N114" s="169">
        <v>6014.3</v>
      </c>
      <c r="O114" s="45">
        <v>6968.9470000000001</v>
      </c>
      <c r="P114" s="791">
        <v>8260.7270000000008</v>
      </c>
      <c r="Q114" s="45">
        <v>9255.6</v>
      </c>
    </row>
    <row r="115" spans="1:17" ht="22.5" x14ac:dyDescent="0.2">
      <c r="A115" s="173" t="s">
        <v>587</v>
      </c>
      <c r="B115" s="161" t="s">
        <v>4</v>
      </c>
      <c r="C115" s="161" t="s">
        <v>4</v>
      </c>
      <c r="D115" s="161" t="s">
        <v>4</v>
      </c>
      <c r="E115" s="161" t="s">
        <v>4</v>
      </c>
      <c r="F115" s="161" t="s">
        <v>4</v>
      </c>
      <c r="G115" s="161" t="s">
        <v>4</v>
      </c>
      <c r="H115" s="161" t="s">
        <v>4</v>
      </c>
      <c r="I115" s="161" t="s">
        <v>4</v>
      </c>
      <c r="J115" s="161" t="s">
        <v>4</v>
      </c>
      <c r="K115" s="161" t="s">
        <v>4</v>
      </c>
      <c r="L115" s="161" t="s">
        <v>4</v>
      </c>
      <c r="M115" s="161" t="s">
        <v>4</v>
      </c>
      <c r="N115" s="161" t="s">
        <v>4</v>
      </c>
      <c r="O115" s="49" t="s">
        <v>4</v>
      </c>
      <c r="P115" s="785" t="s">
        <v>4</v>
      </c>
      <c r="Q115" s="49" t="s">
        <v>4</v>
      </c>
    </row>
    <row r="116" spans="1:17" ht="22.5" x14ac:dyDescent="0.2">
      <c r="A116" s="172" t="s">
        <v>131</v>
      </c>
      <c r="B116" s="183"/>
      <c r="C116" s="183"/>
      <c r="D116" s="183"/>
      <c r="E116" s="183"/>
      <c r="F116" s="183"/>
      <c r="G116" s="183"/>
      <c r="H116" s="183"/>
      <c r="I116" s="183"/>
      <c r="J116" s="183"/>
      <c r="K116" s="211"/>
      <c r="L116" s="211"/>
      <c r="M116" s="211"/>
      <c r="N116" s="158"/>
      <c r="O116" s="45"/>
      <c r="P116" s="791"/>
      <c r="Q116" s="45"/>
    </row>
    <row r="117" spans="1:17" x14ac:dyDescent="0.2">
      <c r="A117" s="173" t="s">
        <v>81</v>
      </c>
      <c r="B117" s="193">
        <v>204.958</v>
      </c>
      <c r="C117" s="193">
        <v>240.78700000000001</v>
      </c>
      <c r="D117" s="193">
        <v>364.75900000000001</v>
      </c>
      <c r="E117" s="193">
        <v>342.666</v>
      </c>
      <c r="F117" s="193">
        <v>362.94299999999998</v>
      </c>
      <c r="G117" s="193">
        <v>389.11500000000001</v>
      </c>
      <c r="H117" s="193">
        <v>531.50099999999998</v>
      </c>
      <c r="I117" s="193">
        <v>574.16200000000003</v>
      </c>
      <c r="J117" s="193">
        <v>636.43600000000004</v>
      </c>
      <c r="K117" s="193">
        <v>593.41600000000005</v>
      </c>
      <c r="L117" s="193">
        <v>634.88400000000001</v>
      </c>
      <c r="M117" s="193">
        <v>680.255</v>
      </c>
      <c r="N117" s="163">
        <v>735.8</v>
      </c>
      <c r="O117" s="45">
        <v>970.93499999999995</v>
      </c>
      <c r="P117" s="791">
        <v>1159.471</v>
      </c>
      <c r="Q117" s="45">
        <v>1591</v>
      </c>
    </row>
    <row r="118" spans="1:17" ht="22.5" x14ac:dyDescent="0.2">
      <c r="A118" s="173" t="s">
        <v>587</v>
      </c>
      <c r="B118" s="161" t="s">
        <v>4</v>
      </c>
      <c r="C118" s="161" t="s">
        <v>4</v>
      </c>
      <c r="D118" s="161" t="s">
        <v>4</v>
      </c>
      <c r="E118" s="161" t="s">
        <v>4</v>
      </c>
      <c r="F118" s="161" t="s">
        <v>4</v>
      </c>
      <c r="G118" s="161" t="s">
        <v>4</v>
      </c>
      <c r="H118" s="161" t="s">
        <v>4</v>
      </c>
      <c r="I118" s="161" t="s">
        <v>4</v>
      </c>
      <c r="J118" s="161" t="s">
        <v>4</v>
      </c>
      <c r="K118" s="161" t="s">
        <v>4</v>
      </c>
      <c r="L118" s="161" t="s">
        <v>4</v>
      </c>
      <c r="M118" s="161" t="s">
        <v>4</v>
      </c>
      <c r="N118" s="161" t="s">
        <v>4</v>
      </c>
      <c r="O118" s="162" t="s">
        <v>4</v>
      </c>
      <c r="P118" s="22" t="s">
        <v>4</v>
      </c>
      <c r="Q118" s="22" t="s">
        <v>4</v>
      </c>
    </row>
    <row r="119" spans="1:17" ht="22.5" x14ac:dyDescent="0.2">
      <c r="A119" s="173" t="s">
        <v>132</v>
      </c>
      <c r="B119" s="161" t="s">
        <v>4</v>
      </c>
      <c r="C119" s="161" t="s">
        <v>4</v>
      </c>
      <c r="D119" s="161" t="s">
        <v>4</v>
      </c>
      <c r="E119" s="161" t="s">
        <v>4</v>
      </c>
      <c r="F119" s="161" t="s">
        <v>4</v>
      </c>
      <c r="G119" s="161" t="s">
        <v>4</v>
      </c>
      <c r="H119" s="161" t="s">
        <v>4</v>
      </c>
      <c r="I119" s="161" t="s">
        <v>4</v>
      </c>
      <c r="J119" s="161" t="s">
        <v>4</v>
      </c>
      <c r="K119" s="161" t="s">
        <v>4</v>
      </c>
      <c r="L119" s="161" t="s">
        <v>4</v>
      </c>
      <c r="M119" s="161" t="s">
        <v>4</v>
      </c>
      <c r="N119" s="161" t="s">
        <v>4</v>
      </c>
      <c r="O119" s="161" t="s">
        <v>4</v>
      </c>
      <c r="P119" s="48" t="s">
        <v>4</v>
      </c>
      <c r="Q119" s="49" t="s">
        <v>8</v>
      </c>
    </row>
    <row r="120" spans="1:17" x14ac:dyDescent="0.2">
      <c r="A120" s="173" t="s">
        <v>133</v>
      </c>
      <c r="B120" s="161" t="s">
        <v>4</v>
      </c>
      <c r="C120" s="161" t="s">
        <v>4</v>
      </c>
      <c r="D120" s="161" t="s">
        <v>4</v>
      </c>
      <c r="E120" s="161" t="s">
        <v>4</v>
      </c>
      <c r="F120" s="161" t="s">
        <v>4</v>
      </c>
      <c r="G120" s="161" t="s">
        <v>4</v>
      </c>
      <c r="H120" s="161" t="s">
        <v>4</v>
      </c>
      <c r="I120" s="161" t="s">
        <v>4</v>
      </c>
      <c r="J120" s="161" t="s">
        <v>4</v>
      </c>
      <c r="K120" s="161" t="s">
        <v>4</v>
      </c>
      <c r="L120" s="161" t="s">
        <v>4</v>
      </c>
      <c r="M120" s="161" t="s">
        <v>4</v>
      </c>
      <c r="N120" s="161" t="s">
        <v>4</v>
      </c>
      <c r="O120" s="161" t="s">
        <v>4</v>
      </c>
      <c r="P120" s="48" t="s">
        <v>4</v>
      </c>
      <c r="Q120" s="49" t="s">
        <v>8</v>
      </c>
    </row>
    <row r="121" spans="1:17" ht="22.5" x14ac:dyDescent="0.2">
      <c r="A121" s="173" t="s">
        <v>134</v>
      </c>
      <c r="B121" s="161" t="s">
        <v>4</v>
      </c>
      <c r="C121" s="161" t="s">
        <v>4</v>
      </c>
      <c r="D121" s="161" t="s">
        <v>4</v>
      </c>
      <c r="E121" s="161" t="s">
        <v>4</v>
      </c>
      <c r="F121" s="161" t="s">
        <v>4</v>
      </c>
      <c r="G121" s="161" t="s">
        <v>4</v>
      </c>
      <c r="H121" s="161" t="s">
        <v>4</v>
      </c>
      <c r="I121" s="161" t="s">
        <v>4</v>
      </c>
      <c r="J121" s="161" t="s">
        <v>4</v>
      </c>
      <c r="K121" s="161" t="s">
        <v>4</v>
      </c>
      <c r="L121" s="161" t="s">
        <v>4</v>
      </c>
      <c r="M121" s="161" t="s">
        <v>4</v>
      </c>
      <c r="N121" s="161" t="s">
        <v>4</v>
      </c>
      <c r="O121" s="161" t="s">
        <v>4</v>
      </c>
      <c r="P121" s="48" t="s">
        <v>4</v>
      </c>
      <c r="Q121" s="49" t="s">
        <v>8</v>
      </c>
    </row>
    <row r="122" spans="1:17" x14ac:dyDescent="0.2">
      <c r="A122" s="173" t="s">
        <v>135</v>
      </c>
      <c r="B122" s="161" t="s">
        <v>4</v>
      </c>
      <c r="C122" s="161" t="s">
        <v>4</v>
      </c>
      <c r="D122" s="161" t="s">
        <v>4</v>
      </c>
      <c r="E122" s="161" t="s">
        <v>4</v>
      </c>
      <c r="F122" s="161" t="s">
        <v>4</v>
      </c>
      <c r="G122" s="161" t="s">
        <v>4</v>
      </c>
      <c r="H122" s="161" t="s">
        <v>4</v>
      </c>
      <c r="I122" s="161" t="s">
        <v>4</v>
      </c>
      <c r="J122" s="161" t="s">
        <v>4</v>
      </c>
      <c r="K122" s="161" t="s">
        <v>4</v>
      </c>
      <c r="L122" s="161" t="s">
        <v>4</v>
      </c>
      <c r="M122" s="161" t="s">
        <v>4</v>
      </c>
      <c r="N122" s="161" t="s">
        <v>4</v>
      </c>
      <c r="O122" s="161" t="s">
        <v>4</v>
      </c>
      <c r="P122" s="48" t="s">
        <v>4</v>
      </c>
      <c r="Q122" s="49" t="s">
        <v>8</v>
      </c>
    </row>
    <row r="123" spans="1:17" x14ac:dyDescent="0.2">
      <c r="A123" s="173" t="s">
        <v>136</v>
      </c>
      <c r="B123" s="161" t="s">
        <v>4</v>
      </c>
      <c r="C123" s="161" t="s">
        <v>4</v>
      </c>
      <c r="D123" s="161" t="s">
        <v>4</v>
      </c>
      <c r="E123" s="161" t="s">
        <v>4</v>
      </c>
      <c r="F123" s="161" t="s">
        <v>4</v>
      </c>
      <c r="G123" s="161" t="s">
        <v>4</v>
      </c>
      <c r="H123" s="161" t="s">
        <v>4</v>
      </c>
      <c r="I123" s="161" t="s">
        <v>4</v>
      </c>
      <c r="J123" s="161" t="s">
        <v>4</v>
      </c>
      <c r="K123" s="161" t="s">
        <v>4</v>
      </c>
      <c r="L123" s="161" t="s">
        <v>4</v>
      </c>
      <c r="M123" s="161" t="s">
        <v>4</v>
      </c>
      <c r="N123" s="161" t="s">
        <v>4</v>
      </c>
      <c r="O123" s="161" t="s">
        <v>4</v>
      </c>
      <c r="P123" s="48" t="s">
        <v>4</v>
      </c>
      <c r="Q123" s="49" t="s">
        <v>8</v>
      </c>
    </row>
    <row r="124" spans="1:17" x14ac:dyDescent="0.2">
      <c r="A124" s="173" t="s">
        <v>81</v>
      </c>
      <c r="B124" s="161" t="s">
        <v>4</v>
      </c>
      <c r="C124" s="161" t="s">
        <v>4</v>
      </c>
      <c r="D124" s="161" t="s">
        <v>4</v>
      </c>
      <c r="E124" s="161" t="s">
        <v>4</v>
      </c>
      <c r="F124" s="161" t="s">
        <v>4</v>
      </c>
      <c r="G124" s="161" t="s">
        <v>4</v>
      </c>
      <c r="H124" s="161" t="s">
        <v>4</v>
      </c>
      <c r="I124" s="161" t="s">
        <v>4</v>
      </c>
      <c r="J124" s="161" t="s">
        <v>4</v>
      </c>
      <c r="K124" s="161" t="s">
        <v>4</v>
      </c>
      <c r="L124" s="161" t="s">
        <v>4</v>
      </c>
      <c r="M124" s="161" t="s">
        <v>4</v>
      </c>
      <c r="N124" s="161" t="s">
        <v>4</v>
      </c>
      <c r="O124" s="161" t="s">
        <v>4</v>
      </c>
      <c r="P124" s="48" t="s">
        <v>4</v>
      </c>
      <c r="Q124" s="49" t="s">
        <v>8</v>
      </c>
    </row>
    <row r="125" spans="1:17" ht="22.5" x14ac:dyDescent="0.2">
      <c r="A125" s="173" t="s">
        <v>137</v>
      </c>
      <c r="B125" s="161" t="s">
        <v>4</v>
      </c>
      <c r="C125" s="161" t="s">
        <v>4</v>
      </c>
      <c r="D125" s="161" t="s">
        <v>4</v>
      </c>
      <c r="E125" s="161" t="s">
        <v>4</v>
      </c>
      <c r="F125" s="161" t="s">
        <v>4</v>
      </c>
      <c r="G125" s="161" t="s">
        <v>4</v>
      </c>
      <c r="H125" s="161" t="s">
        <v>4</v>
      </c>
      <c r="I125" s="161" t="s">
        <v>4</v>
      </c>
      <c r="J125" s="161" t="s">
        <v>4</v>
      </c>
      <c r="K125" s="161" t="s">
        <v>4</v>
      </c>
      <c r="L125" s="161" t="s">
        <v>4</v>
      </c>
      <c r="M125" s="161" t="s">
        <v>4</v>
      </c>
      <c r="N125" s="161" t="s">
        <v>4</v>
      </c>
      <c r="O125" s="161" t="s">
        <v>4</v>
      </c>
      <c r="P125" s="48" t="s">
        <v>4</v>
      </c>
      <c r="Q125" s="49" t="s">
        <v>8</v>
      </c>
    </row>
    <row r="126" spans="1:17" x14ac:dyDescent="0.2">
      <c r="A126" s="173" t="s">
        <v>138</v>
      </c>
      <c r="B126" s="161" t="s">
        <v>4</v>
      </c>
      <c r="C126" s="161" t="s">
        <v>4</v>
      </c>
      <c r="D126" s="161" t="s">
        <v>4</v>
      </c>
      <c r="E126" s="161" t="s">
        <v>4</v>
      </c>
      <c r="F126" s="161" t="s">
        <v>4</v>
      </c>
      <c r="G126" s="161" t="s">
        <v>4</v>
      </c>
      <c r="H126" s="161" t="s">
        <v>4</v>
      </c>
      <c r="I126" s="161" t="s">
        <v>4</v>
      </c>
      <c r="J126" s="161" t="s">
        <v>4</v>
      </c>
      <c r="K126" s="161" t="s">
        <v>4</v>
      </c>
      <c r="L126" s="161" t="s">
        <v>4</v>
      </c>
      <c r="M126" s="161" t="s">
        <v>4</v>
      </c>
      <c r="N126" s="161" t="s">
        <v>4</v>
      </c>
      <c r="O126" s="161" t="s">
        <v>4</v>
      </c>
      <c r="P126" s="48" t="s">
        <v>4</v>
      </c>
      <c r="Q126" s="49" t="s">
        <v>8</v>
      </c>
    </row>
    <row r="127" spans="1:17" x14ac:dyDescent="0.2">
      <c r="A127" s="173" t="s">
        <v>81</v>
      </c>
      <c r="B127" s="161" t="s">
        <v>4</v>
      </c>
      <c r="C127" s="161" t="s">
        <v>4</v>
      </c>
      <c r="D127" s="161" t="s">
        <v>4</v>
      </c>
      <c r="E127" s="161" t="s">
        <v>4</v>
      </c>
      <c r="F127" s="161" t="s">
        <v>4</v>
      </c>
      <c r="G127" s="161" t="s">
        <v>4</v>
      </c>
      <c r="H127" s="161" t="s">
        <v>4</v>
      </c>
      <c r="I127" s="161" t="s">
        <v>4</v>
      </c>
      <c r="J127" s="161" t="s">
        <v>4</v>
      </c>
      <c r="K127" s="161" t="s">
        <v>4</v>
      </c>
      <c r="L127" s="161" t="s">
        <v>4</v>
      </c>
      <c r="M127" s="161" t="s">
        <v>4</v>
      </c>
      <c r="N127" s="161" t="s">
        <v>4</v>
      </c>
      <c r="O127" s="161" t="s">
        <v>4</v>
      </c>
      <c r="P127" s="48" t="s">
        <v>4</v>
      </c>
      <c r="Q127" s="49" t="s">
        <v>8</v>
      </c>
    </row>
    <row r="128" spans="1:17" ht="22.5" x14ac:dyDescent="0.2">
      <c r="A128" s="173" t="s">
        <v>139</v>
      </c>
      <c r="B128" s="161" t="s">
        <v>4</v>
      </c>
      <c r="C128" s="161" t="s">
        <v>4</v>
      </c>
      <c r="D128" s="161" t="s">
        <v>4</v>
      </c>
      <c r="E128" s="161" t="s">
        <v>4</v>
      </c>
      <c r="F128" s="161" t="s">
        <v>4</v>
      </c>
      <c r="G128" s="161" t="s">
        <v>4</v>
      </c>
      <c r="H128" s="161" t="s">
        <v>4</v>
      </c>
      <c r="I128" s="161" t="s">
        <v>4</v>
      </c>
      <c r="J128" s="161" t="s">
        <v>4</v>
      </c>
      <c r="K128" s="161" t="s">
        <v>4</v>
      </c>
      <c r="L128" s="161" t="s">
        <v>4</v>
      </c>
      <c r="M128" s="161" t="s">
        <v>4</v>
      </c>
      <c r="N128" s="161" t="s">
        <v>4</v>
      </c>
      <c r="O128" s="159"/>
      <c r="P128" s="48" t="s">
        <v>4</v>
      </c>
      <c r="Q128" s="49" t="s">
        <v>8</v>
      </c>
    </row>
    <row r="129" spans="1:17" s="223" customFormat="1" ht="22.5" x14ac:dyDescent="0.2">
      <c r="A129" s="235" t="s">
        <v>140</v>
      </c>
      <c r="B129" s="238"/>
      <c r="C129" s="238"/>
      <c r="D129" s="238"/>
      <c r="E129" s="238"/>
      <c r="F129" s="238"/>
      <c r="G129" s="238"/>
      <c r="H129" s="238"/>
      <c r="I129" s="238"/>
      <c r="J129" s="240"/>
      <c r="K129" s="241"/>
      <c r="L129" s="238"/>
      <c r="M129" s="240"/>
      <c r="N129" s="239"/>
      <c r="O129" s="242"/>
      <c r="P129" s="100"/>
      <c r="Q129" s="49" t="s">
        <v>8</v>
      </c>
    </row>
    <row r="130" spans="1:17" s="223" customFormat="1" ht="22.5" x14ac:dyDescent="0.2">
      <c r="A130" s="243" t="s">
        <v>588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49"/>
      <c r="P130" s="100"/>
      <c r="Q130" s="49" t="s">
        <v>8</v>
      </c>
    </row>
    <row r="131" spans="1:17" s="223" customFormat="1" x14ac:dyDescent="0.2">
      <c r="A131" s="235" t="s">
        <v>240</v>
      </c>
      <c r="B131" s="245" t="s">
        <v>8</v>
      </c>
      <c r="C131" s="245" t="s">
        <v>8</v>
      </c>
      <c r="D131" s="245" t="s">
        <v>8</v>
      </c>
      <c r="E131" s="245" t="s">
        <v>8</v>
      </c>
      <c r="F131" s="245">
        <v>2.4304000000000001</v>
      </c>
      <c r="G131" s="245">
        <v>1.9193</v>
      </c>
      <c r="H131" s="245">
        <v>0.88270000000000004</v>
      </c>
      <c r="I131" s="245">
        <v>0.96099999999999997</v>
      </c>
      <c r="J131" s="245">
        <v>1.1048</v>
      </c>
      <c r="K131" s="245">
        <v>0.92949999999999999</v>
      </c>
      <c r="L131" s="245">
        <v>1.1918</v>
      </c>
      <c r="M131" s="245">
        <v>1.0284</v>
      </c>
      <c r="N131" s="239">
        <v>1.1621999999999999</v>
      </c>
      <c r="O131" s="49">
        <v>1.2</v>
      </c>
      <c r="P131" s="903">
        <v>1.3</v>
      </c>
      <c r="Q131" s="903">
        <v>1.1000000000000001</v>
      </c>
    </row>
    <row r="132" spans="1:17" s="223" customFormat="1" x14ac:dyDescent="0.2">
      <c r="A132" s="235" t="s">
        <v>241</v>
      </c>
      <c r="B132" s="245" t="s">
        <v>8</v>
      </c>
      <c r="C132" s="245" t="s">
        <v>8</v>
      </c>
      <c r="D132" s="245" t="s">
        <v>8</v>
      </c>
      <c r="E132" s="245" t="s">
        <v>8</v>
      </c>
      <c r="F132" s="245">
        <v>1.044</v>
      </c>
      <c r="G132" s="245">
        <v>0.88200000000000001</v>
      </c>
      <c r="H132" s="245">
        <v>0.43619999999999998</v>
      </c>
      <c r="I132" s="245">
        <v>0.50449999999999995</v>
      </c>
      <c r="J132" s="245">
        <v>0.49619999999999997</v>
      </c>
      <c r="K132" s="245">
        <v>0.52969999999999995</v>
      </c>
      <c r="L132" s="245">
        <v>0.59199999999999997</v>
      </c>
      <c r="M132" s="245">
        <v>0.66369999999999996</v>
      </c>
      <c r="N132" s="239">
        <v>0.51929999999999998</v>
      </c>
      <c r="O132" s="49">
        <v>0.6</v>
      </c>
      <c r="P132" s="903">
        <v>0.6</v>
      </c>
      <c r="Q132" s="903">
        <v>0.8</v>
      </c>
    </row>
    <row r="133" spans="1:17" s="223" customFormat="1" x14ac:dyDescent="0.2">
      <c r="A133" s="235" t="s">
        <v>589</v>
      </c>
      <c r="B133" s="244" t="s">
        <v>8</v>
      </c>
      <c r="C133" s="244" t="s">
        <v>8</v>
      </c>
      <c r="D133" s="244" t="s">
        <v>8</v>
      </c>
      <c r="E133" s="244" t="s">
        <v>8</v>
      </c>
      <c r="F133" s="244" t="s">
        <v>8</v>
      </c>
      <c r="G133" s="244" t="s">
        <v>8</v>
      </c>
      <c r="H133" s="244" t="s">
        <v>8</v>
      </c>
      <c r="I133" s="244" t="s">
        <v>8</v>
      </c>
      <c r="J133" s="244" t="s">
        <v>8</v>
      </c>
      <c r="K133" s="244" t="s">
        <v>8</v>
      </c>
      <c r="L133" s="244" t="s">
        <v>8</v>
      </c>
      <c r="M133" s="244" t="s">
        <v>8</v>
      </c>
      <c r="N133" s="244" t="s">
        <v>8</v>
      </c>
      <c r="O133" s="49" t="s">
        <v>8</v>
      </c>
      <c r="P133" s="49" t="s">
        <v>8</v>
      </c>
      <c r="Q133" s="49" t="s">
        <v>8</v>
      </c>
    </row>
    <row r="134" spans="1:17" s="223" customFormat="1" x14ac:dyDescent="0.2">
      <c r="A134" s="235" t="s">
        <v>590</v>
      </c>
      <c r="B134" s="244" t="s">
        <v>8</v>
      </c>
      <c r="C134" s="244" t="s">
        <v>8</v>
      </c>
      <c r="D134" s="244" t="s">
        <v>8</v>
      </c>
      <c r="E134" s="244" t="s">
        <v>8</v>
      </c>
      <c r="F134" s="244" t="s">
        <v>8</v>
      </c>
      <c r="G134" s="244" t="s">
        <v>8</v>
      </c>
      <c r="H134" s="244" t="s">
        <v>8</v>
      </c>
      <c r="I134" s="244" t="s">
        <v>8</v>
      </c>
      <c r="J134" s="244" t="s">
        <v>8</v>
      </c>
      <c r="K134" s="244" t="s">
        <v>8</v>
      </c>
      <c r="L134" s="244" t="s">
        <v>8</v>
      </c>
      <c r="M134" s="244" t="s">
        <v>8</v>
      </c>
      <c r="N134" s="244" t="s">
        <v>8</v>
      </c>
      <c r="O134" s="49" t="s">
        <v>8</v>
      </c>
      <c r="P134" s="49" t="s">
        <v>8</v>
      </c>
      <c r="Q134" s="49" t="s">
        <v>8</v>
      </c>
    </row>
    <row r="135" spans="1:17" s="223" customFormat="1" x14ac:dyDescent="0.2">
      <c r="A135" s="235" t="s">
        <v>591</v>
      </c>
      <c r="B135" s="244" t="s">
        <v>8</v>
      </c>
      <c r="C135" s="244" t="s">
        <v>8</v>
      </c>
      <c r="D135" s="244" t="s">
        <v>8</v>
      </c>
      <c r="E135" s="244" t="s">
        <v>8</v>
      </c>
      <c r="F135" s="244" t="s">
        <v>8</v>
      </c>
      <c r="G135" s="244" t="s">
        <v>8</v>
      </c>
      <c r="H135" s="244" t="s">
        <v>8</v>
      </c>
      <c r="I135" s="244" t="s">
        <v>8</v>
      </c>
      <c r="J135" s="244" t="s">
        <v>8</v>
      </c>
      <c r="K135" s="244" t="s">
        <v>8</v>
      </c>
      <c r="L135" s="244" t="s">
        <v>8</v>
      </c>
      <c r="M135" s="244" t="s">
        <v>8</v>
      </c>
      <c r="N135" s="244" t="s">
        <v>8</v>
      </c>
      <c r="O135" s="49" t="s">
        <v>4</v>
      </c>
      <c r="P135" s="49" t="s">
        <v>8</v>
      </c>
      <c r="Q135" s="49" t="s">
        <v>8</v>
      </c>
    </row>
    <row r="136" spans="1:17" s="223" customFormat="1" x14ac:dyDescent="0.2">
      <c r="A136" s="235" t="s">
        <v>142</v>
      </c>
      <c r="B136" s="245">
        <v>0.9</v>
      </c>
      <c r="C136" s="245">
        <v>0.57089999999999996</v>
      </c>
      <c r="D136" s="245">
        <v>0.48349999999999999</v>
      </c>
      <c r="E136" s="245">
        <v>0.52739999999999998</v>
      </c>
      <c r="F136" s="245">
        <v>0.45350000000000001</v>
      </c>
      <c r="G136" s="245">
        <v>0.45579999999999998</v>
      </c>
      <c r="H136" s="245">
        <v>0.4516</v>
      </c>
      <c r="I136" s="245">
        <v>0.47210000000000002</v>
      </c>
      <c r="J136" s="245">
        <v>0.4698</v>
      </c>
      <c r="K136" s="245">
        <v>0.46379999999999999</v>
      </c>
      <c r="L136" s="245">
        <v>0.46379999999999999</v>
      </c>
      <c r="M136" s="245">
        <v>0.46379999999999999</v>
      </c>
      <c r="N136" s="239">
        <v>0.46379999999999999</v>
      </c>
      <c r="O136" s="49">
        <v>0.5</v>
      </c>
      <c r="P136" s="903">
        <v>0.5</v>
      </c>
      <c r="Q136" s="903">
        <v>0.2</v>
      </c>
    </row>
    <row r="137" spans="1:17" s="223" customFormat="1" x14ac:dyDescent="0.2">
      <c r="A137" s="235" t="s">
        <v>143</v>
      </c>
      <c r="B137" s="245">
        <v>0.32529999999999998</v>
      </c>
      <c r="C137" s="245">
        <v>0.29480000000000001</v>
      </c>
      <c r="D137" s="245">
        <v>0.34399999999999997</v>
      </c>
      <c r="E137" s="245">
        <v>0.35399999999999998</v>
      </c>
      <c r="F137" s="245">
        <v>0.3422</v>
      </c>
      <c r="G137" s="245">
        <v>0.34920000000000001</v>
      </c>
      <c r="H137" s="245">
        <v>0.34250000000000003</v>
      </c>
      <c r="I137" s="245">
        <v>0.3463</v>
      </c>
      <c r="J137" s="245">
        <v>0.34520000000000001</v>
      </c>
      <c r="K137" s="245">
        <v>0.34570000000000001</v>
      </c>
      <c r="L137" s="245">
        <v>0.35580000000000001</v>
      </c>
      <c r="M137" s="245">
        <v>0.35570000000000002</v>
      </c>
      <c r="N137" s="239">
        <v>0.35560000000000003</v>
      </c>
      <c r="O137" s="488">
        <v>0.4</v>
      </c>
      <c r="P137" s="903">
        <v>0.4</v>
      </c>
      <c r="Q137" s="903">
        <v>0.4</v>
      </c>
    </row>
    <row r="138" spans="1:17" s="223" customFormat="1" x14ac:dyDescent="0.2">
      <c r="A138" s="238" t="s">
        <v>592</v>
      </c>
      <c r="B138" s="245"/>
      <c r="C138" s="245"/>
      <c r="D138" s="245"/>
      <c r="E138" s="245"/>
      <c r="F138" s="245"/>
      <c r="G138" s="245"/>
      <c r="H138" s="245"/>
      <c r="I138" s="245"/>
      <c r="J138" s="246"/>
      <c r="K138" s="245"/>
      <c r="L138" s="245"/>
      <c r="M138" s="245"/>
      <c r="N138" s="247"/>
      <c r="O138" s="49" t="s">
        <v>4</v>
      </c>
      <c r="P138" s="903"/>
      <c r="Q138" s="903"/>
    </row>
    <row r="139" spans="1:17" s="223" customFormat="1" x14ac:dyDescent="0.2">
      <c r="A139" s="238" t="s">
        <v>593</v>
      </c>
      <c r="B139" s="245" t="s">
        <v>8</v>
      </c>
      <c r="C139" s="245" t="s">
        <v>8</v>
      </c>
      <c r="D139" s="245" t="s">
        <v>8</v>
      </c>
      <c r="E139" s="245">
        <v>6.3446999999999996</v>
      </c>
      <c r="F139" s="245">
        <v>5.9216000000000006</v>
      </c>
      <c r="G139" s="245">
        <v>4.0386999999999995</v>
      </c>
      <c r="H139" s="245">
        <v>2.8374999999999999</v>
      </c>
      <c r="I139" s="245">
        <v>2.4359999999999999</v>
      </c>
      <c r="J139" s="245">
        <v>2.9730799999999999</v>
      </c>
      <c r="K139" s="245">
        <v>4.8952999999999998</v>
      </c>
      <c r="L139" s="245">
        <v>3.8675000000000002</v>
      </c>
      <c r="M139" s="245">
        <v>3.6261999999999999</v>
      </c>
      <c r="N139" s="245">
        <v>5.2228300000000001</v>
      </c>
      <c r="O139" s="49">
        <v>3.4</v>
      </c>
      <c r="P139" s="903">
        <v>4.9000000000000004</v>
      </c>
      <c r="Q139" s="903">
        <v>5.0999999999999996</v>
      </c>
    </row>
    <row r="140" spans="1:17" s="223" customFormat="1" x14ac:dyDescent="0.2">
      <c r="A140" s="238" t="s">
        <v>594</v>
      </c>
      <c r="B140" s="245" t="s">
        <v>8</v>
      </c>
      <c r="C140" s="245" t="s">
        <v>8</v>
      </c>
      <c r="D140" s="245" t="s">
        <v>8</v>
      </c>
      <c r="E140" s="245">
        <v>5.2</v>
      </c>
      <c r="F140" s="245">
        <v>4.9000000000000004</v>
      </c>
      <c r="G140" s="245">
        <v>3</v>
      </c>
      <c r="H140" s="245">
        <v>1.6</v>
      </c>
      <c r="I140" s="245">
        <v>1.1000000000000001</v>
      </c>
      <c r="J140" s="245">
        <v>1.2</v>
      </c>
      <c r="K140" s="245">
        <v>1.9</v>
      </c>
      <c r="L140" s="245">
        <v>2</v>
      </c>
      <c r="M140" s="245">
        <v>1.8</v>
      </c>
      <c r="N140" s="245">
        <v>2.7</v>
      </c>
      <c r="O140" s="49">
        <v>1.3</v>
      </c>
      <c r="P140" s="903">
        <v>3.9</v>
      </c>
      <c r="Q140" s="903">
        <v>2.9</v>
      </c>
    </row>
    <row r="141" spans="1:17" s="223" customFormat="1" x14ac:dyDescent="0.2">
      <c r="A141" s="238" t="s">
        <v>387</v>
      </c>
      <c r="B141" s="245" t="s">
        <v>8</v>
      </c>
      <c r="C141" s="245" t="s">
        <v>8</v>
      </c>
      <c r="D141" s="245" t="s">
        <v>8</v>
      </c>
      <c r="E141" s="245">
        <v>0.83899999999999997</v>
      </c>
      <c r="F141" s="245">
        <v>1.603</v>
      </c>
      <c r="G141" s="245">
        <v>1.9892999999999998</v>
      </c>
      <c r="H141" s="245">
        <v>1.135</v>
      </c>
      <c r="I141" s="245">
        <v>1.4610000000000001</v>
      </c>
      <c r="J141" s="245">
        <v>1.2569999999999999</v>
      </c>
      <c r="K141" s="245">
        <v>1.5166999999999999</v>
      </c>
      <c r="L141" s="245">
        <v>1.6275999999999999</v>
      </c>
      <c r="M141" s="245">
        <v>1.6742000000000001</v>
      </c>
      <c r="N141" s="245">
        <v>1.7450999999999999</v>
      </c>
      <c r="O141" s="49">
        <v>1.3</v>
      </c>
      <c r="P141" s="903">
        <v>1.6</v>
      </c>
      <c r="Q141" s="903">
        <v>2.7</v>
      </c>
    </row>
    <row r="142" spans="1:17" s="223" customFormat="1" x14ac:dyDescent="0.2">
      <c r="A142" s="238" t="s">
        <v>388</v>
      </c>
      <c r="B142" s="245">
        <v>11.5</v>
      </c>
      <c r="C142" s="245">
        <v>8.25</v>
      </c>
      <c r="D142" s="245">
        <v>10.2417</v>
      </c>
      <c r="E142" s="245">
        <v>11.392799999999999</v>
      </c>
      <c r="F142" s="245">
        <v>10.3734</v>
      </c>
      <c r="G142" s="245">
        <v>10.427429999999999</v>
      </c>
      <c r="H142" s="245">
        <v>10.3598</v>
      </c>
      <c r="I142" s="245">
        <v>10.948</v>
      </c>
      <c r="J142" s="245">
        <v>10.975</v>
      </c>
      <c r="K142" s="245">
        <v>11.029299999999999</v>
      </c>
      <c r="L142" s="245">
        <v>11.5334</v>
      </c>
      <c r="M142" s="245">
        <v>11.723599999999999</v>
      </c>
      <c r="N142" s="245">
        <v>11.71095</v>
      </c>
      <c r="O142" s="49">
        <v>11.7</v>
      </c>
      <c r="P142" s="903">
        <v>11.7</v>
      </c>
      <c r="Q142" s="903">
        <v>5.0999999999999996</v>
      </c>
    </row>
    <row r="143" spans="1:17" s="223" customFormat="1" x14ac:dyDescent="0.2">
      <c r="A143" s="238" t="s">
        <v>432</v>
      </c>
      <c r="B143" s="245">
        <v>5.9725000000000001</v>
      </c>
      <c r="C143" s="245">
        <v>5.1981000000000002</v>
      </c>
      <c r="D143" s="245">
        <v>8.1943000000000001</v>
      </c>
      <c r="E143" s="245">
        <v>8.4521999999999995</v>
      </c>
      <c r="F143" s="245">
        <v>10.2658</v>
      </c>
      <c r="G143" s="245">
        <v>10.340999999999999</v>
      </c>
      <c r="H143" s="245">
        <v>10.248699999999999</v>
      </c>
      <c r="I143" s="245">
        <v>10.449669999999999</v>
      </c>
      <c r="J143" s="245">
        <v>10.5276</v>
      </c>
      <c r="K143" s="245">
        <v>10.578419999999999</v>
      </c>
      <c r="L143" s="245">
        <v>11.3658</v>
      </c>
      <c r="M143" s="245">
        <v>11.505699999999999</v>
      </c>
      <c r="N143" s="245">
        <v>11.5107</v>
      </c>
      <c r="O143" s="903">
        <v>11.4</v>
      </c>
      <c r="P143" s="903">
        <v>11.5</v>
      </c>
      <c r="Q143" s="903">
        <v>11.3</v>
      </c>
    </row>
    <row r="144" spans="1:17" s="223" customFormat="1" ht="22.5" x14ac:dyDescent="0.2">
      <c r="A144" s="235" t="s">
        <v>145</v>
      </c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245"/>
      <c r="M144" s="245"/>
      <c r="N144" s="239"/>
      <c r="O144" s="49"/>
      <c r="P144" s="903"/>
      <c r="Q144" s="903"/>
    </row>
    <row r="145" spans="1:17" s="223" customFormat="1" x14ac:dyDescent="0.2">
      <c r="A145" s="235" t="s">
        <v>335</v>
      </c>
      <c r="B145" s="248" t="s">
        <v>8</v>
      </c>
      <c r="C145" s="248" t="s">
        <v>8</v>
      </c>
      <c r="D145" s="248" t="s">
        <v>8</v>
      </c>
      <c r="E145" s="247">
        <v>18.399999999999999</v>
      </c>
      <c r="F145" s="247">
        <v>24.4</v>
      </c>
      <c r="G145" s="247">
        <v>21</v>
      </c>
      <c r="H145" s="247">
        <v>32.1</v>
      </c>
      <c r="I145" s="247">
        <v>25.3</v>
      </c>
      <c r="J145" s="245">
        <v>26.9</v>
      </c>
      <c r="K145" s="247">
        <v>52.7</v>
      </c>
      <c r="L145" s="247">
        <v>32.5</v>
      </c>
      <c r="M145" s="245">
        <v>34.299999999999997</v>
      </c>
      <c r="N145" s="239">
        <v>44.9</v>
      </c>
      <c r="O145" s="49">
        <v>28.3</v>
      </c>
      <c r="P145" s="903">
        <v>38</v>
      </c>
      <c r="Q145" s="903">
        <v>46.7</v>
      </c>
    </row>
    <row r="146" spans="1:17" s="223" customFormat="1" x14ac:dyDescent="0.2">
      <c r="A146" s="235" t="s">
        <v>241</v>
      </c>
      <c r="B146" s="245" t="s">
        <v>8</v>
      </c>
      <c r="C146" s="245" t="s">
        <v>8</v>
      </c>
      <c r="D146" s="245" t="s">
        <v>8</v>
      </c>
      <c r="E146" s="245">
        <v>14.9</v>
      </c>
      <c r="F146" s="245">
        <v>15.4</v>
      </c>
      <c r="G146" s="245">
        <v>22.6</v>
      </c>
      <c r="H146" s="245">
        <v>26</v>
      </c>
      <c r="I146" s="245">
        <v>29</v>
      </c>
      <c r="J146" s="245">
        <v>253</v>
      </c>
      <c r="K146" s="247">
        <v>28.6</v>
      </c>
      <c r="L146" s="247">
        <v>27.5</v>
      </c>
      <c r="M146" s="245">
        <v>25.2</v>
      </c>
      <c r="N146" s="239">
        <v>33.6</v>
      </c>
      <c r="O146" s="11">
        <v>23.2</v>
      </c>
      <c r="P146" s="903">
        <v>29.1</v>
      </c>
      <c r="Q146" s="903">
        <v>31.9</v>
      </c>
    </row>
    <row r="147" spans="1:17" s="223" customFormat="1" x14ac:dyDescent="0.2">
      <c r="A147" s="235" t="s">
        <v>142</v>
      </c>
      <c r="B147" s="244">
        <v>203.1</v>
      </c>
      <c r="C147" s="244">
        <v>144.5</v>
      </c>
      <c r="D147" s="244">
        <v>211.8</v>
      </c>
      <c r="E147" s="244">
        <v>216</v>
      </c>
      <c r="F147" s="244">
        <v>240</v>
      </c>
      <c r="G147" s="244">
        <v>228.8</v>
      </c>
      <c r="H147" s="244">
        <v>229.4</v>
      </c>
      <c r="I147" s="244">
        <v>232</v>
      </c>
      <c r="J147" s="244">
        <v>233.6</v>
      </c>
      <c r="K147" s="244">
        <v>237.8</v>
      </c>
      <c r="L147" s="245">
        <v>248.7</v>
      </c>
      <c r="M147" s="245">
        <v>252.8</v>
      </c>
      <c r="N147" s="239">
        <v>252.5</v>
      </c>
      <c r="O147" s="49">
        <v>249.3</v>
      </c>
      <c r="P147" s="903">
        <v>249.4</v>
      </c>
      <c r="Q147" s="903">
        <v>250.1</v>
      </c>
    </row>
    <row r="148" spans="1:17" s="223" customFormat="1" x14ac:dyDescent="0.2">
      <c r="A148" s="235" t="s">
        <v>146</v>
      </c>
      <c r="B148" s="245">
        <v>183.6</v>
      </c>
      <c r="C148" s="245">
        <v>176.3</v>
      </c>
      <c r="D148" s="245">
        <v>238.2</v>
      </c>
      <c r="E148" s="245">
        <v>238.8</v>
      </c>
      <c r="F148" s="245">
        <v>307.5</v>
      </c>
      <c r="G148" s="245">
        <v>295.7</v>
      </c>
      <c r="H148" s="245">
        <v>299.2</v>
      </c>
      <c r="I148" s="245">
        <v>301.8</v>
      </c>
      <c r="J148" s="245">
        <v>305</v>
      </c>
      <c r="K148" s="245">
        <v>306</v>
      </c>
      <c r="L148" s="245">
        <v>319.39999999999998</v>
      </c>
      <c r="M148" s="245">
        <v>323.5</v>
      </c>
      <c r="N148" s="239">
        <v>323.7</v>
      </c>
      <c r="O148" s="49">
        <v>323.5</v>
      </c>
      <c r="P148" s="903">
        <v>323.7</v>
      </c>
      <c r="Q148" s="903">
        <v>323.7</v>
      </c>
    </row>
    <row r="149" spans="1:17" s="223" customFormat="1" x14ac:dyDescent="0.2">
      <c r="A149" s="238" t="s">
        <v>147</v>
      </c>
      <c r="B149" s="245"/>
      <c r="C149" s="245"/>
      <c r="D149" s="245"/>
      <c r="E149" s="245"/>
      <c r="F149" s="245"/>
      <c r="G149" s="245"/>
      <c r="H149" s="245"/>
      <c r="I149" s="245"/>
      <c r="J149" s="245"/>
      <c r="K149" s="245"/>
      <c r="L149" s="245"/>
      <c r="M149" s="245"/>
      <c r="N149" s="239"/>
      <c r="O149" s="501"/>
      <c r="P149" s="903"/>
      <c r="Q149" s="903"/>
    </row>
    <row r="150" spans="1:17" s="223" customFormat="1" x14ac:dyDescent="0.2">
      <c r="A150" s="238" t="s">
        <v>148</v>
      </c>
      <c r="B150" s="245">
        <v>0.37659999999999999</v>
      </c>
      <c r="C150" s="245">
        <v>0.2296</v>
      </c>
      <c r="D150" s="245">
        <v>0.2407</v>
      </c>
      <c r="E150" s="245">
        <v>0.28010000000000002</v>
      </c>
      <c r="F150" s="245">
        <v>0.29339999999999999</v>
      </c>
      <c r="G150" s="245">
        <v>0.40949999999999998</v>
      </c>
      <c r="H150" s="245">
        <v>0.26519999999999999</v>
      </c>
      <c r="I150" s="245">
        <v>0.2089</v>
      </c>
      <c r="J150" s="245">
        <v>0.2447</v>
      </c>
      <c r="K150" s="245">
        <v>0.3458</v>
      </c>
      <c r="L150" s="245">
        <v>0.43159999999999998</v>
      </c>
      <c r="M150" s="245">
        <v>0.46639999999999998</v>
      </c>
      <c r="N150" s="239">
        <v>0.46889999999999998</v>
      </c>
      <c r="O150" s="488">
        <v>0.5</v>
      </c>
      <c r="P150" s="903">
        <v>0.4</v>
      </c>
      <c r="Q150" s="903">
        <v>0.4</v>
      </c>
    </row>
    <row r="151" spans="1:17" s="223" customFormat="1" x14ac:dyDescent="0.2">
      <c r="A151" s="238" t="s">
        <v>149</v>
      </c>
      <c r="B151" s="245">
        <v>1.9553</v>
      </c>
      <c r="C151" s="245">
        <v>1.2995000000000001</v>
      </c>
      <c r="D151" s="245">
        <v>1.8411</v>
      </c>
      <c r="E151" s="245">
        <v>2.2742</v>
      </c>
      <c r="F151" s="245">
        <v>2.1652999999999998</v>
      </c>
      <c r="G151" s="245">
        <v>2.0257999999999998</v>
      </c>
      <c r="H151" s="245">
        <v>1.9362999999999999</v>
      </c>
      <c r="I151" s="245">
        <v>1.8064</v>
      </c>
      <c r="J151" s="245">
        <v>2.1772999999999998</v>
      </c>
      <c r="K151" s="245">
        <v>2.6850999999999998</v>
      </c>
      <c r="L151" s="245">
        <v>3.4453999999999998</v>
      </c>
      <c r="M151" s="245">
        <v>4.4732000000000003</v>
      </c>
      <c r="N151" s="239">
        <v>4.8639999999999999</v>
      </c>
      <c r="O151" s="488">
        <v>5.0999999999999996</v>
      </c>
      <c r="P151" s="903">
        <v>4.8</v>
      </c>
      <c r="Q151" s="903">
        <v>4.9000000000000004</v>
      </c>
    </row>
    <row r="152" spans="1:17" s="223" customFormat="1" x14ac:dyDescent="0.2">
      <c r="A152" s="238" t="s">
        <v>595</v>
      </c>
      <c r="B152" s="245">
        <v>2.0247999999999999</v>
      </c>
      <c r="C152" s="245">
        <v>2.02</v>
      </c>
      <c r="D152" s="245">
        <v>2.1657999999999999</v>
      </c>
      <c r="E152" s="245">
        <v>2.3679999999999999</v>
      </c>
      <c r="F152" s="245">
        <v>2.3693</v>
      </c>
      <c r="G152" s="245">
        <v>2.3866000000000001</v>
      </c>
      <c r="H152" s="245">
        <v>2.4504000000000001</v>
      </c>
      <c r="I152" s="245">
        <v>3.6214</v>
      </c>
      <c r="J152" s="245">
        <v>4.9006999999999996</v>
      </c>
      <c r="K152" s="245">
        <v>5.1456999999999997</v>
      </c>
      <c r="L152" s="245">
        <v>5.6436999999999999</v>
      </c>
      <c r="M152" s="245">
        <v>6.516</v>
      </c>
      <c r="N152" s="239">
        <v>6.9096000000000002</v>
      </c>
      <c r="O152" s="488">
        <v>7.2</v>
      </c>
      <c r="P152" s="903">
        <v>6</v>
      </c>
      <c r="Q152" s="903">
        <v>6.1</v>
      </c>
    </row>
    <row r="153" spans="1:17" s="223" customFormat="1" ht="22.5" x14ac:dyDescent="0.2">
      <c r="A153" s="235" t="s">
        <v>152</v>
      </c>
      <c r="B153" s="240"/>
      <c r="C153" s="240"/>
      <c r="D153" s="240"/>
      <c r="E153" s="240"/>
      <c r="F153" s="240"/>
      <c r="G153" s="240"/>
      <c r="H153" s="240"/>
      <c r="I153" s="240"/>
      <c r="J153" s="240"/>
      <c r="K153" s="241"/>
      <c r="L153" s="241"/>
      <c r="M153" s="240"/>
      <c r="N153" s="239"/>
      <c r="O153" s="903"/>
      <c r="P153" s="903"/>
      <c r="Q153" s="903"/>
    </row>
    <row r="154" spans="1:17" s="223" customFormat="1" x14ac:dyDescent="0.2">
      <c r="A154" s="235" t="s">
        <v>153</v>
      </c>
      <c r="B154" s="245">
        <v>1.37</v>
      </c>
      <c r="C154" s="245">
        <v>0.86699999999999999</v>
      </c>
      <c r="D154" s="245">
        <v>0.95499999999999996</v>
      </c>
      <c r="E154" s="245">
        <v>0.99</v>
      </c>
      <c r="F154" s="245">
        <v>1.083</v>
      </c>
      <c r="G154" s="245">
        <v>1.0549999999999999</v>
      </c>
      <c r="H154" s="245">
        <v>0.86699999999999999</v>
      </c>
      <c r="I154" s="245">
        <v>0.88400000000000001</v>
      </c>
      <c r="J154" s="245">
        <v>1.0569999999999999</v>
      </c>
      <c r="K154" s="245">
        <v>1.034</v>
      </c>
      <c r="L154" s="245">
        <v>1.7529999999999999</v>
      </c>
      <c r="M154" s="245">
        <v>1.663</v>
      </c>
      <c r="N154" s="239">
        <v>1.8440000000000001</v>
      </c>
      <c r="O154" s="903">
        <v>2.2999999999999998</v>
      </c>
      <c r="P154" s="903">
        <v>0.7</v>
      </c>
      <c r="Q154" s="903">
        <v>0.7</v>
      </c>
    </row>
    <row r="155" spans="1:17" s="223" customFormat="1" x14ac:dyDescent="0.2">
      <c r="A155" s="238" t="s">
        <v>596</v>
      </c>
      <c r="B155" s="245">
        <v>0.48299999999999998</v>
      </c>
      <c r="C155" s="245">
        <v>0.34799999999999998</v>
      </c>
      <c r="D155" s="245">
        <v>0.42699999999999999</v>
      </c>
      <c r="E155" s="245">
        <v>0.63</v>
      </c>
      <c r="F155" s="245">
        <v>0.67300000000000004</v>
      </c>
      <c r="G155" s="245">
        <v>0.58699999999999997</v>
      </c>
      <c r="H155" s="245">
        <v>0.47699999999999998</v>
      </c>
      <c r="I155" s="245">
        <v>0.54600000000000004</v>
      </c>
      <c r="J155" s="245">
        <v>0.61599999999999999</v>
      </c>
      <c r="K155" s="245">
        <v>0.88300000000000001</v>
      </c>
      <c r="L155" s="245">
        <v>1.5369999999999999</v>
      </c>
      <c r="M155" s="245">
        <v>1.542</v>
      </c>
      <c r="N155" s="239">
        <v>1.6379999999999999</v>
      </c>
      <c r="O155" s="12">
        <v>1.8</v>
      </c>
      <c r="P155" s="903">
        <v>0.6</v>
      </c>
      <c r="Q155" s="903">
        <v>0.5</v>
      </c>
    </row>
    <row r="156" spans="1:17" s="223" customFormat="1" x14ac:dyDescent="0.2">
      <c r="A156" s="235" t="s">
        <v>155</v>
      </c>
      <c r="B156" s="245">
        <v>0.45800000000000002</v>
      </c>
      <c r="C156" s="245">
        <v>0.41499999999999998</v>
      </c>
      <c r="D156" s="245">
        <v>0.495</v>
      </c>
      <c r="E156" s="245">
        <v>0.3</v>
      </c>
      <c r="F156" s="245">
        <v>0.39700000000000002</v>
      </c>
      <c r="G156" s="245">
        <v>0.80300000000000005</v>
      </c>
      <c r="H156" s="245">
        <v>0.33500000000000002</v>
      </c>
      <c r="I156" s="245">
        <v>0.64400000000000002</v>
      </c>
      <c r="J156" s="245">
        <v>0.85</v>
      </c>
      <c r="K156" s="245">
        <v>1.0669999999999999</v>
      </c>
      <c r="L156" s="245">
        <v>1.17</v>
      </c>
      <c r="M156" s="245">
        <v>1.5669999999999999</v>
      </c>
      <c r="N156" s="239">
        <v>1.6990000000000001</v>
      </c>
      <c r="O156" s="903">
        <v>1.1000000000000001</v>
      </c>
      <c r="P156" s="903">
        <v>1.1000000000000001</v>
      </c>
      <c r="Q156" s="903">
        <v>1.2</v>
      </c>
    </row>
    <row r="157" spans="1:17" s="223" customFormat="1" x14ac:dyDescent="0.2">
      <c r="A157" s="235" t="s">
        <v>156</v>
      </c>
      <c r="B157" s="245">
        <v>0.42499999999999999</v>
      </c>
      <c r="C157" s="245">
        <v>0.47</v>
      </c>
      <c r="D157" s="245">
        <v>0.375</v>
      </c>
      <c r="E157" s="245">
        <v>0.49</v>
      </c>
      <c r="F157" s="245">
        <v>2.1</v>
      </c>
      <c r="G157" s="245">
        <v>1.468</v>
      </c>
      <c r="H157" s="245">
        <v>0.30499999999999999</v>
      </c>
      <c r="I157" s="245">
        <v>0.65200000000000002</v>
      </c>
      <c r="J157" s="245">
        <v>0.69099999999999995</v>
      </c>
      <c r="K157" s="245">
        <v>0.69499999999999995</v>
      </c>
      <c r="L157" s="245">
        <v>1.393</v>
      </c>
      <c r="M157" s="245">
        <v>1.4179999999999999</v>
      </c>
      <c r="N157" s="239">
        <v>1.4179999999999999</v>
      </c>
      <c r="O157" s="903">
        <v>1.3</v>
      </c>
      <c r="P157" s="903">
        <v>0.3</v>
      </c>
      <c r="Q157" s="903">
        <v>0.2</v>
      </c>
    </row>
    <row r="158" spans="1:17" s="223" customFormat="1" x14ac:dyDescent="0.2">
      <c r="A158" s="235" t="s">
        <v>157</v>
      </c>
      <c r="B158" s="245">
        <v>0.16800000000000001</v>
      </c>
      <c r="C158" s="245">
        <v>0.14899999999999999</v>
      </c>
      <c r="D158" s="245">
        <v>0.25869999999999999</v>
      </c>
      <c r="E158" s="245">
        <v>0.17399999999999999</v>
      </c>
      <c r="F158" s="245">
        <v>0.378</v>
      </c>
      <c r="G158" s="245">
        <v>0.33900000000000002</v>
      </c>
      <c r="H158" s="245">
        <v>0.32100000000000001</v>
      </c>
      <c r="I158" s="245">
        <v>0.65100000000000002</v>
      </c>
      <c r="J158" s="245">
        <v>0.96399999999999997</v>
      </c>
      <c r="K158" s="245">
        <v>1.3089999999999999</v>
      </c>
      <c r="L158" s="245">
        <v>1.75</v>
      </c>
      <c r="M158" s="245">
        <v>1.6819999999999999</v>
      </c>
      <c r="N158" s="239">
        <v>2.2450000000000001</v>
      </c>
      <c r="O158" s="903">
        <v>2</v>
      </c>
      <c r="P158" s="903">
        <v>0.6</v>
      </c>
      <c r="Q158" s="903">
        <v>0.7</v>
      </c>
    </row>
    <row r="159" spans="1:17" s="223" customFormat="1" x14ac:dyDescent="0.2">
      <c r="A159" s="798" t="s">
        <v>859</v>
      </c>
      <c r="B159" s="244">
        <v>12.097</v>
      </c>
      <c r="C159" s="244">
        <v>12.169</v>
      </c>
      <c r="D159" s="244">
        <v>12.3</v>
      </c>
      <c r="E159" s="244">
        <v>12.7</v>
      </c>
      <c r="F159" s="244">
        <v>14.025</v>
      </c>
      <c r="G159" s="244">
        <v>14.77</v>
      </c>
      <c r="H159" s="244">
        <v>16.899999999999999</v>
      </c>
      <c r="I159" s="244">
        <v>35.35</v>
      </c>
      <c r="J159" s="244">
        <v>36.299999999999997</v>
      </c>
      <c r="K159" s="244">
        <v>37.130000000000003</v>
      </c>
      <c r="L159" s="245">
        <v>36.174999999999997</v>
      </c>
      <c r="M159" s="245">
        <v>36.436999999999998</v>
      </c>
      <c r="N159" s="239">
        <v>36</v>
      </c>
      <c r="O159" s="541">
        <v>31.6</v>
      </c>
      <c r="P159" s="903">
        <v>31.6</v>
      </c>
      <c r="Q159" s="903">
        <v>32</v>
      </c>
    </row>
    <row r="160" spans="1:17" s="223" customFormat="1" x14ac:dyDescent="0.2">
      <c r="A160" s="235" t="s">
        <v>159</v>
      </c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41"/>
      <c r="M160" s="240"/>
      <c r="N160" s="239"/>
      <c r="O160" s="1279"/>
      <c r="P160" s="488"/>
      <c r="Q160" s="488"/>
    </row>
    <row r="161" spans="1:17" s="223" customFormat="1" x14ac:dyDescent="0.2">
      <c r="A161" s="235" t="s">
        <v>81</v>
      </c>
      <c r="B161" s="240">
        <v>2667.8</v>
      </c>
      <c r="C161" s="240">
        <v>3743.5</v>
      </c>
      <c r="D161" s="240">
        <v>5002.2</v>
      </c>
      <c r="E161" s="240">
        <v>6576.6</v>
      </c>
      <c r="F161" s="240">
        <v>7210</v>
      </c>
      <c r="G161" s="240">
        <v>5444.9</v>
      </c>
      <c r="H161" s="240">
        <v>4689.1000000000004</v>
      </c>
      <c r="I161" s="240">
        <v>6497.9</v>
      </c>
      <c r="J161" s="240">
        <v>6088.2</v>
      </c>
      <c r="K161" s="240">
        <v>8779.6</v>
      </c>
      <c r="L161" s="240">
        <v>12543.9</v>
      </c>
      <c r="M161" s="240">
        <v>15444.4</v>
      </c>
      <c r="N161" s="239">
        <v>16384.5</v>
      </c>
      <c r="O161" s="11">
        <v>12004.374</v>
      </c>
      <c r="P161" s="1249">
        <v>11788.332</v>
      </c>
      <c r="Q161" s="903">
        <v>6907.6890000000003</v>
      </c>
    </row>
    <row r="162" spans="1:17" s="223" customFormat="1" x14ac:dyDescent="0.2">
      <c r="A162" s="235" t="s">
        <v>160</v>
      </c>
      <c r="B162" s="240">
        <v>193</v>
      </c>
      <c r="C162" s="240">
        <v>132.6</v>
      </c>
      <c r="D162" s="240">
        <v>128.9</v>
      </c>
      <c r="E162" s="240">
        <v>127.1</v>
      </c>
      <c r="F162" s="240">
        <v>109.1</v>
      </c>
      <c r="G162" s="240">
        <v>74.2</v>
      </c>
      <c r="H162" s="240">
        <v>81.599999999999994</v>
      </c>
      <c r="I162" s="240">
        <v>132.69999999999999</v>
      </c>
      <c r="J162" s="240">
        <v>90</v>
      </c>
      <c r="K162" s="240">
        <v>140.80000000000001</v>
      </c>
      <c r="L162" s="240">
        <v>143.30000000000001</v>
      </c>
      <c r="M162" s="241">
        <v>121.8</v>
      </c>
      <c r="N162" s="239">
        <v>102.6</v>
      </c>
      <c r="O162" s="11">
        <v>70.7</v>
      </c>
      <c r="P162" s="1300">
        <v>94.6</v>
      </c>
      <c r="Q162" s="1546">
        <v>57.4</v>
      </c>
    </row>
    <row r="163" spans="1:17" s="223" customFormat="1" ht="22.5" x14ac:dyDescent="0.2">
      <c r="A163" s="235" t="s">
        <v>597</v>
      </c>
      <c r="B163" s="240">
        <v>193</v>
      </c>
      <c r="C163" s="240">
        <f>B163*C162/100</f>
        <v>255.91800000000001</v>
      </c>
      <c r="D163" s="240">
        <f t="shared" ref="D163:M163" si="0">C163*D162/100</f>
        <v>329.87830200000002</v>
      </c>
      <c r="E163" s="240">
        <f t="shared" si="0"/>
        <v>419.27532184199998</v>
      </c>
      <c r="F163" s="240">
        <f t="shared" si="0"/>
        <v>457.42937612962197</v>
      </c>
      <c r="G163" s="240">
        <f t="shared" si="0"/>
        <v>339.41259708817955</v>
      </c>
      <c r="H163" s="240">
        <f t="shared" si="0"/>
        <v>276.96067922395451</v>
      </c>
      <c r="I163" s="240">
        <f t="shared" si="0"/>
        <v>367.5268213301876</v>
      </c>
      <c r="J163" s="240">
        <f t="shared" si="0"/>
        <v>330.77413919716884</v>
      </c>
      <c r="K163" s="240">
        <f t="shared" si="0"/>
        <v>465.72998798961373</v>
      </c>
      <c r="L163" s="240">
        <f t="shared" si="0"/>
        <v>667.39107278911661</v>
      </c>
      <c r="M163" s="240">
        <f t="shared" si="0"/>
        <v>812.88232665714395</v>
      </c>
      <c r="N163" s="239">
        <f>M163*N162/100</f>
        <v>834.0172671502296</v>
      </c>
      <c r="O163" s="11">
        <v>589.65020787521235</v>
      </c>
      <c r="P163" s="1249">
        <v>557.8090966499509</v>
      </c>
      <c r="Q163" s="903">
        <v>320.18242147707178</v>
      </c>
    </row>
    <row r="164" spans="1:17" ht="22.5" x14ac:dyDescent="0.2">
      <c r="A164" s="173" t="s">
        <v>162</v>
      </c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08"/>
      <c r="N164" s="169"/>
      <c r="O164" s="12"/>
      <c r="P164" s="1279"/>
      <c r="Q164" s="488"/>
    </row>
    <row r="165" spans="1:17" x14ac:dyDescent="0.2">
      <c r="A165" s="173" t="s">
        <v>163</v>
      </c>
      <c r="B165" s="211">
        <v>1.3</v>
      </c>
      <c r="C165" s="211">
        <v>2</v>
      </c>
      <c r="D165" s="211">
        <v>5</v>
      </c>
      <c r="E165" s="211">
        <v>6.5</v>
      </c>
      <c r="F165" s="211">
        <v>2.2999999999999998</v>
      </c>
      <c r="G165" s="211">
        <v>1</v>
      </c>
      <c r="H165" s="211">
        <v>2.2000000000000002</v>
      </c>
      <c r="I165" s="211">
        <v>0.5</v>
      </c>
      <c r="J165" s="208">
        <v>10.3</v>
      </c>
      <c r="K165" s="208">
        <v>1.3</v>
      </c>
      <c r="L165" s="208">
        <v>2.7</v>
      </c>
      <c r="M165" s="212">
        <v>3</v>
      </c>
      <c r="N165" s="208">
        <v>7.3</v>
      </c>
      <c r="O165" s="51">
        <v>1.857</v>
      </c>
      <c r="P165" s="1249">
        <v>2.5649999999999999</v>
      </c>
      <c r="Q165" s="903">
        <v>1.7</v>
      </c>
    </row>
    <row r="166" spans="1:17" ht="22.5" x14ac:dyDescent="0.2">
      <c r="A166" s="173" t="s">
        <v>164</v>
      </c>
      <c r="B166" s="211">
        <v>135.4</v>
      </c>
      <c r="C166" s="211">
        <v>152.1</v>
      </c>
      <c r="D166" s="211">
        <v>251.9</v>
      </c>
      <c r="E166" s="211">
        <v>129.69999999999999</v>
      </c>
      <c r="F166" s="211">
        <v>35.299999999999997</v>
      </c>
      <c r="G166" s="212">
        <v>45</v>
      </c>
      <c r="H166" s="212">
        <v>214.9</v>
      </c>
      <c r="I166" s="211">
        <v>23.6</v>
      </c>
      <c r="J166" s="208">
        <v>1963.2</v>
      </c>
      <c r="K166" s="208">
        <v>12.3</v>
      </c>
      <c r="L166" s="212">
        <v>215</v>
      </c>
      <c r="M166" s="208">
        <v>111.8</v>
      </c>
      <c r="N166" s="208">
        <v>240.8</v>
      </c>
      <c r="O166" s="11">
        <v>25.4</v>
      </c>
      <c r="P166" s="1300">
        <v>138.1</v>
      </c>
      <c r="Q166" s="1547">
        <v>67.8</v>
      </c>
    </row>
    <row r="167" spans="1:17" ht="33.75" x14ac:dyDescent="0.2">
      <c r="A167" s="235" t="s">
        <v>598</v>
      </c>
      <c r="B167" s="240">
        <v>135.4</v>
      </c>
      <c r="C167" s="240">
        <v>205.9434</v>
      </c>
      <c r="D167" s="240">
        <v>518.77142460000005</v>
      </c>
      <c r="E167" s="240">
        <v>672.84653770620002</v>
      </c>
      <c r="F167" s="240">
        <v>237.51482781028858</v>
      </c>
      <c r="G167" s="240">
        <v>106.88167251462987</v>
      </c>
      <c r="H167" s="240">
        <v>229.68871423393961</v>
      </c>
      <c r="I167" s="240">
        <v>54.206536559209752</v>
      </c>
      <c r="J167" s="240">
        <v>1064.182725730406</v>
      </c>
      <c r="K167" s="240">
        <v>130.89447526483994</v>
      </c>
      <c r="L167" s="240">
        <v>281.42312181940588</v>
      </c>
      <c r="M167" s="240">
        <v>314.63105019409579</v>
      </c>
      <c r="N167" s="240">
        <v>757.63156886738273</v>
      </c>
      <c r="O167" s="11">
        <v>192.43841849231521</v>
      </c>
      <c r="P167" s="1249">
        <v>265.7574559378873</v>
      </c>
      <c r="Q167" s="903">
        <v>180.2</v>
      </c>
    </row>
    <row r="168" spans="1:17" ht="22.5" x14ac:dyDescent="0.2">
      <c r="A168" s="173" t="s">
        <v>165</v>
      </c>
      <c r="B168" s="211"/>
      <c r="C168" s="211"/>
      <c r="D168" s="211"/>
      <c r="E168" s="211"/>
      <c r="F168" s="211"/>
      <c r="G168" s="211"/>
      <c r="H168" s="211"/>
      <c r="I168" s="211"/>
      <c r="J168" s="208"/>
      <c r="K168" s="208"/>
      <c r="L168" s="208"/>
      <c r="M168" s="208"/>
      <c r="N168" s="159"/>
      <c r="O168" s="158"/>
      <c r="P168" s="67"/>
      <c r="Q168" s="67"/>
    </row>
    <row r="169" spans="1:17" x14ac:dyDescent="0.2">
      <c r="A169" s="183" t="s">
        <v>166</v>
      </c>
      <c r="B169" s="183" t="s">
        <v>8</v>
      </c>
      <c r="C169" s="183" t="s">
        <v>8</v>
      </c>
      <c r="D169" s="183" t="s">
        <v>8</v>
      </c>
      <c r="E169" s="183" t="s">
        <v>8</v>
      </c>
      <c r="F169" s="183" t="s">
        <v>8</v>
      </c>
      <c r="G169" s="183">
        <v>130</v>
      </c>
      <c r="H169" s="183" t="s">
        <v>8</v>
      </c>
      <c r="I169" s="183" t="s">
        <v>8</v>
      </c>
      <c r="J169" s="208" t="s">
        <v>8</v>
      </c>
      <c r="K169" s="208" t="s">
        <v>8</v>
      </c>
      <c r="L169" s="208" t="s">
        <v>8</v>
      </c>
      <c r="M169" s="208" t="s">
        <v>8</v>
      </c>
      <c r="N169" s="208" t="s">
        <v>8</v>
      </c>
      <c r="O169" s="208" t="s">
        <v>8</v>
      </c>
      <c r="P169" s="22" t="s">
        <v>8</v>
      </c>
      <c r="Q169" s="22" t="s">
        <v>8</v>
      </c>
    </row>
    <row r="170" spans="1:17" x14ac:dyDescent="0.2">
      <c r="A170" s="183" t="s">
        <v>167</v>
      </c>
      <c r="B170" s="183" t="s">
        <v>8</v>
      </c>
      <c r="C170" s="183" t="s">
        <v>8</v>
      </c>
      <c r="D170" s="183">
        <v>280</v>
      </c>
      <c r="E170" s="183"/>
      <c r="F170" s="183"/>
      <c r="G170" s="183">
        <v>280</v>
      </c>
      <c r="H170" s="183" t="s">
        <v>8</v>
      </c>
      <c r="I170" s="183" t="s">
        <v>8</v>
      </c>
      <c r="J170" s="208" t="s">
        <v>8</v>
      </c>
      <c r="K170" s="208" t="s">
        <v>8</v>
      </c>
      <c r="L170" s="208" t="s">
        <v>8</v>
      </c>
      <c r="M170" s="208" t="s">
        <v>8</v>
      </c>
      <c r="N170" s="208" t="s">
        <v>8</v>
      </c>
      <c r="O170" s="208" t="s">
        <v>8</v>
      </c>
      <c r="P170" s="22" t="s">
        <v>8</v>
      </c>
      <c r="Q170" s="22" t="s">
        <v>8</v>
      </c>
    </row>
    <row r="171" spans="1:17" x14ac:dyDescent="0.2">
      <c r="A171" s="173" t="s">
        <v>246</v>
      </c>
      <c r="B171" s="183"/>
      <c r="C171" s="183"/>
      <c r="D171" s="183"/>
      <c r="E171" s="183"/>
      <c r="F171" s="183"/>
      <c r="G171" s="183"/>
      <c r="H171" s="183"/>
      <c r="I171" s="183"/>
      <c r="J171" s="208"/>
      <c r="K171" s="208"/>
      <c r="L171" s="208"/>
      <c r="M171" s="208"/>
      <c r="N171" s="208"/>
      <c r="O171" s="208"/>
      <c r="P171" s="22"/>
      <c r="Q171" s="22" t="s">
        <v>8</v>
      </c>
    </row>
    <row r="172" spans="1:17" x14ac:dyDescent="0.2">
      <c r="A172" s="183" t="s">
        <v>247</v>
      </c>
      <c r="B172" s="183" t="s">
        <v>8</v>
      </c>
      <c r="C172" s="183" t="s">
        <v>8</v>
      </c>
      <c r="D172" s="183" t="s">
        <v>8</v>
      </c>
      <c r="E172" s="183" t="s">
        <v>8</v>
      </c>
      <c r="F172" s="183" t="s">
        <v>8</v>
      </c>
      <c r="G172" s="183" t="s">
        <v>8</v>
      </c>
      <c r="H172" s="183" t="s">
        <v>8</v>
      </c>
      <c r="I172" s="183" t="s">
        <v>8</v>
      </c>
      <c r="J172" s="208" t="s">
        <v>8</v>
      </c>
      <c r="K172" s="208" t="s">
        <v>8</v>
      </c>
      <c r="L172" s="208" t="s">
        <v>8</v>
      </c>
      <c r="M172" s="208" t="s">
        <v>8</v>
      </c>
      <c r="N172" s="208" t="s">
        <v>8</v>
      </c>
      <c r="O172" s="208" t="s">
        <v>8</v>
      </c>
      <c r="P172" s="22" t="s">
        <v>8</v>
      </c>
      <c r="Q172" s="22" t="s">
        <v>8</v>
      </c>
    </row>
    <row r="173" spans="1:17" x14ac:dyDescent="0.2">
      <c r="A173" s="183" t="s">
        <v>248</v>
      </c>
      <c r="B173" s="183" t="s">
        <v>8</v>
      </c>
      <c r="C173" s="183" t="s">
        <v>8</v>
      </c>
      <c r="D173" s="183" t="s">
        <v>8</v>
      </c>
      <c r="E173" s="183">
        <v>25</v>
      </c>
      <c r="F173" s="183" t="s">
        <v>8</v>
      </c>
      <c r="G173" s="183" t="s">
        <v>8</v>
      </c>
      <c r="H173" s="183" t="s">
        <v>8</v>
      </c>
      <c r="I173" s="183" t="s">
        <v>8</v>
      </c>
      <c r="J173" s="208" t="s">
        <v>8</v>
      </c>
      <c r="K173" s="208" t="s">
        <v>8</v>
      </c>
      <c r="L173" s="208" t="s">
        <v>8</v>
      </c>
      <c r="M173" s="208" t="s">
        <v>8</v>
      </c>
      <c r="N173" s="208" t="s">
        <v>8</v>
      </c>
      <c r="O173" s="208" t="s">
        <v>8</v>
      </c>
      <c r="P173" s="22" t="s">
        <v>8</v>
      </c>
      <c r="Q173" s="22" t="s">
        <v>8</v>
      </c>
    </row>
    <row r="174" spans="1:17" s="223" customFormat="1" x14ac:dyDescent="0.2">
      <c r="A174" s="235" t="s">
        <v>168</v>
      </c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2"/>
      <c r="O174" s="242"/>
      <c r="P174" s="22"/>
      <c r="Q174" s="22"/>
    </row>
    <row r="175" spans="1:17" s="223" customFormat="1" x14ac:dyDescent="0.2">
      <c r="A175" s="238" t="s">
        <v>46</v>
      </c>
      <c r="B175" s="240">
        <v>919</v>
      </c>
      <c r="C175" s="240">
        <v>1005</v>
      </c>
      <c r="D175" s="240">
        <v>708.2</v>
      </c>
      <c r="E175" s="240">
        <v>633.1</v>
      </c>
      <c r="F175" s="240">
        <v>357.6</v>
      </c>
      <c r="G175" s="240">
        <v>57.8</v>
      </c>
      <c r="H175" s="240">
        <v>53.9</v>
      </c>
      <c r="I175" s="240" t="s">
        <v>8</v>
      </c>
      <c r="J175" s="240" t="s">
        <v>8</v>
      </c>
      <c r="K175" s="240" t="s">
        <v>8</v>
      </c>
      <c r="L175" s="240" t="s">
        <v>8</v>
      </c>
      <c r="M175" s="240" t="s">
        <v>8</v>
      </c>
      <c r="N175" s="240" t="s">
        <v>8</v>
      </c>
      <c r="O175" s="240" t="s">
        <v>8</v>
      </c>
      <c r="P175" s="11" t="s">
        <v>8</v>
      </c>
      <c r="Q175" s="11" t="s">
        <v>8</v>
      </c>
    </row>
    <row r="176" spans="1:17" s="223" customFormat="1" x14ac:dyDescent="0.2">
      <c r="A176" s="238" t="s">
        <v>5</v>
      </c>
      <c r="B176" s="240">
        <v>86.26677931099222</v>
      </c>
      <c r="C176" s="240">
        <v>109.35799782372145</v>
      </c>
      <c r="D176" s="240">
        <v>70.46766169154229</v>
      </c>
      <c r="E176" s="240">
        <v>89.395650946060428</v>
      </c>
      <c r="F176" s="240">
        <v>56.483967777602274</v>
      </c>
      <c r="G176" s="240">
        <v>16.163310961968676</v>
      </c>
      <c r="H176" s="240">
        <v>93.252595155709344</v>
      </c>
      <c r="I176" s="240" t="s">
        <v>8</v>
      </c>
      <c r="J176" s="240" t="s">
        <v>8</v>
      </c>
      <c r="K176" s="240" t="s">
        <v>8</v>
      </c>
      <c r="L176" s="240" t="s">
        <v>8</v>
      </c>
      <c r="M176" s="240" t="s">
        <v>8</v>
      </c>
      <c r="N176" s="240" t="s">
        <v>8</v>
      </c>
      <c r="O176" s="240" t="s">
        <v>8</v>
      </c>
      <c r="P176" s="11" t="s">
        <v>8</v>
      </c>
      <c r="Q176" s="11" t="s">
        <v>8</v>
      </c>
    </row>
    <row r="177" spans="1:17" s="223" customFormat="1" x14ac:dyDescent="0.2">
      <c r="A177" s="238" t="s">
        <v>599</v>
      </c>
      <c r="B177" s="238">
        <v>9.8000000000000007</v>
      </c>
      <c r="C177" s="238">
        <v>10.8</v>
      </c>
      <c r="D177" s="238">
        <v>7.6</v>
      </c>
      <c r="E177" s="238">
        <v>6.8</v>
      </c>
      <c r="F177" s="238">
        <v>3.8</v>
      </c>
      <c r="G177" s="238">
        <v>0.6</v>
      </c>
      <c r="H177" s="238">
        <v>0.6</v>
      </c>
      <c r="I177" s="240" t="s">
        <v>8</v>
      </c>
      <c r="J177" s="240" t="s">
        <v>8</v>
      </c>
      <c r="K177" s="240" t="s">
        <v>8</v>
      </c>
      <c r="L177" s="240" t="s">
        <v>8</v>
      </c>
      <c r="M177" s="240" t="s">
        <v>8</v>
      </c>
      <c r="N177" s="240" t="s">
        <v>8</v>
      </c>
      <c r="O177" s="240" t="s">
        <v>8</v>
      </c>
      <c r="P177" s="11" t="s">
        <v>8</v>
      </c>
      <c r="Q177" s="11" t="s">
        <v>8</v>
      </c>
    </row>
    <row r="178" spans="1:17" s="223" customFormat="1" x14ac:dyDescent="0.2">
      <c r="A178" s="235" t="s">
        <v>169</v>
      </c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0"/>
      <c r="Q178" s="22"/>
    </row>
    <row r="179" spans="1:17" s="223" customFormat="1" x14ac:dyDescent="0.2">
      <c r="A179" s="238" t="s">
        <v>170</v>
      </c>
      <c r="B179" s="238">
        <v>18646.5</v>
      </c>
      <c r="C179" s="238">
        <v>18898.3</v>
      </c>
      <c r="D179" s="238">
        <v>13620.7</v>
      </c>
      <c r="E179" s="238">
        <v>11211.6</v>
      </c>
      <c r="F179" s="238">
        <v>8800</v>
      </c>
      <c r="G179" s="238">
        <v>5298.6</v>
      </c>
      <c r="H179" s="238">
        <v>5650.7</v>
      </c>
      <c r="I179" s="240" t="s">
        <v>8</v>
      </c>
      <c r="J179" s="240" t="s">
        <v>8</v>
      </c>
      <c r="K179" s="240" t="s">
        <v>8</v>
      </c>
      <c r="L179" s="240" t="s">
        <v>8</v>
      </c>
      <c r="M179" s="240" t="s">
        <v>8</v>
      </c>
      <c r="N179" s="240" t="s">
        <v>8</v>
      </c>
      <c r="O179" s="240" t="s">
        <v>8</v>
      </c>
      <c r="P179" s="11" t="s">
        <v>8</v>
      </c>
      <c r="Q179" s="11" t="s">
        <v>8</v>
      </c>
    </row>
    <row r="180" spans="1:17" s="223" customFormat="1" x14ac:dyDescent="0.2">
      <c r="A180" s="238" t="s">
        <v>5</v>
      </c>
      <c r="B180" s="238">
        <v>105</v>
      </c>
      <c r="C180" s="238">
        <f t="shared" ref="C180:H180" si="1">C179/B179*100</f>
        <v>101.35038747217978</v>
      </c>
      <c r="D180" s="238">
        <f t="shared" si="1"/>
        <v>72.073678584846263</v>
      </c>
      <c r="E180" s="238">
        <f t="shared" si="1"/>
        <v>82.312950142063173</v>
      </c>
      <c r="F180" s="238">
        <f t="shared" si="1"/>
        <v>78.490135217096579</v>
      </c>
      <c r="G180" s="238">
        <f t="shared" si="1"/>
        <v>60.211363636363636</v>
      </c>
      <c r="H180" s="238">
        <f t="shared" si="1"/>
        <v>106.64515154946588</v>
      </c>
      <c r="I180" s="240" t="s">
        <v>8</v>
      </c>
      <c r="J180" s="240" t="s">
        <v>8</v>
      </c>
      <c r="K180" s="240" t="s">
        <v>8</v>
      </c>
      <c r="L180" s="240" t="s">
        <v>8</v>
      </c>
      <c r="M180" s="240" t="s">
        <v>8</v>
      </c>
      <c r="N180" s="240" t="s">
        <v>8</v>
      </c>
      <c r="O180" s="240" t="s">
        <v>8</v>
      </c>
      <c r="P180" s="11" t="s">
        <v>8</v>
      </c>
      <c r="Q180" s="11" t="s">
        <v>8</v>
      </c>
    </row>
    <row r="181" spans="1:17" s="223" customFormat="1" ht="22.5" x14ac:dyDescent="0.2">
      <c r="A181" s="235" t="s">
        <v>171</v>
      </c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0"/>
      <c r="Q181" s="11"/>
    </row>
    <row r="182" spans="1:17" s="223" customFormat="1" x14ac:dyDescent="0.2">
      <c r="A182" s="238" t="s">
        <v>172</v>
      </c>
      <c r="B182" s="238">
        <v>7575.5</v>
      </c>
      <c r="C182" s="238">
        <v>9332.9</v>
      </c>
      <c r="D182" s="238">
        <v>9078.4</v>
      </c>
      <c r="E182" s="238">
        <v>10031.299999999999</v>
      </c>
      <c r="F182" s="238">
        <v>8960.7999999999993</v>
      </c>
      <c r="G182" s="238">
        <v>9692.6</v>
      </c>
      <c r="H182" s="238">
        <v>7997</v>
      </c>
      <c r="I182" s="240" t="s">
        <v>8</v>
      </c>
      <c r="J182" s="240" t="s">
        <v>8</v>
      </c>
      <c r="K182" s="240" t="s">
        <v>8</v>
      </c>
      <c r="L182" s="240" t="s">
        <v>8</v>
      </c>
      <c r="M182" s="240" t="s">
        <v>8</v>
      </c>
      <c r="N182" s="240" t="s">
        <v>8</v>
      </c>
      <c r="O182" s="240" t="s">
        <v>8</v>
      </c>
      <c r="P182" s="11" t="s">
        <v>8</v>
      </c>
      <c r="Q182" s="11" t="s">
        <v>8</v>
      </c>
    </row>
    <row r="183" spans="1:17" s="223" customFormat="1" x14ac:dyDescent="0.2">
      <c r="A183" s="238" t="s">
        <v>5</v>
      </c>
      <c r="B183" s="238">
        <v>113.9</v>
      </c>
      <c r="C183" s="238">
        <f>C182/B182*100</f>
        <v>123.19846874793743</v>
      </c>
      <c r="D183" s="238">
        <f>D182/C182*100</f>
        <v>97.273087679070812</v>
      </c>
      <c r="E183" s="238">
        <f>E182/D182*100</f>
        <v>110.49634296792385</v>
      </c>
      <c r="F183" s="238">
        <f>F182/E182*100</f>
        <v>89.32840210142254</v>
      </c>
      <c r="G183" s="238">
        <f>G182/F182*100</f>
        <v>108.16668154629052</v>
      </c>
      <c r="H183" s="238">
        <f>H182/F182*100</f>
        <v>89.244263905008495</v>
      </c>
      <c r="I183" s="240" t="s">
        <v>8</v>
      </c>
      <c r="J183" s="240" t="s">
        <v>8</v>
      </c>
      <c r="K183" s="240" t="s">
        <v>8</v>
      </c>
      <c r="L183" s="240" t="s">
        <v>8</v>
      </c>
      <c r="M183" s="240" t="s">
        <v>8</v>
      </c>
      <c r="N183" s="240" t="s">
        <v>8</v>
      </c>
      <c r="O183" s="240" t="s">
        <v>8</v>
      </c>
      <c r="P183" s="11" t="s">
        <v>8</v>
      </c>
      <c r="Q183" s="11" t="s">
        <v>8</v>
      </c>
    </row>
    <row r="184" spans="1:17" s="223" customFormat="1" x14ac:dyDescent="0.2">
      <c r="A184" s="238" t="s">
        <v>599</v>
      </c>
      <c r="B184" s="238">
        <v>41.5</v>
      </c>
      <c r="C184" s="238">
        <v>51.2</v>
      </c>
      <c r="D184" s="238">
        <v>49.7</v>
      </c>
      <c r="E184" s="238">
        <v>54.9</v>
      </c>
      <c r="F184" s="238">
        <v>49.1</v>
      </c>
      <c r="G184" s="238">
        <v>53.1</v>
      </c>
      <c r="H184" s="238">
        <v>43.8</v>
      </c>
      <c r="I184" s="240" t="s">
        <v>8</v>
      </c>
      <c r="J184" s="240" t="s">
        <v>8</v>
      </c>
      <c r="K184" s="240" t="s">
        <v>8</v>
      </c>
      <c r="L184" s="240" t="s">
        <v>8</v>
      </c>
      <c r="M184" s="240" t="s">
        <v>8</v>
      </c>
      <c r="N184" s="240" t="s">
        <v>8</v>
      </c>
      <c r="O184" s="240" t="s">
        <v>8</v>
      </c>
      <c r="P184" s="11" t="s">
        <v>8</v>
      </c>
      <c r="Q184" s="11" t="s">
        <v>8</v>
      </c>
    </row>
    <row r="185" spans="1:17" s="223" customFormat="1" x14ac:dyDescent="0.2">
      <c r="A185" s="235" t="s">
        <v>173</v>
      </c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0"/>
      <c r="Q185" s="22"/>
    </row>
    <row r="186" spans="1:17" s="223" customFormat="1" x14ac:dyDescent="0.2">
      <c r="A186" s="238" t="s">
        <v>174</v>
      </c>
      <c r="B186" s="238">
        <v>77804.600000000006</v>
      </c>
      <c r="C186" s="238">
        <v>98548.2</v>
      </c>
      <c r="D186" s="238">
        <v>95167.1</v>
      </c>
      <c r="E186" s="238">
        <v>97974.3</v>
      </c>
      <c r="F186" s="238">
        <v>92343.4</v>
      </c>
      <c r="G186" s="238">
        <v>101263.5</v>
      </c>
      <c r="H186" s="238">
        <v>96062.8</v>
      </c>
      <c r="I186" s="240" t="s">
        <v>8</v>
      </c>
      <c r="J186" s="240" t="s">
        <v>8</v>
      </c>
      <c r="K186" s="240" t="s">
        <v>8</v>
      </c>
      <c r="L186" s="240" t="s">
        <v>8</v>
      </c>
      <c r="M186" s="240" t="s">
        <v>8</v>
      </c>
      <c r="N186" s="240" t="s">
        <v>8</v>
      </c>
      <c r="O186" s="240" t="s">
        <v>8</v>
      </c>
      <c r="P186" s="11" t="s">
        <v>8</v>
      </c>
      <c r="Q186" s="11" t="s">
        <v>8</v>
      </c>
    </row>
    <row r="187" spans="1:17" s="223" customFormat="1" ht="22.5" x14ac:dyDescent="0.2">
      <c r="A187" s="249" t="s">
        <v>175</v>
      </c>
      <c r="B187" s="238">
        <v>137.6</v>
      </c>
      <c r="C187" s="238">
        <f>C186/B186*100</f>
        <v>126.66114856962183</v>
      </c>
      <c r="D187" s="238">
        <f>D186/C186*100</f>
        <v>96.569090049336268</v>
      </c>
      <c r="E187" s="238">
        <f>E186/D186*100</f>
        <v>102.94975889777034</v>
      </c>
      <c r="F187" s="238">
        <f>F186/E186*100</f>
        <v>94.252676467195982</v>
      </c>
      <c r="G187" s="238">
        <f>G186/F186*100</f>
        <v>109.6597049707938</v>
      </c>
      <c r="H187" s="238">
        <f>H186/F186*100</f>
        <v>104.02779191582722</v>
      </c>
      <c r="I187" s="240" t="s">
        <v>8</v>
      </c>
      <c r="J187" s="240" t="s">
        <v>8</v>
      </c>
      <c r="K187" s="240" t="s">
        <v>8</v>
      </c>
      <c r="L187" s="240" t="s">
        <v>8</v>
      </c>
      <c r="M187" s="240" t="s">
        <v>8</v>
      </c>
      <c r="N187" s="240" t="s">
        <v>8</v>
      </c>
      <c r="O187" s="240" t="s">
        <v>8</v>
      </c>
      <c r="P187" s="11" t="s">
        <v>8</v>
      </c>
      <c r="Q187" s="11" t="s">
        <v>8</v>
      </c>
    </row>
    <row r="188" spans="1:17" s="223" customFormat="1" x14ac:dyDescent="0.2">
      <c r="A188" s="235" t="s">
        <v>600</v>
      </c>
      <c r="B188" s="241"/>
      <c r="C188" s="241"/>
      <c r="D188" s="241"/>
      <c r="E188" s="241"/>
      <c r="F188" s="241"/>
      <c r="G188" s="241"/>
      <c r="H188" s="241"/>
      <c r="I188" s="241"/>
      <c r="J188" s="241"/>
      <c r="K188" s="240"/>
      <c r="L188" s="240"/>
      <c r="M188" s="240"/>
      <c r="N188" s="240"/>
      <c r="O188" s="240"/>
      <c r="P188" s="11"/>
      <c r="Q188" s="11"/>
    </row>
    <row r="189" spans="1:17" s="223" customFormat="1" x14ac:dyDescent="0.2">
      <c r="A189" s="235" t="s">
        <v>81</v>
      </c>
      <c r="B189" s="240" t="s">
        <v>8</v>
      </c>
      <c r="C189" s="240" t="s">
        <v>8</v>
      </c>
      <c r="D189" s="240" t="s">
        <v>8</v>
      </c>
      <c r="E189" s="240" t="s">
        <v>8</v>
      </c>
      <c r="F189" s="240" t="s">
        <v>8</v>
      </c>
      <c r="G189" s="240" t="s">
        <v>8</v>
      </c>
      <c r="H189" s="240" t="s">
        <v>8</v>
      </c>
      <c r="I189" s="240" t="s">
        <v>8</v>
      </c>
      <c r="J189" s="240" t="s">
        <v>8</v>
      </c>
      <c r="K189" s="240" t="s">
        <v>8</v>
      </c>
      <c r="L189" s="240" t="s">
        <v>8</v>
      </c>
      <c r="M189" s="240" t="s">
        <v>8</v>
      </c>
      <c r="N189" s="240" t="s">
        <v>8</v>
      </c>
      <c r="O189" s="240" t="s">
        <v>8</v>
      </c>
      <c r="P189" s="11" t="s">
        <v>8</v>
      </c>
      <c r="Q189" s="11" t="s">
        <v>8</v>
      </c>
    </row>
    <row r="190" spans="1:17" s="223" customFormat="1" x14ac:dyDescent="0.2">
      <c r="A190" s="235" t="s">
        <v>601</v>
      </c>
      <c r="B190" s="240" t="s">
        <v>8</v>
      </c>
      <c r="C190" s="240" t="s">
        <v>8</v>
      </c>
      <c r="D190" s="240" t="s">
        <v>8</v>
      </c>
      <c r="E190" s="240" t="s">
        <v>8</v>
      </c>
      <c r="F190" s="240" t="s">
        <v>8</v>
      </c>
      <c r="G190" s="240" t="s">
        <v>8</v>
      </c>
      <c r="H190" s="240" t="s">
        <v>8</v>
      </c>
      <c r="I190" s="240" t="s">
        <v>8</v>
      </c>
      <c r="J190" s="240" t="s">
        <v>8</v>
      </c>
      <c r="K190" s="240" t="s">
        <v>8</v>
      </c>
      <c r="L190" s="240" t="s">
        <v>8</v>
      </c>
      <c r="M190" s="240" t="s">
        <v>8</v>
      </c>
      <c r="N190" s="240" t="s">
        <v>8</v>
      </c>
      <c r="O190" s="240" t="s">
        <v>8</v>
      </c>
      <c r="P190" s="11" t="s">
        <v>8</v>
      </c>
      <c r="Q190" s="11" t="s">
        <v>8</v>
      </c>
    </row>
    <row r="191" spans="1:17" s="223" customFormat="1" x14ac:dyDescent="0.2">
      <c r="A191" s="235" t="s">
        <v>602</v>
      </c>
      <c r="B191" s="240" t="s">
        <v>8</v>
      </c>
      <c r="C191" s="240" t="s">
        <v>8</v>
      </c>
      <c r="D191" s="240" t="s">
        <v>8</v>
      </c>
      <c r="E191" s="240" t="s">
        <v>8</v>
      </c>
      <c r="F191" s="240" t="s">
        <v>8</v>
      </c>
      <c r="G191" s="240" t="s">
        <v>8</v>
      </c>
      <c r="H191" s="240" t="s">
        <v>8</v>
      </c>
      <c r="I191" s="240" t="s">
        <v>8</v>
      </c>
      <c r="J191" s="240" t="s">
        <v>8</v>
      </c>
      <c r="K191" s="240" t="s">
        <v>8</v>
      </c>
      <c r="L191" s="240" t="s">
        <v>8</v>
      </c>
      <c r="M191" s="240" t="s">
        <v>8</v>
      </c>
      <c r="N191" s="240" t="s">
        <v>8</v>
      </c>
      <c r="O191" s="240" t="s">
        <v>8</v>
      </c>
      <c r="P191" s="11" t="s">
        <v>8</v>
      </c>
      <c r="Q191" s="11" t="s">
        <v>8</v>
      </c>
    </row>
    <row r="192" spans="1:17" s="223" customFormat="1" x14ac:dyDescent="0.2">
      <c r="A192" s="235" t="s">
        <v>603</v>
      </c>
      <c r="B192" s="238"/>
      <c r="C192" s="238"/>
      <c r="D192" s="238"/>
      <c r="E192" s="238"/>
      <c r="F192" s="238"/>
      <c r="G192" s="238"/>
      <c r="H192" s="238"/>
      <c r="I192" s="238"/>
      <c r="J192" s="241"/>
      <c r="K192" s="241"/>
      <c r="L192" s="241"/>
      <c r="M192" s="241"/>
      <c r="N192" s="240"/>
      <c r="O192" s="242"/>
      <c r="P192" s="67"/>
      <c r="Q192" s="67"/>
    </row>
    <row r="193" spans="1:27" s="223" customFormat="1" x14ac:dyDescent="0.2">
      <c r="A193" s="235" t="s">
        <v>81</v>
      </c>
      <c r="B193" s="250" t="s">
        <v>4</v>
      </c>
      <c r="C193" s="250" t="s">
        <v>4</v>
      </c>
      <c r="D193" s="250" t="s">
        <v>4</v>
      </c>
      <c r="E193" s="250" t="s">
        <v>4</v>
      </c>
      <c r="F193" s="250" t="s">
        <v>4</v>
      </c>
      <c r="G193" s="250" t="s">
        <v>4</v>
      </c>
      <c r="H193" s="250" t="s">
        <v>4</v>
      </c>
      <c r="I193" s="250" t="s">
        <v>4</v>
      </c>
      <c r="J193" s="250" t="s">
        <v>4</v>
      </c>
      <c r="K193" s="250" t="s">
        <v>4</v>
      </c>
      <c r="L193" s="250" t="s">
        <v>4</v>
      </c>
      <c r="M193" s="250" t="s">
        <v>4</v>
      </c>
      <c r="N193" s="250" t="s">
        <v>4</v>
      </c>
      <c r="O193" s="250" t="s">
        <v>4</v>
      </c>
      <c r="P193" s="20" t="s">
        <v>4</v>
      </c>
      <c r="Q193" s="22" t="s">
        <v>4</v>
      </c>
    </row>
    <row r="194" spans="1:27" s="223" customFormat="1" ht="22.5" x14ac:dyDescent="0.2">
      <c r="A194" s="235" t="s">
        <v>604</v>
      </c>
      <c r="B194" s="250" t="s">
        <v>4</v>
      </c>
      <c r="C194" s="250" t="s">
        <v>4</v>
      </c>
      <c r="D194" s="250" t="s">
        <v>4</v>
      </c>
      <c r="E194" s="250" t="s">
        <v>4</v>
      </c>
      <c r="F194" s="250" t="s">
        <v>4</v>
      </c>
      <c r="G194" s="250" t="s">
        <v>4</v>
      </c>
      <c r="H194" s="250" t="s">
        <v>4</v>
      </c>
      <c r="I194" s="250" t="s">
        <v>4</v>
      </c>
      <c r="J194" s="250" t="s">
        <v>4</v>
      </c>
      <c r="K194" s="250" t="s">
        <v>4</v>
      </c>
      <c r="L194" s="250" t="s">
        <v>4</v>
      </c>
      <c r="M194" s="250" t="s">
        <v>4</v>
      </c>
      <c r="N194" s="250" t="s">
        <v>4</v>
      </c>
      <c r="O194" s="250" t="s">
        <v>4</v>
      </c>
      <c r="P194" s="20" t="s">
        <v>4</v>
      </c>
      <c r="Q194" s="22" t="s">
        <v>4</v>
      </c>
    </row>
    <row r="195" spans="1:27" s="223" customFormat="1" x14ac:dyDescent="0.2">
      <c r="A195" s="235" t="s">
        <v>605</v>
      </c>
      <c r="B195" s="250" t="s">
        <v>4</v>
      </c>
      <c r="C195" s="250" t="s">
        <v>4</v>
      </c>
      <c r="D195" s="250" t="s">
        <v>4</v>
      </c>
      <c r="E195" s="250" t="s">
        <v>4</v>
      </c>
      <c r="F195" s="250" t="s">
        <v>4</v>
      </c>
      <c r="G195" s="250" t="s">
        <v>4</v>
      </c>
      <c r="H195" s="250" t="s">
        <v>4</v>
      </c>
      <c r="I195" s="250" t="s">
        <v>4</v>
      </c>
      <c r="J195" s="250" t="s">
        <v>4</v>
      </c>
      <c r="K195" s="250" t="s">
        <v>4</v>
      </c>
      <c r="L195" s="250" t="s">
        <v>4</v>
      </c>
      <c r="M195" s="250" t="s">
        <v>4</v>
      </c>
      <c r="N195" s="250" t="s">
        <v>4</v>
      </c>
      <c r="O195" s="250" t="s">
        <v>4</v>
      </c>
      <c r="P195" s="20" t="s">
        <v>4</v>
      </c>
      <c r="Q195" s="22" t="s">
        <v>4</v>
      </c>
    </row>
    <row r="196" spans="1:27" ht="33.75" x14ac:dyDescent="0.2">
      <c r="A196" s="173" t="s">
        <v>176</v>
      </c>
      <c r="B196" s="164">
        <v>2813</v>
      </c>
      <c r="C196" s="164">
        <v>3080</v>
      </c>
      <c r="D196" s="164">
        <v>2902</v>
      </c>
      <c r="E196" s="164">
        <v>3110</v>
      </c>
      <c r="F196" s="164">
        <v>3424</v>
      </c>
      <c r="G196" s="164">
        <v>3040</v>
      </c>
      <c r="H196" s="164">
        <v>2959</v>
      </c>
      <c r="I196" s="164">
        <v>2479</v>
      </c>
      <c r="J196" s="164">
        <v>2543</v>
      </c>
      <c r="K196" s="182">
        <v>2090</v>
      </c>
      <c r="L196" s="182">
        <v>2014</v>
      </c>
      <c r="M196" s="182">
        <v>2108</v>
      </c>
      <c r="N196" s="182">
        <v>2298</v>
      </c>
      <c r="O196" s="20" t="s">
        <v>4</v>
      </c>
      <c r="P196" s="20" t="s">
        <v>4</v>
      </c>
      <c r="Q196" s="19">
        <v>2286</v>
      </c>
    </row>
    <row r="197" spans="1:27" ht="24" x14ac:dyDescent="0.2">
      <c r="A197" s="188" t="s">
        <v>606</v>
      </c>
      <c r="B197" s="205">
        <v>2693</v>
      </c>
      <c r="C197" s="205">
        <v>2484</v>
      </c>
      <c r="D197" s="205">
        <v>2175</v>
      </c>
      <c r="E197" s="205">
        <v>2384</v>
      </c>
      <c r="F197" s="205">
        <v>2803</v>
      </c>
      <c r="G197" s="205">
        <v>2748</v>
      </c>
      <c r="H197" s="205">
        <v>2731</v>
      </c>
      <c r="I197" s="205">
        <v>1820</v>
      </c>
      <c r="J197" s="205">
        <v>2002</v>
      </c>
      <c r="K197" s="205">
        <v>1850</v>
      </c>
      <c r="L197" s="205">
        <v>1796</v>
      </c>
      <c r="M197" s="205">
        <v>1860</v>
      </c>
      <c r="N197" s="206">
        <v>2102</v>
      </c>
      <c r="O197" s="20" t="s">
        <v>4</v>
      </c>
      <c r="P197" s="20" t="s">
        <v>4</v>
      </c>
      <c r="Q197" s="19">
        <v>2017</v>
      </c>
    </row>
    <row r="198" spans="1:27" ht="22.5" x14ac:dyDescent="0.2">
      <c r="A198" s="173" t="s">
        <v>178</v>
      </c>
      <c r="B198" s="183" t="s">
        <v>4</v>
      </c>
      <c r="C198" s="183" t="s">
        <v>4</v>
      </c>
      <c r="D198" s="183" t="s">
        <v>4</v>
      </c>
      <c r="E198" s="183" t="s">
        <v>4</v>
      </c>
      <c r="F198" s="183" t="s">
        <v>4</v>
      </c>
      <c r="G198" s="183" t="s">
        <v>4</v>
      </c>
      <c r="H198" s="183" t="s">
        <v>4</v>
      </c>
      <c r="I198" s="183" t="s">
        <v>4</v>
      </c>
      <c r="J198" s="183" t="s">
        <v>4</v>
      </c>
      <c r="K198" s="183" t="s">
        <v>4</v>
      </c>
      <c r="L198" s="183" t="s">
        <v>4</v>
      </c>
      <c r="M198" s="183" t="s">
        <v>4</v>
      </c>
      <c r="N198" s="179" t="s">
        <v>4</v>
      </c>
      <c r="O198" s="20" t="s">
        <v>4</v>
      </c>
      <c r="P198" s="20" t="s">
        <v>4</v>
      </c>
      <c r="Q198" s="22" t="s">
        <v>4</v>
      </c>
    </row>
    <row r="199" spans="1:27" ht="22.5" x14ac:dyDescent="0.2">
      <c r="A199" s="173" t="s">
        <v>179</v>
      </c>
      <c r="B199" s="183" t="s">
        <v>4</v>
      </c>
      <c r="C199" s="183" t="s">
        <v>4</v>
      </c>
      <c r="D199" s="183" t="s">
        <v>4</v>
      </c>
      <c r="E199" s="183" t="s">
        <v>4</v>
      </c>
      <c r="F199" s="183" t="s">
        <v>4</v>
      </c>
      <c r="G199" s="183" t="s">
        <v>4</v>
      </c>
      <c r="H199" s="183" t="s">
        <v>4</v>
      </c>
      <c r="I199" s="183" t="s">
        <v>4</v>
      </c>
      <c r="J199" s="183" t="s">
        <v>4</v>
      </c>
      <c r="K199" s="183" t="s">
        <v>4</v>
      </c>
      <c r="L199" s="183" t="s">
        <v>4</v>
      </c>
      <c r="M199" s="183" t="s">
        <v>4</v>
      </c>
      <c r="N199" s="179" t="s">
        <v>4</v>
      </c>
      <c r="O199" s="20" t="s">
        <v>4</v>
      </c>
      <c r="P199" s="20" t="s">
        <v>4</v>
      </c>
      <c r="Q199" s="22" t="s">
        <v>4</v>
      </c>
    </row>
    <row r="200" spans="1:27" ht="22.5" x14ac:dyDescent="0.2">
      <c r="A200" s="173" t="s">
        <v>180</v>
      </c>
      <c r="B200" s="190">
        <v>8551.4069999999992</v>
      </c>
      <c r="C200" s="162">
        <v>9906.6689999999999</v>
      </c>
      <c r="D200" s="162">
        <v>10145.918</v>
      </c>
      <c r="E200" s="162">
        <v>11221.263999999999</v>
      </c>
      <c r="F200" s="162">
        <v>12157.432000000001</v>
      </c>
      <c r="G200" s="162">
        <v>11536.374453320001</v>
      </c>
      <c r="H200" s="169">
        <v>16475.106983909998</v>
      </c>
      <c r="I200" s="169">
        <v>19514.079245799996</v>
      </c>
      <c r="J200" s="195">
        <v>20851.886448299996</v>
      </c>
      <c r="K200" s="195">
        <v>23896.137999999999</v>
      </c>
      <c r="L200" s="189">
        <v>25406.928</v>
      </c>
      <c r="M200" s="189">
        <v>42183.864999999998</v>
      </c>
      <c r="N200" s="183">
        <v>47112.800000000003</v>
      </c>
      <c r="O200" s="791">
        <v>54154.8</v>
      </c>
      <c r="P200" s="1301">
        <v>60652.853999999999</v>
      </c>
      <c r="Q200" s="1548" t="s">
        <v>4</v>
      </c>
    </row>
    <row r="201" spans="1:27" x14ac:dyDescent="0.2">
      <c r="A201" s="1309" t="s">
        <v>181</v>
      </c>
      <c r="B201" s="1308"/>
      <c r="C201" s="1308"/>
      <c r="D201" s="1308"/>
      <c r="E201" s="1308"/>
      <c r="F201" s="1308"/>
      <c r="G201" s="1308"/>
      <c r="H201" s="1308"/>
      <c r="I201" s="1308"/>
      <c r="J201" s="1308"/>
      <c r="K201" s="1308"/>
      <c r="L201" s="1308"/>
      <c r="M201" s="1308"/>
      <c r="N201" s="1308"/>
      <c r="O201" s="1308"/>
      <c r="P201" s="1049"/>
      <c r="Q201" s="1049"/>
    </row>
    <row r="202" spans="1:27" ht="22.5" x14ac:dyDescent="0.2">
      <c r="A202" s="173" t="s">
        <v>477</v>
      </c>
      <c r="B202" s="161" t="s">
        <v>4</v>
      </c>
      <c r="C202" s="161" t="s">
        <v>4</v>
      </c>
      <c r="D202" s="161" t="s">
        <v>4</v>
      </c>
      <c r="E202" s="161">
        <v>7972.6</v>
      </c>
      <c r="F202" s="160">
        <v>11080.2</v>
      </c>
      <c r="G202" s="160">
        <v>21906.1</v>
      </c>
      <c r="H202" s="160">
        <v>29054</v>
      </c>
      <c r="I202" s="160">
        <v>8227.4</v>
      </c>
      <c r="J202" s="160">
        <v>19030.2</v>
      </c>
      <c r="K202" s="160">
        <v>14330.2</v>
      </c>
      <c r="L202" s="160">
        <v>23556.400000000001</v>
      </c>
      <c r="M202" s="160">
        <v>24309.3</v>
      </c>
      <c r="N202" s="161">
        <v>35366.800000000003</v>
      </c>
      <c r="O202" s="49">
        <v>29550.7</v>
      </c>
      <c r="P202" s="785">
        <v>44951.3</v>
      </c>
      <c r="Q202" s="49">
        <v>49426.9</v>
      </c>
    </row>
    <row r="203" spans="1:27" ht="22.5" x14ac:dyDescent="0.2">
      <c r="A203" s="174" t="s">
        <v>303</v>
      </c>
      <c r="B203" s="161"/>
      <c r="C203" s="161"/>
      <c r="D203" s="161"/>
      <c r="E203" s="161"/>
      <c r="F203" s="187">
        <v>139</v>
      </c>
      <c r="G203" s="187">
        <v>197.7</v>
      </c>
      <c r="H203" s="187">
        <v>132.6</v>
      </c>
      <c r="I203" s="187">
        <v>28.3</v>
      </c>
      <c r="J203" s="187">
        <v>231.3</v>
      </c>
      <c r="K203" s="187">
        <v>75.3</v>
      </c>
      <c r="L203" s="187">
        <v>164.4</v>
      </c>
      <c r="M203" s="187">
        <v>103.2</v>
      </c>
      <c r="N203" s="187">
        <v>145.5</v>
      </c>
      <c r="O203" s="22">
        <v>83.6</v>
      </c>
      <c r="P203" s="791">
        <f>P202/O202*100</f>
        <v>152.11585512356729</v>
      </c>
      <c r="Q203" s="45">
        <v>110</v>
      </c>
    </row>
    <row r="204" spans="1:27" s="223" customFormat="1" x14ac:dyDescent="0.2">
      <c r="A204" s="251" t="s">
        <v>607</v>
      </c>
      <c r="B204" s="244"/>
      <c r="C204" s="244"/>
      <c r="D204" s="244"/>
      <c r="E204" s="244"/>
      <c r="F204" s="244"/>
      <c r="G204" s="244"/>
      <c r="H204" s="244"/>
      <c r="I204" s="244"/>
      <c r="J204" s="244"/>
      <c r="K204" s="244"/>
      <c r="L204" s="244"/>
      <c r="M204" s="244"/>
      <c r="N204" s="244"/>
      <c r="O204" s="788"/>
      <c r="P204" s="67"/>
      <c r="Q204" s="67"/>
    </row>
    <row r="205" spans="1:27" s="223" customFormat="1" x14ac:dyDescent="0.2">
      <c r="A205" s="251" t="s">
        <v>608</v>
      </c>
      <c r="B205" s="244" t="s">
        <v>4</v>
      </c>
      <c r="C205" s="244" t="s">
        <v>4</v>
      </c>
      <c r="D205" s="244" t="s">
        <v>4</v>
      </c>
      <c r="E205" s="244" t="s">
        <v>4</v>
      </c>
      <c r="F205" s="244">
        <v>129.4</v>
      </c>
      <c r="G205" s="245">
        <v>187.6</v>
      </c>
      <c r="H205" s="245">
        <v>110.6</v>
      </c>
      <c r="I205" s="245">
        <v>26</v>
      </c>
      <c r="J205" s="245">
        <v>217.4</v>
      </c>
      <c r="K205" s="245">
        <v>70.5</v>
      </c>
      <c r="L205" s="245">
        <v>154.1</v>
      </c>
      <c r="M205" s="245">
        <v>95.4</v>
      </c>
      <c r="N205" s="244">
        <v>137.9</v>
      </c>
      <c r="O205" s="802" t="s">
        <v>8</v>
      </c>
      <c r="P205" s="12" t="s">
        <v>8</v>
      </c>
      <c r="Q205" s="12" t="s">
        <v>8</v>
      </c>
    </row>
    <row r="206" spans="1:27" ht="12.75" x14ac:dyDescent="0.2">
      <c r="A206" s="1657" t="s">
        <v>837</v>
      </c>
      <c r="B206" s="1657"/>
      <c r="C206" s="1657"/>
      <c r="D206" s="1657"/>
      <c r="E206" s="1657"/>
      <c r="F206" s="1657"/>
      <c r="G206" s="1657"/>
      <c r="H206" s="1657"/>
      <c r="I206" s="1657"/>
      <c r="J206" s="1657"/>
      <c r="K206" s="1657"/>
      <c r="L206" s="1657"/>
      <c r="M206" s="1657"/>
      <c r="N206" s="1657"/>
      <c r="O206" s="1657"/>
      <c r="P206" s="1657"/>
      <c r="Q206" s="1657"/>
      <c r="R206" s="1657"/>
      <c r="S206" s="1657"/>
      <c r="T206" s="1657"/>
      <c r="U206" s="1657"/>
      <c r="V206" s="1657"/>
      <c r="W206" s="1657"/>
      <c r="X206" s="1657"/>
      <c r="Y206" s="1657"/>
      <c r="Z206" s="1657"/>
      <c r="AA206" s="1657"/>
    </row>
    <row r="207" spans="1:27" ht="12.75" x14ac:dyDescent="0.2">
      <c r="A207" s="1657" t="s">
        <v>838</v>
      </c>
      <c r="B207" s="1657"/>
      <c r="C207" s="1657"/>
      <c r="D207" s="1657"/>
      <c r="E207" s="1657"/>
      <c r="F207" s="1657"/>
      <c r="G207" s="1657"/>
      <c r="H207" s="1657"/>
      <c r="I207" s="1657"/>
      <c r="J207" s="1657"/>
      <c r="K207" s="1657"/>
      <c r="L207" s="1657"/>
      <c r="M207" s="1657"/>
      <c r="N207" s="1657"/>
      <c r="O207" s="1657"/>
      <c r="P207" s="1657"/>
      <c r="Q207" s="1657"/>
      <c r="R207" s="1657"/>
      <c r="S207" s="1657"/>
      <c r="T207" s="1657"/>
      <c r="U207" s="1657"/>
      <c r="V207" s="1657"/>
      <c r="W207" s="1657"/>
      <c r="X207" s="1657"/>
      <c r="Y207" s="1657"/>
      <c r="Z207" s="1657"/>
      <c r="AA207" s="1657"/>
    </row>
    <row r="208" spans="1:27" ht="12.75" customHeight="1" x14ac:dyDescent="0.2">
      <c r="A208" s="1657" t="s">
        <v>306</v>
      </c>
      <c r="B208" s="1657"/>
      <c r="C208" s="1657"/>
      <c r="D208" s="1657"/>
      <c r="E208" s="1657"/>
      <c r="F208" s="1657"/>
      <c r="G208" s="1657"/>
      <c r="H208" s="1657"/>
      <c r="I208" s="1657"/>
      <c r="J208" s="1657"/>
      <c r="K208" s="1657"/>
      <c r="L208" s="1657"/>
      <c r="M208" s="1657"/>
      <c r="N208" s="1657"/>
      <c r="O208" s="1657"/>
      <c r="P208" s="1657"/>
      <c r="Q208" s="1657"/>
      <c r="R208" s="1657"/>
      <c r="S208" s="1657"/>
      <c r="T208" s="1657"/>
      <c r="U208" s="1657"/>
      <c r="V208" s="1657"/>
      <c r="W208" s="1657"/>
      <c r="X208" s="1657"/>
      <c r="Y208" s="1657"/>
      <c r="Z208" s="1657"/>
      <c r="AA208" s="1657"/>
    </row>
    <row r="209" spans="1:27" ht="27" customHeight="1" x14ac:dyDescent="0.2">
      <c r="A209" s="1658" t="s">
        <v>307</v>
      </c>
      <c r="B209" s="1659"/>
      <c r="C209" s="1659"/>
      <c r="D209" s="1659"/>
      <c r="E209" s="1659"/>
      <c r="F209" s="1659"/>
      <c r="G209" s="1659"/>
      <c r="H209" s="1659"/>
      <c r="I209" s="1659"/>
      <c r="J209" s="1659"/>
      <c r="K209" s="1659"/>
      <c r="L209" s="1659"/>
      <c r="M209" s="1659"/>
      <c r="N209" s="767"/>
      <c r="O209" s="767"/>
      <c r="P209" s="767"/>
      <c r="Q209" s="1541"/>
      <c r="R209" s="767"/>
      <c r="S209" s="767"/>
      <c r="T209" s="767"/>
      <c r="U209" s="767"/>
      <c r="V209" s="767"/>
      <c r="W209" s="767"/>
      <c r="X209" s="767"/>
      <c r="Y209" s="767"/>
      <c r="Z209" s="767"/>
      <c r="AA209" s="767"/>
    </row>
    <row r="210" spans="1:27" ht="11.25" customHeight="1" x14ac:dyDescent="0.2">
      <c r="A210" s="1653" t="s">
        <v>257</v>
      </c>
      <c r="B210" s="1653"/>
      <c r="C210" s="1653"/>
      <c r="D210" s="1653"/>
      <c r="E210" s="1653"/>
      <c r="F210" s="1653"/>
      <c r="G210" s="1653"/>
      <c r="H210" s="1653"/>
      <c r="I210" s="1653"/>
      <c r="J210" s="1653"/>
      <c r="K210" s="1653"/>
      <c r="L210" s="1653"/>
      <c r="M210" s="1653"/>
      <c r="N210" s="1653"/>
      <c r="O210" s="1653"/>
      <c r="P210" s="1653"/>
      <c r="Q210" s="1653"/>
      <c r="R210" s="1653"/>
      <c r="S210" s="1653"/>
      <c r="T210" s="1653"/>
      <c r="U210" s="1653"/>
      <c r="V210" s="1653"/>
      <c r="W210" s="1653"/>
      <c r="X210" s="1653"/>
      <c r="Y210" s="1653"/>
      <c r="Z210" s="1653"/>
      <c r="AA210" s="1653"/>
    </row>
    <row r="211" spans="1:27" ht="12.75" x14ac:dyDescent="0.2">
      <c r="A211" s="766" t="s">
        <v>812</v>
      </c>
      <c r="B211" s="766"/>
      <c r="C211" s="766"/>
      <c r="D211" s="766"/>
      <c r="E211" s="766"/>
      <c r="F211" s="766"/>
      <c r="G211" s="766"/>
      <c r="H211" s="766"/>
      <c r="I211" s="766"/>
      <c r="J211" s="766"/>
      <c r="K211" s="766"/>
      <c r="L211" s="766"/>
      <c r="M211" s="766"/>
      <c r="N211" s="766"/>
      <c r="O211" s="766"/>
      <c r="P211" s="766"/>
      <c r="Q211" s="1541"/>
      <c r="R211" s="766"/>
      <c r="S211" s="766"/>
      <c r="T211" s="766"/>
      <c r="U211" s="766"/>
      <c r="V211" s="766"/>
      <c r="W211" s="766"/>
      <c r="X211" s="766"/>
      <c r="Y211" s="766"/>
      <c r="Z211" s="766"/>
      <c r="AA211" s="766"/>
    </row>
    <row r="212" spans="1:27" ht="12.75" x14ac:dyDescent="0.2">
      <c r="A212" s="1657" t="s">
        <v>839</v>
      </c>
      <c r="B212" s="1657"/>
      <c r="C212" s="1657"/>
      <c r="D212" s="1657"/>
      <c r="E212" s="1657"/>
      <c r="F212" s="1657"/>
      <c r="G212" s="1657"/>
      <c r="H212" s="1657"/>
      <c r="I212" s="1657"/>
      <c r="J212" s="1657"/>
      <c r="K212" s="1657"/>
      <c r="L212" s="1657"/>
      <c r="M212" s="1657"/>
      <c r="N212" s="1657"/>
      <c r="O212" s="1657"/>
      <c r="P212" s="1657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x14ac:dyDescent="0.2">
      <c r="A213" s="768" t="s">
        <v>309</v>
      </c>
      <c r="B213" s="768"/>
      <c r="C213" s="768"/>
      <c r="D213" s="768"/>
      <c r="E213" s="768"/>
      <c r="F213" s="768"/>
      <c r="G213" s="768"/>
      <c r="H213" s="768"/>
      <c r="I213" s="768"/>
      <c r="J213" s="768"/>
      <c r="K213" s="768"/>
      <c r="L213" s="768"/>
      <c r="M213" s="768"/>
      <c r="N213" s="768"/>
      <c r="O213" s="768"/>
      <c r="P213" s="768"/>
      <c r="Q213" s="1540"/>
      <c r="R213" s="768"/>
      <c r="S213" s="768"/>
      <c r="T213" s="768"/>
      <c r="U213" s="768"/>
      <c r="V213" s="768"/>
      <c r="W213" s="768"/>
      <c r="X213" s="768"/>
      <c r="Y213" s="768"/>
      <c r="Z213" s="768"/>
      <c r="AA213" s="768"/>
    </row>
    <row r="214" spans="1:27" x14ac:dyDescent="0.2">
      <c r="A214" s="1694" t="s">
        <v>310</v>
      </c>
      <c r="B214" s="1694"/>
      <c r="C214" s="1694"/>
      <c r="D214" s="1694"/>
      <c r="E214" s="1694"/>
      <c r="F214" s="1694"/>
      <c r="G214" s="1694"/>
      <c r="H214" s="1694"/>
      <c r="I214" s="1694"/>
      <c r="J214" s="1694"/>
      <c r="K214" s="1694"/>
      <c r="L214" s="1694"/>
      <c r="M214" s="1694"/>
      <c r="N214" s="1694"/>
      <c r="O214" s="1694"/>
      <c r="P214" s="1694"/>
      <c r="Q214" s="1694"/>
      <c r="R214" s="1694"/>
      <c r="S214" s="1694"/>
      <c r="T214" s="1694"/>
      <c r="U214" s="1694"/>
      <c r="V214" s="1694"/>
      <c r="W214" s="1694"/>
      <c r="X214" s="1694"/>
      <c r="Y214" s="1694"/>
      <c r="Z214" s="1694"/>
      <c r="AA214" s="1694"/>
    </row>
    <row r="215" spans="1:27" x14ac:dyDescent="0.2">
      <c r="A215" s="184"/>
      <c r="K215" s="156"/>
    </row>
    <row r="216" spans="1:27" ht="12.75" x14ac:dyDescent="0.2">
      <c r="A216" s="175"/>
      <c r="K216" s="156"/>
    </row>
    <row r="217" spans="1:27" ht="12.75" x14ac:dyDescent="0.2">
      <c r="A217" s="175"/>
      <c r="K217" s="156"/>
    </row>
    <row r="218" spans="1:27" x14ac:dyDescent="0.2">
      <c r="A218" s="184"/>
      <c r="K218" s="156"/>
    </row>
    <row r="219" spans="1:27" x14ac:dyDescent="0.2">
      <c r="A219" s="184"/>
      <c r="K219" s="156"/>
    </row>
    <row r="220" spans="1:27" x14ac:dyDescent="0.2">
      <c r="A220" s="215"/>
      <c r="K220" s="156"/>
    </row>
    <row r="221" spans="1:27" ht="12.75" x14ac:dyDescent="0.2">
      <c r="A221" s="216"/>
      <c r="K221" s="156"/>
    </row>
    <row r="222" spans="1:27" x14ac:dyDescent="0.2">
      <c r="A222" s="196"/>
      <c r="K222" s="156"/>
    </row>
    <row r="223" spans="1:27" x14ac:dyDescent="0.2">
      <c r="A223" s="196"/>
      <c r="K223" s="156"/>
    </row>
  </sheetData>
  <mergeCells count="8">
    <mergeCell ref="A214:AA214"/>
    <mergeCell ref="A1:H1"/>
    <mergeCell ref="A208:AA208"/>
    <mergeCell ref="A209:M209"/>
    <mergeCell ref="A210:AA210"/>
    <mergeCell ref="A206:AA206"/>
    <mergeCell ref="A207:AA207"/>
    <mergeCell ref="A212:P21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7"/>
  <sheetViews>
    <sheetView zoomScale="85" zoomScaleNormal="85"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activeCell="U41" sqref="U41"/>
    </sheetView>
  </sheetViews>
  <sheetFormatPr defaultRowHeight="11.25" x14ac:dyDescent="0.2"/>
  <cols>
    <col min="1" max="1" width="45.85546875" style="5" customWidth="1"/>
    <col min="2" max="4" width="8.85546875" style="23" customWidth="1"/>
    <col min="5" max="5" width="8.7109375" style="23" customWidth="1"/>
    <col min="6" max="6" width="8" style="23" customWidth="1"/>
    <col min="7" max="7" width="7.5703125" style="23" customWidth="1"/>
    <col min="8" max="9" width="9.42578125" style="23" customWidth="1"/>
    <col min="10" max="10" width="9.28515625" style="23" customWidth="1"/>
    <col min="11" max="11" width="7.7109375" style="23" customWidth="1"/>
    <col min="12" max="12" width="9.42578125" style="23" customWidth="1"/>
    <col min="13" max="13" width="11.85546875" style="23" customWidth="1"/>
    <col min="14" max="14" width="9.140625" style="23"/>
    <col min="15" max="15" width="13.5703125" style="23" customWidth="1"/>
    <col min="16" max="16" width="14.42578125" style="23" customWidth="1"/>
    <col min="17" max="17" width="13.5703125" style="23" customWidth="1"/>
    <col min="18" max="16384" width="9.140625" style="23"/>
  </cols>
  <sheetData>
    <row r="1" spans="1:17" ht="15" customHeight="1" x14ac:dyDescent="0.2">
      <c r="A1" s="176" t="s">
        <v>609</v>
      </c>
      <c r="B1" s="217"/>
      <c r="C1" s="217"/>
      <c r="D1" s="217"/>
      <c r="E1" s="217"/>
      <c r="F1" s="217"/>
      <c r="G1" s="217"/>
      <c r="H1" s="217"/>
      <c r="P1" s="67"/>
    </row>
    <row r="2" spans="1:17" s="311" customFormat="1" x14ac:dyDescent="0.25">
      <c r="A2" s="1310"/>
      <c r="B2" s="1034">
        <v>2010</v>
      </c>
      <c r="C2" s="1034">
        <v>2011</v>
      </c>
      <c r="D2" s="1034">
        <v>2012</v>
      </c>
      <c r="E2" s="1034">
        <v>2013</v>
      </c>
      <c r="F2" s="1034">
        <v>2014</v>
      </c>
      <c r="G2" s="1034">
        <v>2015</v>
      </c>
      <c r="H2" s="1034">
        <v>2016</v>
      </c>
      <c r="I2" s="1034">
        <v>2017</v>
      </c>
      <c r="J2" s="1034">
        <v>2018</v>
      </c>
      <c r="K2" s="1034">
        <v>2019</v>
      </c>
      <c r="L2" s="1034">
        <v>2020</v>
      </c>
      <c r="M2" s="1034">
        <v>2021</v>
      </c>
      <c r="N2" s="1035">
        <v>2022</v>
      </c>
      <c r="O2" s="1270">
        <v>2023</v>
      </c>
      <c r="P2" s="1270">
        <v>2024</v>
      </c>
      <c r="Q2" s="1270">
        <v>2025</v>
      </c>
    </row>
    <row r="3" spans="1:17" s="5" customFormat="1" x14ac:dyDescent="0.2">
      <c r="A3" s="1289" t="s">
        <v>1</v>
      </c>
      <c r="B3" s="1032"/>
      <c r="C3" s="1032"/>
      <c r="D3" s="1032"/>
      <c r="E3" s="1032"/>
      <c r="F3" s="1032"/>
      <c r="G3" s="1032"/>
      <c r="H3" s="1032"/>
      <c r="I3" s="1032"/>
      <c r="J3" s="1032"/>
      <c r="K3" s="1032"/>
      <c r="L3" s="1032"/>
      <c r="M3" s="1032"/>
      <c r="N3" s="1311"/>
      <c r="O3" s="1032"/>
      <c r="P3" s="1032"/>
      <c r="Q3" s="1270"/>
    </row>
    <row r="4" spans="1:17" s="800" customFormat="1" x14ac:dyDescent="0.2">
      <c r="A4" s="798" t="s">
        <v>555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99"/>
      <c r="O4" s="788"/>
      <c r="P4" s="788"/>
      <c r="Q4" s="67"/>
    </row>
    <row r="5" spans="1:17" s="804" customFormat="1" x14ac:dyDescent="0.2">
      <c r="A5" s="798" t="s">
        <v>3</v>
      </c>
      <c r="B5" s="801">
        <v>49.7</v>
      </c>
      <c r="C5" s="801">
        <v>49.3</v>
      </c>
      <c r="D5" s="801">
        <v>49.6</v>
      </c>
      <c r="E5" s="801">
        <v>49.5</v>
      </c>
      <c r="F5" s="801">
        <v>49.7</v>
      </c>
      <c r="G5" s="801">
        <v>49.7</v>
      </c>
      <c r="H5" s="801">
        <v>49.5</v>
      </c>
      <c r="I5" s="801">
        <v>48.7</v>
      </c>
      <c r="J5" s="801">
        <v>48</v>
      </c>
      <c r="K5" s="801">
        <v>47.3</v>
      </c>
      <c r="L5" s="802">
        <v>46.9</v>
      </c>
      <c r="M5" s="803">
        <v>46</v>
      </c>
      <c r="N5" s="804">
        <v>45.5</v>
      </c>
      <c r="O5" s="802">
        <v>45.1</v>
      </c>
      <c r="P5" s="802">
        <v>44.6</v>
      </c>
      <c r="Q5" s="12">
        <v>43.9</v>
      </c>
    </row>
    <row r="6" spans="1:17" s="807" customFormat="1" x14ac:dyDescent="0.2">
      <c r="A6" s="798" t="s">
        <v>5</v>
      </c>
      <c r="B6" s="805">
        <v>99.2</v>
      </c>
      <c r="C6" s="805">
        <v>99.2</v>
      </c>
      <c r="D6" s="805">
        <v>100.6</v>
      </c>
      <c r="E6" s="805">
        <v>99.8</v>
      </c>
      <c r="F6" s="805">
        <v>100.4</v>
      </c>
      <c r="G6" s="805">
        <v>100</v>
      </c>
      <c r="H6" s="805">
        <v>99.6</v>
      </c>
      <c r="I6" s="805">
        <v>98.4</v>
      </c>
      <c r="J6" s="801">
        <v>98.6</v>
      </c>
      <c r="K6" s="801">
        <v>98.5</v>
      </c>
      <c r="L6" s="801">
        <v>99.2</v>
      </c>
      <c r="M6" s="802">
        <v>98.1</v>
      </c>
      <c r="N6" s="806">
        <v>98.9</v>
      </c>
      <c r="O6" s="802">
        <v>99.1</v>
      </c>
      <c r="P6" s="802">
        <v>98.9</v>
      </c>
      <c r="Q6" s="12">
        <v>98.5</v>
      </c>
    </row>
    <row r="7" spans="1:17" s="800" customFormat="1" x14ac:dyDescent="0.2">
      <c r="A7" s="798" t="s">
        <v>6</v>
      </c>
      <c r="B7" s="808"/>
      <c r="C7" s="808"/>
      <c r="D7" s="808"/>
      <c r="E7" s="808"/>
      <c r="F7" s="808"/>
      <c r="G7" s="808"/>
      <c r="H7" s="808"/>
      <c r="I7" s="808"/>
      <c r="J7" s="808"/>
      <c r="K7" s="802"/>
      <c r="L7" s="809"/>
      <c r="M7" s="809"/>
      <c r="N7" s="810"/>
      <c r="O7" s="788"/>
      <c r="P7" s="788"/>
      <c r="Q7" s="67"/>
    </row>
    <row r="8" spans="1:17" s="800" customFormat="1" x14ac:dyDescent="0.2">
      <c r="A8" s="786" t="s">
        <v>556</v>
      </c>
      <c r="B8" s="809">
        <v>791</v>
      </c>
      <c r="C8" s="809">
        <v>746</v>
      </c>
      <c r="D8" s="809">
        <v>864</v>
      </c>
      <c r="E8" s="809">
        <v>857</v>
      </c>
      <c r="F8" s="809">
        <v>876</v>
      </c>
      <c r="G8" s="809">
        <v>834</v>
      </c>
      <c r="H8" s="809">
        <v>757</v>
      </c>
      <c r="I8" s="809">
        <v>744</v>
      </c>
      <c r="J8" s="809">
        <v>650</v>
      </c>
      <c r="K8" s="809">
        <v>586</v>
      </c>
      <c r="L8" s="809">
        <v>622</v>
      </c>
      <c r="M8" s="809">
        <v>601</v>
      </c>
      <c r="N8" s="810">
        <v>521</v>
      </c>
      <c r="O8" s="802">
        <v>445</v>
      </c>
      <c r="P8" s="802">
        <v>449</v>
      </c>
      <c r="Q8" s="12">
        <v>371</v>
      </c>
    </row>
    <row r="9" spans="1:17" s="800" customFormat="1" x14ac:dyDescent="0.2">
      <c r="A9" s="798" t="s">
        <v>9</v>
      </c>
      <c r="B9" s="808" t="s">
        <v>4</v>
      </c>
      <c r="C9" s="808" t="s">
        <v>4</v>
      </c>
      <c r="D9" s="808" t="s">
        <v>4</v>
      </c>
      <c r="E9" s="808" t="s">
        <v>4</v>
      </c>
      <c r="F9" s="808" t="s">
        <v>4</v>
      </c>
      <c r="G9" s="808" t="s">
        <v>4</v>
      </c>
      <c r="H9" s="808" t="s">
        <v>4</v>
      </c>
      <c r="I9" s="808" t="s">
        <v>4</v>
      </c>
      <c r="J9" s="808" t="s">
        <v>4</v>
      </c>
      <c r="K9" s="808" t="s">
        <v>4</v>
      </c>
      <c r="L9" s="808" t="s">
        <v>4</v>
      </c>
      <c r="M9" s="785" t="s">
        <v>4</v>
      </c>
      <c r="N9" s="811" t="s">
        <v>4</v>
      </c>
      <c r="O9" s="802" t="s">
        <v>4</v>
      </c>
      <c r="P9" s="802" t="s">
        <v>4</v>
      </c>
      <c r="Q9" s="22" t="s">
        <v>8</v>
      </c>
    </row>
    <row r="10" spans="1:17" s="800" customFormat="1" x14ac:dyDescent="0.2">
      <c r="A10" s="786" t="s">
        <v>10</v>
      </c>
      <c r="B10" s="790"/>
      <c r="C10" s="790"/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812"/>
      <c r="O10" s="788"/>
      <c r="P10" s="802" t="s">
        <v>4</v>
      </c>
      <c r="Q10" s="12"/>
    </row>
    <row r="11" spans="1:17" s="800" customFormat="1" x14ac:dyDescent="0.2">
      <c r="A11" s="786" t="s">
        <v>263</v>
      </c>
      <c r="B11" s="809">
        <v>1124</v>
      </c>
      <c r="C11" s="809">
        <v>1027</v>
      </c>
      <c r="D11" s="809">
        <v>987</v>
      </c>
      <c r="E11" s="809">
        <v>924</v>
      </c>
      <c r="F11" s="809">
        <v>839</v>
      </c>
      <c r="G11" s="809">
        <v>819</v>
      </c>
      <c r="H11" s="809">
        <v>848</v>
      </c>
      <c r="I11" s="809">
        <v>821</v>
      </c>
      <c r="J11" s="809">
        <v>783</v>
      </c>
      <c r="K11" s="809">
        <v>725</v>
      </c>
      <c r="L11" s="809">
        <v>796</v>
      </c>
      <c r="M11" s="809">
        <v>954</v>
      </c>
      <c r="N11" s="810">
        <v>733</v>
      </c>
      <c r="O11" s="802">
        <v>721</v>
      </c>
      <c r="P11" s="802">
        <v>678</v>
      </c>
      <c r="Q11" s="12">
        <v>681</v>
      </c>
    </row>
    <row r="12" spans="1:17" s="800" customFormat="1" x14ac:dyDescent="0.2">
      <c r="A12" s="798" t="s">
        <v>12</v>
      </c>
      <c r="B12" s="808" t="s">
        <v>4</v>
      </c>
      <c r="C12" s="808" t="s">
        <v>4</v>
      </c>
      <c r="D12" s="808" t="s">
        <v>4</v>
      </c>
      <c r="E12" s="808" t="s">
        <v>4</v>
      </c>
      <c r="F12" s="808" t="s">
        <v>4</v>
      </c>
      <c r="G12" s="808" t="s">
        <v>4</v>
      </c>
      <c r="H12" s="808" t="s">
        <v>4</v>
      </c>
      <c r="I12" s="808" t="s">
        <v>4</v>
      </c>
      <c r="J12" s="808" t="s">
        <v>4</v>
      </c>
      <c r="K12" s="808" t="s">
        <v>4</v>
      </c>
      <c r="L12" s="808" t="s">
        <v>4</v>
      </c>
      <c r="M12" s="785" t="s">
        <v>4</v>
      </c>
      <c r="N12" s="811" t="s">
        <v>4</v>
      </c>
      <c r="O12" s="802" t="s">
        <v>4</v>
      </c>
      <c r="P12" s="802" t="s">
        <v>4</v>
      </c>
      <c r="Q12" s="22" t="s">
        <v>8</v>
      </c>
    </row>
    <row r="13" spans="1:17" s="800" customFormat="1" ht="22.5" x14ac:dyDescent="0.2">
      <c r="A13" s="798" t="s">
        <v>13</v>
      </c>
      <c r="B13" s="808" t="s">
        <v>4</v>
      </c>
      <c r="C13" s="808" t="s">
        <v>4</v>
      </c>
      <c r="D13" s="808" t="s">
        <v>4</v>
      </c>
      <c r="E13" s="808" t="s">
        <v>4</v>
      </c>
      <c r="F13" s="808" t="s">
        <v>4</v>
      </c>
      <c r="G13" s="808" t="s">
        <v>4</v>
      </c>
      <c r="H13" s="808" t="s">
        <v>4</v>
      </c>
      <c r="I13" s="808" t="s">
        <v>4</v>
      </c>
      <c r="J13" s="808" t="s">
        <v>4</v>
      </c>
      <c r="K13" s="808" t="s">
        <v>4</v>
      </c>
      <c r="L13" s="808" t="s">
        <v>4</v>
      </c>
      <c r="M13" s="785" t="s">
        <v>4</v>
      </c>
      <c r="N13" s="811" t="s">
        <v>4</v>
      </c>
      <c r="O13" s="802" t="s">
        <v>4</v>
      </c>
      <c r="P13" s="802" t="s">
        <v>4</v>
      </c>
      <c r="Q13" s="22" t="s">
        <v>8</v>
      </c>
    </row>
    <row r="14" spans="1:17" s="800" customFormat="1" x14ac:dyDescent="0.2">
      <c r="A14" s="798" t="s">
        <v>15</v>
      </c>
      <c r="O14" s="802" t="s">
        <v>4</v>
      </c>
      <c r="P14" s="802" t="s">
        <v>4</v>
      </c>
      <c r="Q14" s="12"/>
    </row>
    <row r="15" spans="1:17" s="800" customFormat="1" x14ac:dyDescent="0.2">
      <c r="A15" s="786" t="s">
        <v>16</v>
      </c>
      <c r="B15" s="808">
        <v>-333</v>
      </c>
      <c r="C15" s="808">
        <v>-281</v>
      </c>
      <c r="D15" s="808">
        <v>-123</v>
      </c>
      <c r="E15" s="808">
        <v>-67</v>
      </c>
      <c r="F15" s="808">
        <v>37</v>
      </c>
      <c r="G15" s="808">
        <v>15</v>
      </c>
      <c r="H15" s="808">
        <v>-91</v>
      </c>
      <c r="I15" s="808">
        <v>-77</v>
      </c>
      <c r="J15" s="808">
        <v>-133</v>
      </c>
      <c r="K15" s="809">
        <v>-139</v>
      </c>
      <c r="L15" s="809">
        <v>-174</v>
      </c>
      <c r="M15" s="808">
        <v>-353</v>
      </c>
      <c r="N15" s="813">
        <v>-212</v>
      </c>
      <c r="O15" s="802">
        <v>-276</v>
      </c>
      <c r="P15" s="802">
        <v>-229</v>
      </c>
      <c r="Q15" s="12">
        <v>-310</v>
      </c>
    </row>
    <row r="16" spans="1:17" s="800" customFormat="1" x14ac:dyDescent="0.2">
      <c r="A16" s="786" t="s">
        <v>17</v>
      </c>
      <c r="B16" s="808" t="s">
        <v>4</v>
      </c>
      <c r="C16" s="808" t="s">
        <v>4</v>
      </c>
      <c r="D16" s="808" t="s">
        <v>4</v>
      </c>
      <c r="E16" s="808" t="s">
        <v>4</v>
      </c>
      <c r="F16" s="808" t="s">
        <v>4</v>
      </c>
      <c r="G16" s="808" t="s">
        <v>4</v>
      </c>
      <c r="H16" s="808" t="s">
        <v>4</v>
      </c>
      <c r="I16" s="808" t="s">
        <v>4</v>
      </c>
      <c r="J16" s="808" t="s">
        <v>4</v>
      </c>
      <c r="K16" s="808" t="s">
        <v>4</v>
      </c>
      <c r="L16" s="808" t="s">
        <v>4</v>
      </c>
      <c r="M16" s="785" t="s">
        <v>4</v>
      </c>
      <c r="N16" s="811" t="s">
        <v>4</v>
      </c>
      <c r="O16" s="802" t="s">
        <v>4</v>
      </c>
      <c r="P16" s="802" t="s">
        <v>4</v>
      </c>
      <c r="Q16" s="22" t="s">
        <v>8</v>
      </c>
    </row>
    <row r="17" spans="1:17" s="800" customFormat="1" x14ac:dyDescent="0.2">
      <c r="A17" s="798" t="s">
        <v>557</v>
      </c>
      <c r="B17" s="808" t="s">
        <v>4</v>
      </c>
      <c r="C17" s="808" t="s">
        <v>4</v>
      </c>
      <c r="D17" s="808" t="s">
        <v>4</v>
      </c>
      <c r="E17" s="808" t="s">
        <v>4</v>
      </c>
      <c r="F17" s="808" t="s">
        <v>4</v>
      </c>
      <c r="G17" s="808" t="s">
        <v>4</v>
      </c>
      <c r="H17" s="808" t="s">
        <v>4</v>
      </c>
      <c r="I17" s="808" t="s">
        <v>4</v>
      </c>
      <c r="J17" s="808" t="s">
        <v>4</v>
      </c>
      <c r="K17" s="808" t="s">
        <v>4</v>
      </c>
      <c r="L17" s="808" t="s">
        <v>4</v>
      </c>
      <c r="M17" s="785" t="s">
        <v>4</v>
      </c>
      <c r="N17" s="811" t="s">
        <v>4</v>
      </c>
      <c r="O17" s="802" t="s">
        <v>4</v>
      </c>
      <c r="P17" s="802" t="s">
        <v>4</v>
      </c>
      <c r="Q17" s="22" t="s">
        <v>8</v>
      </c>
    </row>
    <row r="18" spans="1:17" s="800" customFormat="1" x14ac:dyDescent="0.2">
      <c r="A18" s="798" t="s">
        <v>19</v>
      </c>
      <c r="B18" s="808" t="s">
        <v>4</v>
      </c>
      <c r="C18" s="808" t="s">
        <v>4</v>
      </c>
      <c r="D18" s="808" t="s">
        <v>4</v>
      </c>
      <c r="E18" s="808" t="s">
        <v>4</v>
      </c>
      <c r="F18" s="808" t="s">
        <v>4</v>
      </c>
      <c r="G18" s="808" t="s">
        <v>4</v>
      </c>
      <c r="H18" s="808" t="s">
        <v>4</v>
      </c>
      <c r="I18" s="808" t="s">
        <v>4</v>
      </c>
      <c r="J18" s="808" t="s">
        <v>4</v>
      </c>
      <c r="K18" s="808" t="s">
        <v>4</v>
      </c>
      <c r="L18" s="808" t="s">
        <v>4</v>
      </c>
      <c r="M18" s="785" t="s">
        <v>4</v>
      </c>
      <c r="N18" s="811" t="s">
        <v>4</v>
      </c>
      <c r="O18" s="802" t="s">
        <v>4</v>
      </c>
      <c r="P18" s="802" t="s">
        <v>4</v>
      </c>
      <c r="Q18" s="22" t="s">
        <v>8</v>
      </c>
    </row>
    <row r="19" spans="1:17" s="800" customFormat="1" x14ac:dyDescent="0.2">
      <c r="A19" s="798" t="s">
        <v>558</v>
      </c>
      <c r="B19" s="808" t="s">
        <v>4</v>
      </c>
      <c r="C19" s="808" t="s">
        <v>4</v>
      </c>
      <c r="D19" s="808" t="s">
        <v>4</v>
      </c>
      <c r="E19" s="808" t="s">
        <v>4</v>
      </c>
      <c r="F19" s="808" t="s">
        <v>4</v>
      </c>
      <c r="G19" s="808" t="s">
        <v>4</v>
      </c>
      <c r="H19" s="808" t="s">
        <v>4</v>
      </c>
      <c r="I19" s="808" t="s">
        <v>4</v>
      </c>
      <c r="J19" s="808" t="s">
        <v>4</v>
      </c>
      <c r="K19" s="808" t="s">
        <v>4</v>
      </c>
      <c r="L19" s="808" t="s">
        <v>4</v>
      </c>
      <c r="M19" s="785" t="s">
        <v>4</v>
      </c>
      <c r="N19" s="811" t="s">
        <v>4</v>
      </c>
      <c r="O19" s="802" t="s">
        <v>4</v>
      </c>
      <c r="P19" s="802" t="s">
        <v>4</v>
      </c>
      <c r="Q19" s="22" t="s">
        <v>8</v>
      </c>
    </row>
    <row r="20" spans="1:17" s="800" customFormat="1" x14ac:dyDescent="0.2">
      <c r="A20" s="798" t="s">
        <v>21</v>
      </c>
      <c r="B20" s="808" t="s">
        <v>4</v>
      </c>
      <c r="C20" s="808" t="s">
        <v>4</v>
      </c>
      <c r="D20" s="808" t="s">
        <v>4</v>
      </c>
      <c r="E20" s="808" t="s">
        <v>4</v>
      </c>
      <c r="F20" s="808" t="s">
        <v>4</v>
      </c>
      <c r="G20" s="808" t="s">
        <v>4</v>
      </c>
      <c r="H20" s="808" t="s">
        <v>4</v>
      </c>
      <c r="I20" s="808" t="s">
        <v>4</v>
      </c>
      <c r="J20" s="808" t="s">
        <v>4</v>
      </c>
      <c r="K20" s="808" t="s">
        <v>4</v>
      </c>
      <c r="L20" s="808" t="s">
        <v>4</v>
      </c>
      <c r="M20" s="785" t="s">
        <v>4</v>
      </c>
      <c r="N20" s="811" t="s">
        <v>4</v>
      </c>
      <c r="O20" s="802" t="s">
        <v>4</v>
      </c>
      <c r="P20" s="802" t="s">
        <v>4</v>
      </c>
      <c r="Q20" s="22" t="s">
        <v>8</v>
      </c>
    </row>
    <row r="21" spans="1:17" s="800" customFormat="1" x14ac:dyDescent="0.2">
      <c r="A21" s="786" t="s">
        <v>559</v>
      </c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12"/>
      <c r="O21" s="802"/>
      <c r="P21" s="802" t="s">
        <v>4</v>
      </c>
      <c r="Q21" s="22"/>
    </row>
    <row r="22" spans="1:17" s="800" customFormat="1" x14ac:dyDescent="0.2">
      <c r="A22" s="786" t="s">
        <v>560</v>
      </c>
      <c r="B22" s="808">
        <v>690</v>
      </c>
      <c r="C22" s="808">
        <v>772</v>
      </c>
      <c r="D22" s="808">
        <v>1039</v>
      </c>
      <c r="E22" s="808">
        <v>808</v>
      </c>
      <c r="F22" s="808">
        <v>954</v>
      </c>
      <c r="G22" s="808">
        <v>967</v>
      </c>
      <c r="H22" s="808">
        <v>962</v>
      </c>
      <c r="I22" s="808">
        <v>1027</v>
      </c>
      <c r="J22" s="808">
        <v>929</v>
      </c>
      <c r="K22" s="808">
        <v>1046</v>
      </c>
      <c r="L22" s="808">
        <v>830</v>
      </c>
      <c r="M22" s="808">
        <v>704</v>
      </c>
      <c r="N22" s="812">
        <v>715</v>
      </c>
      <c r="O22" s="802">
        <v>854</v>
      </c>
      <c r="P22" s="802">
        <v>1112</v>
      </c>
      <c r="Q22" s="19">
        <v>1099</v>
      </c>
    </row>
    <row r="23" spans="1:17" s="800" customFormat="1" x14ac:dyDescent="0.2">
      <c r="A23" s="786" t="s">
        <v>561</v>
      </c>
      <c r="B23" s="808">
        <v>746</v>
      </c>
      <c r="C23" s="808">
        <v>833</v>
      </c>
      <c r="D23" s="808">
        <v>661</v>
      </c>
      <c r="E23" s="808">
        <v>817</v>
      </c>
      <c r="F23" s="808">
        <v>872</v>
      </c>
      <c r="G23" s="808">
        <v>976</v>
      </c>
      <c r="H23" s="808">
        <v>1073</v>
      </c>
      <c r="I23" s="808">
        <v>1715</v>
      </c>
      <c r="J23" s="808">
        <v>1508</v>
      </c>
      <c r="K23" s="808">
        <v>1627</v>
      </c>
      <c r="L23" s="808">
        <v>1071</v>
      </c>
      <c r="M23" s="808">
        <v>1053</v>
      </c>
      <c r="N23" s="812">
        <v>964</v>
      </c>
      <c r="O23" s="802">
        <v>1028</v>
      </c>
      <c r="P23" s="802">
        <v>1389</v>
      </c>
      <c r="Q23" s="19">
        <v>1462</v>
      </c>
    </row>
    <row r="24" spans="1:17" s="800" customFormat="1" x14ac:dyDescent="0.2">
      <c r="A24" s="798" t="s">
        <v>27</v>
      </c>
      <c r="B24" s="808">
        <v>-56</v>
      </c>
      <c r="C24" s="808">
        <v>-61</v>
      </c>
      <c r="D24" s="808">
        <v>378</v>
      </c>
      <c r="E24" s="808">
        <v>-9</v>
      </c>
      <c r="F24" s="808">
        <v>82</v>
      </c>
      <c r="G24" s="808">
        <v>-9</v>
      </c>
      <c r="H24" s="808">
        <v>-111</v>
      </c>
      <c r="I24" s="808">
        <v>-688</v>
      </c>
      <c r="J24" s="808">
        <v>-579</v>
      </c>
      <c r="K24" s="808">
        <v>-581</v>
      </c>
      <c r="L24" s="808">
        <v>-241</v>
      </c>
      <c r="M24" s="808">
        <v>-349</v>
      </c>
      <c r="N24" s="812">
        <v>-249</v>
      </c>
      <c r="O24" s="802">
        <v>-174</v>
      </c>
      <c r="P24" s="802">
        <v>-277</v>
      </c>
      <c r="Q24" s="19">
        <v>-363</v>
      </c>
    </row>
    <row r="25" spans="1:17" s="800" customFormat="1" x14ac:dyDescent="0.2">
      <c r="A25" s="798" t="s">
        <v>267</v>
      </c>
      <c r="B25" s="802" t="s">
        <v>4</v>
      </c>
      <c r="C25" s="802" t="s">
        <v>4</v>
      </c>
      <c r="D25" s="802" t="s">
        <v>4</v>
      </c>
      <c r="E25" s="802" t="s">
        <v>4</v>
      </c>
      <c r="F25" s="802" t="s">
        <v>4</v>
      </c>
      <c r="G25" s="802" t="s">
        <v>4</v>
      </c>
      <c r="H25" s="802" t="s">
        <v>4</v>
      </c>
      <c r="I25" s="802" t="s">
        <v>4</v>
      </c>
      <c r="J25" s="802" t="s">
        <v>4</v>
      </c>
      <c r="K25" s="802" t="s">
        <v>4</v>
      </c>
      <c r="L25" s="802" t="s">
        <v>4</v>
      </c>
      <c r="M25" s="802" t="s">
        <v>4</v>
      </c>
      <c r="N25" s="814" t="s">
        <v>4</v>
      </c>
      <c r="O25" s="802" t="s">
        <v>4</v>
      </c>
      <c r="P25" s="802" t="s">
        <v>4</v>
      </c>
      <c r="Q25" s="22" t="s">
        <v>8</v>
      </c>
    </row>
    <row r="26" spans="1:17" s="800" customFormat="1" x14ac:dyDescent="0.2">
      <c r="A26" s="798" t="s">
        <v>562</v>
      </c>
      <c r="B26" s="802" t="s">
        <v>4</v>
      </c>
      <c r="C26" s="802" t="s">
        <v>4</v>
      </c>
      <c r="D26" s="802" t="s">
        <v>4</v>
      </c>
      <c r="E26" s="802" t="s">
        <v>4</v>
      </c>
      <c r="F26" s="802" t="s">
        <v>4</v>
      </c>
      <c r="G26" s="802" t="s">
        <v>4</v>
      </c>
      <c r="H26" s="802" t="s">
        <v>4</v>
      </c>
      <c r="I26" s="802" t="s">
        <v>4</v>
      </c>
      <c r="J26" s="802" t="s">
        <v>4</v>
      </c>
      <c r="K26" s="802" t="s">
        <v>4</v>
      </c>
      <c r="L26" s="802" t="s">
        <v>4</v>
      </c>
      <c r="M26" s="802" t="s">
        <v>4</v>
      </c>
      <c r="N26" s="814" t="s">
        <v>4</v>
      </c>
      <c r="O26" s="802" t="s">
        <v>4</v>
      </c>
      <c r="P26" s="802" t="s">
        <v>4</v>
      </c>
      <c r="Q26" s="22" t="s">
        <v>8</v>
      </c>
    </row>
    <row r="27" spans="1:17" s="800" customFormat="1" ht="22.5" x14ac:dyDescent="0.2">
      <c r="A27" s="798" t="s">
        <v>212</v>
      </c>
      <c r="B27" s="802" t="s">
        <v>4</v>
      </c>
      <c r="C27" s="802" t="s">
        <v>4</v>
      </c>
      <c r="D27" s="802" t="s">
        <v>4</v>
      </c>
      <c r="E27" s="802" t="s">
        <v>4</v>
      </c>
      <c r="F27" s="802" t="s">
        <v>4</v>
      </c>
      <c r="G27" s="802" t="s">
        <v>4</v>
      </c>
      <c r="H27" s="802" t="s">
        <v>4</v>
      </c>
      <c r="I27" s="802" t="s">
        <v>4</v>
      </c>
      <c r="J27" s="802" t="s">
        <v>4</v>
      </c>
      <c r="K27" s="802" t="s">
        <v>4</v>
      </c>
      <c r="L27" s="802" t="s">
        <v>4</v>
      </c>
      <c r="M27" s="802" t="s">
        <v>4</v>
      </c>
      <c r="N27" s="814" t="s">
        <v>4</v>
      </c>
      <c r="O27" s="802" t="s">
        <v>4</v>
      </c>
      <c r="P27" s="802" t="s">
        <v>4</v>
      </c>
      <c r="Q27" s="22" t="s">
        <v>8</v>
      </c>
    </row>
    <row r="28" spans="1:17" s="800" customFormat="1" ht="22.5" x14ac:dyDescent="0.2">
      <c r="A28" s="798" t="s">
        <v>213</v>
      </c>
      <c r="B28" s="802" t="s">
        <v>4</v>
      </c>
      <c r="C28" s="802" t="s">
        <v>4</v>
      </c>
      <c r="D28" s="802" t="s">
        <v>4</v>
      </c>
      <c r="E28" s="802" t="s">
        <v>4</v>
      </c>
      <c r="F28" s="802" t="s">
        <v>4</v>
      </c>
      <c r="G28" s="802" t="s">
        <v>4</v>
      </c>
      <c r="H28" s="802" t="s">
        <v>4</v>
      </c>
      <c r="I28" s="802" t="s">
        <v>4</v>
      </c>
      <c r="J28" s="802" t="s">
        <v>4</v>
      </c>
      <c r="K28" s="802" t="s">
        <v>4</v>
      </c>
      <c r="L28" s="802" t="s">
        <v>4</v>
      </c>
      <c r="M28" s="802" t="s">
        <v>4</v>
      </c>
      <c r="N28" s="814" t="s">
        <v>4</v>
      </c>
      <c r="O28" s="802" t="s">
        <v>4</v>
      </c>
      <c r="P28" s="802" t="s">
        <v>4</v>
      </c>
      <c r="Q28" s="22" t="s">
        <v>8</v>
      </c>
    </row>
    <row r="29" spans="1:17" s="800" customFormat="1" x14ac:dyDescent="0.2">
      <c r="A29" s="798" t="s">
        <v>270</v>
      </c>
      <c r="B29" s="802" t="s">
        <v>4</v>
      </c>
      <c r="C29" s="802" t="s">
        <v>4</v>
      </c>
      <c r="D29" s="802" t="s">
        <v>4</v>
      </c>
      <c r="E29" s="802" t="s">
        <v>4</v>
      </c>
      <c r="F29" s="802" t="s">
        <v>4</v>
      </c>
      <c r="G29" s="802" t="s">
        <v>4</v>
      </c>
      <c r="H29" s="802" t="s">
        <v>4</v>
      </c>
      <c r="I29" s="802" t="s">
        <v>4</v>
      </c>
      <c r="J29" s="802" t="s">
        <v>4</v>
      </c>
      <c r="K29" s="802" t="s">
        <v>4</v>
      </c>
      <c r="L29" s="802" t="s">
        <v>4</v>
      </c>
      <c r="M29" s="802" t="s">
        <v>4</v>
      </c>
      <c r="N29" s="814" t="s">
        <v>4</v>
      </c>
      <c r="O29" s="802" t="s">
        <v>4</v>
      </c>
      <c r="P29" s="802" t="s">
        <v>4</v>
      </c>
      <c r="Q29" s="22" t="s">
        <v>8</v>
      </c>
    </row>
    <row r="30" spans="1:17" s="800" customFormat="1" x14ac:dyDescent="0.2">
      <c r="A30" s="798" t="s">
        <v>610</v>
      </c>
      <c r="B30" s="802" t="s">
        <v>4</v>
      </c>
      <c r="C30" s="802" t="s">
        <v>4</v>
      </c>
      <c r="D30" s="802" t="s">
        <v>4</v>
      </c>
      <c r="E30" s="802" t="s">
        <v>4</v>
      </c>
      <c r="F30" s="802" t="s">
        <v>4</v>
      </c>
      <c r="G30" s="802" t="s">
        <v>4</v>
      </c>
      <c r="H30" s="802" t="s">
        <v>4</v>
      </c>
      <c r="I30" s="802" t="s">
        <v>4</v>
      </c>
      <c r="J30" s="802" t="s">
        <v>4</v>
      </c>
      <c r="K30" s="802" t="s">
        <v>4</v>
      </c>
      <c r="L30" s="802" t="s">
        <v>4</v>
      </c>
      <c r="M30" s="802" t="s">
        <v>4</v>
      </c>
      <c r="N30" s="814" t="s">
        <v>4</v>
      </c>
      <c r="O30" s="802" t="s">
        <v>4</v>
      </c>
      <c r="P30" s="802" t="s">
        <v>4</v>
      </c>
      <c r="Q30" s="22" t="s">
        <v>8</v>
      </c>
    </row>
    <row r="31" spans="1:17" s="800" customFormat="1" ht="12.75" x14ac:dyDescent="0.2">
      <c r="A31" s="815" t="s">
        <v>272</v>
      </c>
      <c r="B31" s="802">
        <v>2</v>
      </c>
      <c r="C31" s="802">
        <v>2</v>
      </c>
      <c r="D31" s="802">
        <v>2</v>
      </c>
      <c r="E31" s="802">
        <v>2</v>
      </c>
      <c r="F31" s="802">
        <v>3</v>
      </c>
      <c r="G31" s="802">
        <v>3</v>
      </c>
      <c r="H31" s="802">
        <v>2</v>
      </c>
      <c r="I31" s="802">
        <v>2</v>
      </c>
      <c r="J31" s="802">
        <v>2</v>
      </c>
      <c r="K31" s="802">
        <v>2</v>
      </c>
      <c r="L31" s="802">
        <v>2</v>
      </c>
      <c r="M31" s="802">
        <v>2</v>
      </c>
      <c r="N31" s="814">
        <v>2</v>
      </c>
      <c r="O31" s="802">
        <v>1</v>
      </c>
      <c r="P31" s="802">
        <v>2</v>
      </c>
      <c r="Q31" s="12">
        <v>2</v>
      </c>
    </row>
    <row r="32" spans="1:17" s="800" customFormat="1" ht="12.75" x14ac:dyDescent="0.2">
      <c r="A32" s="815" t="s">
        <v>840</v>
      </c>
      <c r="B32" s="802">
        <v>1.9</v>
      </c>
      <c r="C32" s="802">
        <v>1.8</v>
      </c>
      <c r="D32" s="802">
        <v>1.7</v>
      </c>
      <c r="E32" s="802">
        <v>1.4</v>
      </c>
      <c r="F32" s="802">
        <v>1.5</v>
      </c>
      <c r="G32" s="802">
        <v>1.4</v>
      </c>
      <c r="H32" s="802">
        <v>1.5</v>
      </c>
      <c r="I32" s="802">
        <v>1.5</v>
      </c>
      <c r="J32" s="802">
        <v>1.6</v>
      </c>
      <c r="K32" s="802">
        <v>1.3</v>
      </c>
      <c r="L32" s="802">
        <v>1.3</v>
      </c>
      <c r="M32" s="802">
        <v>1.2</v>
      </c>
      <c r="N32" s="814">
        <v>1.3</v>
      </c>
      <c r="O32" s="802">
        <v>1.5</v>
      </c>
      <c r="P32" s="802">
        <v>1.5</v>
      </c>
      <c r="Q32" s="12">
        <v>1.4</v>
      </c>
    </row>
    <row r="33" spans="1:17" s="800" customFormat="1" x14ac:dyDescent="0.2">
      <c r="A33" s="798" t="s">
        <v>37</v>
      </c>
      <c r="B33" s="802" t="s">
        <v>4</v>
      </c>
      <c r="C33" s="802" t="s">
        <v>4</v>
      </c>
      <c r="D33" s="802" t="s">
        <v>4</v>
      </c>
      <c r="E33" s="802" t="s">
        <v>4</v>
      </c>
      <c r="F33" s="802" t="s">
        <v>4</v>
      </c>
      <c r="G33" s="802" t="s">
        <v>4</v>
      </c>
      <c r="H33" s="802" t="s">
        <v>4</v>
      </c>
      <c r="I33" s="802" t="s">
        <v>4</v>
      </c>
      <c r="J33" s="802" t="s">
        <v>4</v>
      </c>
      <c r="K33" s="802" t="s">
        <v>4</v>
      </c>
      <c r="L33" s="802" t="s">
        <v>4</v>
      </c>
      <c r="M33" s="802" t="s">
        <v>4</v>
      </c>
      <c r="N33" s="814" t="s">
        <v>4</v>
      </c>
      <c r="O33" s="802" t="s">
        <v>4</v>
      </c>
      <c r="P33" s="802" t="s">
        <v>4</v>
      </c>
      <c r="Q33" s="22" t="s">
        <v>8</v>
      </c>
    </row>
    <row r="34" spans="1:17" x14ac:dyDescent="0.2">
      <c r="A34" s="8" t="s">
        <v>274</v>
      </c>
      <c r="B34" s="12" t="s">
        <v>4</v>
      </c>
      <c r="C34" s="12" t="s">
        <v>4</v>
      </c>
      <c r="D34" s="12" t="s">
        <v>4</v>
      </c>
      <c r="E34" s="12" t="s">
        <v>4</v>
      </c>
      <c r="F34" s="12" t="s">
        <v>4</v>
      </c>
      <c r="G34" s="12" t="s">
        <v>4</v>
      </c>
      <c r="H34" s="12" t="s">
        <v>4</v>
      </c>
      <c r="I34" s="12" t="s">
        <v>4</v>
      </c>
      <c r="J34" s="12" t="s">
        <v>4</v>
      </c>
      <c r="K34" s="12" t="s">
        <v>4</v>
      </c>
      <c r="L34" s="12" t="s">
        <v>4</v>
      </c>
      <c r="M34" s="12" t="s">
        <v>4</v>
      </c>
      <c r="N34" s="13" t="s">
        <v>4</v>
      </c>
      <c r="O34" s="12" t="s">
        <v>4</v>
      </c>
      <c r="P34" s="547" t="s">
        <v>4</v>
      </c>
      <c r="Q34" s="22" t="s">
        <v>8</v>
      </c>
    </row>
    <row r="35" spans="1:17" x14ac:dyDescent="0.2">
      <c r="A35" s="8" t="s">
        <v>275</v>
      </c>
      <c r="B35" s="12" t="s">
        <v>4</v>
      </c>
      <c r="C35" s="12" t="s">
        <v>4</v>
      </c>
      <c r="D35" s="12" t="s">
        <v>4</v>
      </c>
      <c r="E35" s="12" t="s">
        <v>4</v>
      </c>
      <c r="F35" s="12" t="s">
        <v>4</v>
      </c>
      <c r="G35" s="12" t="s">
        <v>4</v>
      </c>
      <c r="H35" s="12" t="s">
        <v>4</v>
      </c>
      <c r="I35" s="12" t="s">
        <v>4</v>
      </c>
      <c r="J35" s="12" t="s">
        <v>4</v>
      </c>
      <c r="K35" s="12" t="s">
        <v>4</v>
      </c>
      <c r="L35" s="12" t="s">
        <v>4</v>
      </c>
      <c r="M35" s="12" t="s">
        <v>4</v>
      </c>
      <c r="N35" s="13" t="s">
        <v>4</v>
      </c>
      <c r="O35" s="12" t="s">
        <v>4</v>
      </c>
      <c r="P35" s="547" t="s">
        <v>4</v>
      </c>
      <c r="Q35" s="22" t="s">
        <v>8</v>
      </c>
    </row>
    <row r="36" spans="1:17" x14ac:dyDescent="0.2">
      <c r="A36" s="1289" t="s">
        <v>40</v>
      </c>
      <c r="B36" s="1052"/>
      <c r="C36" s="1052"/>
      <c r="D36" s="1052"/>
      <c r="E36" s="1052"/>
      <c r="F36" s="1052"/>
      <c r="G36" s="1052"/>
      <c r="H36" s="1052"/>
      <c r="I36" s="1052"/>
      <c r="J36" s="1052"/>
      <c r="K36" s="1052"/>
      <c r="L36" s="1052"/>
      <c r="M36" s="1052"/>
      <c r="N36" s="1046"/>
      <c r="O36" s="1049"/>
      <c r="P36" s="1049"/>
      <c r="Q36" s="1049"/>
    </row>
    <row r="37" spans="1:17" x14ac:dyDescent="0.2">
      <c r="A37" s="24" t="s">
        <v>41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330"/>
      <c r="O37" s="67"/>
      <c r="P37" s="67"/>
      <c r="Q37" s="67"/>
    </row>
    <row r="38" spans="1:17" x14ac:dyDescent="0.2">
      <c r="A38" s="24" t="s">
        <v>42</v>
      </c>
      <c r="B38" s="301">
        <v>13354</v>
      </c>
      <c r="C38" s="301">
        <v>16180</v>
      </c>
      <c r="D38" s="301">
        <v>16715</v>
      </c>
      <c r="E38" s="301">
        <v>19032</v>
      </c>
      <c r="F38" s="301">
        <v>20007</v>
      </c>
      <c r="G38" s="301">
        <v>20641</v>
      </c>
      <c r="H38" s="301">
        <v>23037</v>
      </c>
      <c r="I38" s="301">
        <v>25420</v>
      </c>
      <c r="J38" s="19">
        <v>29258</v>
      </c>
      <c r="K38" s="19">
        <v>30357</v>
      </c>
      <c r="L38" s="19">
        <v>34420</v>
      </c>
      <c r="M38" s="19">
        <v>40552</v>
      </c>
      <c r="N38" s="71">
        <v>47800</v>
      </c>
      <c r="O38" s="861">
        <v>54871</v>
      </c>
      <c r="P38" s="861">
        <v>58321</v>
      </c>
      <c r="Q38" s="861">
        <v>65916</v>
      </c>
    </row>
    <row r="39" spans="1:17" x14ac:dyDescent="0.2">
      <c r="A39" s="24" t="s">
        <v>43</v>
      </c>
      <c r="B39" s="20">
        <v>90.6</v>
      </c>
      <c r="C39" s="20">
        <v>110.4</v>
      </c>
      <c r="D39" s="20">
        <v>112.1</v>
      </c>
      <c r="E39" s="20">
        <v>125.1</v>
      </c>
      <c r="F39" s="20">
        <v>111.7</v>
      </c>
      <c r="G39" s="20">
        <v>93.1</v>
      </c>
      <c r="H39" s="20">
        <v>67.3</v>
      </c>
      <c r="I39" s="20">
        <v>78</v>
      </c>
      <c r="J39" s="20">
        <v>84.88</v>
      </c>
      <c r="K39" s="20">
        <v>79.31</v>
      </c>
      <c r="L39" s="20">
        <v>83.35</v>
      </c>
      <c r="M39" s="20">
        <v>95.19</v>
      </c>
      <c r="N39" s="330">
        <v>103.8</v>
      </c>
      <c r="O39" s="67">
        <v>120.25</v>
      </c>
      <c r="P39" s="67">
        <v>124.24</v>
      </c>
      <c r="Q39" s="67">
        <v>126.38</v>
      </c>
    </row>
    <row r="40" spans="1:17" s="66" customFormat="1" x14ac:dyDescent="0.2">
      <c r="A40" s="1289" t="s">
        <v>44</v>
      </c>
      <c r="B40" s="1222"/>
      <c r="C40" s="1222"/>
      <c r="D40" s="1222"/>
      <c r="E40" s="1222"/>
      <c r="F40" s="1222"/>
      <c r="G40" s="1222"/>
      <c r="H40" s="1222"/>
      <c r="I40" s="1222"/>
      <c r="J40" s="1222"/>
      <c r="K40" s="1222"/>
      <c r="L40" s="1222"/>
      <c r="M40" s="1222"/>
      <c r="N40" s="1312"/>
      <c r="O40" s="1219"/>
      <c r="P40" s="1313"/>
      <c r="Q40" s="1313"/>
    </row>
    <row r="41" spans="1:17" x14ac:dyDescent="0.2">
      <c r="A41" s="24" t="s">
        <v>45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330"/>
      <c r="O41" s="67"/>
      <c r="P41" s="67"/>
      <c r="Q41" s="67"/>
    </row>
    <row r="42" spans="1:17" x14ac:dyDescent="0.2">
      <c r="A42" s="24" t="s">
        <v>46</v>
      </c>
      <c r="B42" s="11" t="s">
        <v>8</v>
      </c>
      <c r="C42" s="11" t="s">
        <v>8</v>
      </c>
      <c r="D42" s="11" t="s">
        <v>8</v>
      </c>
      <c r="E42" s="11" t="s">
        <v>8</v>
      </c>
      <c r="F42" s="16">
        <v>30.4</v>
      </c>
      <c r="G42" s="16">
        <v>30.684999999999999</v>
      </c>
      <c r="H42" s="16">
        <v>30.103999999999999</v>
      </c>
      <c r="I42" s="16">
        <v>30.097000000000001</v>
      </c>
      <c r="J42" s="16">
        <v>30.082999999999998</v>
      </c>
      <c r="K42" s="16">
        <v>29.021000000000001</v>
      </c>
      <c r="L42" s="16">
        <v>28.826000000000001</v>
      </c>
      <c r="M42" s="16">
        <v>29.077999999999999</v>
      </c>
      <c r="N42" s="268">
        <v>27.861000000000001</v>
      </c>
      <c r="O42" s="548">
        <v>27.2</v>
      </c>
      <c r="P42" s="547" t="s">
        <v>4</v>
      </c>
      <c r="Q42" s="22" t="s">
        <v>4</v>
      </c>
    </row>
    <row r="43" spans="1:17" x14ac:dyDescent="0.2">
      <c r="A43" s="24" t="s">
        <v>5</v>
      </c>
      <c r="B43" s="11" t="s">
        <v>8</v>
      </c>
      <c r="C43" s="11" t="s">
        <v>8</v>
      </c>
      <c r="D43" s="11" t="s">
        <v>8</v>
      </c>
      <c r="E43" s="11" t="s">
        <v>8</v>
      </c>
      <c r="F43" s="16" t="s">
        <v>8</v>
      </c>
      <c r="G43" s="16">
        <v>100.9</v>
      </c>
      <c r="H43" s="16">
        <v>98.1</v>
      </c>
      <c r="I43" s="16">
        <v>100</v>
      </c>
      <c r="J43" s="16">
        <v>100</v>
      </c>
      <c r="K43" s="16">
        <v>96.5</v>
      </c>
      <c r="L43" s="16">
        <v>99.3</v>
      </c>
      <c r="M43" s="16">
        <v>100.9</v>
      </c>
      <c r="N43" s="268">
        <v>95.8</v>
      </c>
      <c r="O43" s="548">
        <v>97.8</v>
      </c>
      <c r="P43" s="547" t="s">
        <v>4</v>
      </c>
      <c r="Q43" s="22" t="s">
        <v>4</v>
      </c>
    </row>
    <row r="44" spans="1:17" x14ac:dyDescent="0.2">
      <c r="A44" s="24" t="s">
        <v>47</v>
      </c>
      <c r="B44" s="20"/>
      <c r="C44" s="20"/>
      <c r="D44" s="20"/>
      <c r="E44" s="20"/>
      <c r="F44" s="20"/>
      <c r="G44" s="20"/>
      <c r="H44" s="20"/>
      <c r="I44" s="20"/>
      <c r="J44" s="16"/>
      <c r="K44" s="16"/>
      <c r="L44" s="16"/>
      <c r="M44" s="16"/>
      <c r="N44" s="268"/>
      <c r="O44" s="548"/>
      <c r="P44" s="67"/>
      <c r="Q44" s="22" t="s">
        <v>4</v>
      </c>
    </row>
    <row r="45" spans="1:17" x14ac:dyDescent="0.2">
      <c r="A45" s="24" t="s">
        <v>46</v>
      </c>
      <c r="B45" s="11" t="s">
        <v>8</v>
      </c>
      <c r="C45" s="11" t="s">
        <v>8</v>
      </c>
      <c r="D45" s="11" t="s">
        <v>8</v>
      </c>
      <c r="E45" s="11" t="s">
        <v>8</v>
      </c>
      <c r="F45" s="16">
        <v>28.954999999999998</v>
      </c>
      <c r="G45" s="16">
        <v>29.273</v>
      </c>
      <c r="H45" s="16">
        <v>28.675999999999998</v>
      </c>
      <c r="I45" s="16">
        <v>28.747</v>
      </c>
      <c r="J45" s="16">
        <v>28.681000000000001</v>
      </c>
      <c r="K45" s="16">
        <v>27.719000000000001</v>
      </c>
      <c r="L45" s="16">
        <v>27.594999999999999</v>
      </c>
      <c r="M45" s="16">
        <v>27.881</v>
      </c>
      <c r="N45" s="268">
        <v>26.658999999999999</v>
      </c>
      <c r="O45" s="548">
        <v>26.1</v>
      </c>
      <c r="P45" s="547" t="s">
        <v>4</v>
      </c>
      <c r="Q45" s="22" t="s">
        <v>4</v>
      </c>
    </row>
    <row r="46" spans="1:17" x14ac:dyDescent="0.2">
      <c r="A46" s="24" t="s">
        <v>5</v>
      </c>
      <c r="B46" s="11" t="s">
        <v>8</v>
      </c>
      <c r="C46" s="11" t="s">
        <v>8</v>
      </c>
      <c r="D46" s="11" t="s">
        <v>8</v>
      </c>
      <c r="E46" s="11" t="s">
        <v>8</v>
      </c>
      <c r="F46" s="16" t="s">
        <v>8</v>
      </c>
      <c r="G46" s="16">
        <v>101.1</v>
      </c>
      <c r="H46" s="16">
        <v>98</v>
      </c>
      <c r="I46" s="16">
        <v>100.2</v>
      </c>
      <c r="J46" s="16">
        <v>99.8</v>
      </c>
      <c r="K46" s="16">
        <v>96.6</v>
      </c>
      <c r="L46" s="16">
        <v>99.6</v>
      </c>
      <c r="M46" s="16">
        <v>101</v>
      </c>
      <c r="N46" s="268">
        <v>95.6</v>
      </c>
      <c r="O46" s="548">
        <v>97.8</v>
      </c>
      <c r="P46" s="547" t="s">
        <v>4</v>
      </c>
      <c r="Q46" s="22" t="s">
        <v>4</v>
      </c>
    </row>
    <row r="47" spans="1:17" x14ac:dyDescent="0.2">
      <c r="A47" s="24" t="s">
        <v>48</v>
      </c>
      <c r="B47" s="20"/>
      <c r="C47" s="20"/>
      <c r="D47" s="20"/>
      <c r="E47" s="20"/>
      <c r="F47" s="20"/>
      <c r="G47" s="20"/>
      <c r="H47" s="20"/>
      <c r="I47" s="20"/>
      <c r="J47" s="16"/>
      <c r="K47" s="16"/>
      <c r="L47" s="16"/>
      <c r="M47" s="16"/>
      <c r="N47" s="268"/>
      <c r="O47" s="67"/>
      <c r="P47" s="67"/>
      <c r="Q47" s="22" t="s">
        <v>4</v>
      </c>
    </row>
    <row r="48" spans="1:17" x14ac:dyDescent="0.2">
      <c r="A48" s="24" t="s">
        <v>49</v>
      </c>
      <c r="B48" s="11" t="s">
        <v>8</v>
      </c>
      <c r="C48" s="11" t="s">
        <v>8</v>
      </c>
      <c r="D48" s="11" t="s">
        <v>8</v>
      </c>
      <c r="E48" s="11" t="s">
        <v>8</v>
      </c>
      <c r="F48" s="16">
        <v>26.501999999999999</v>
      </c>
      <c r="G48" s="16">
        <v>27.370999999999999</v>
      </c>
      <c r="H48" s="16">
        <v>26.248999999999999</v>
      </c>
      <c r="I48" s="16">
        <v>26.152000000000001</v>
      </c>
      <c r="J48" s="16">
        <v>25.945</v>
      </c>
      <c r="K48" s="16">
        <v>25.539000000000001</v>
      </c>
      <c r="L48" s="16">
        <v>25.978999999999999</v>
      </c>
      <c r="M48" s="16">
        <v>26.411000000000001</v>
      </c>
      <c r="N48" s="268">
        <v>25.033999999999999</v>
      </c>
      <c r="O48" s="548">
        <v>24.8</v>
      </c>
      <c r="P48" s="547" t="s">
        <v>4</v>
      </c>
      <c r="Q48" s="22" t="s">
        <v>4</v>
      </c>
    </row>
    <row r="49" spans="1:17" x14ac:dyDescent="0.2">
      <c r="A49" s="24" t="s">
        <v>5</v>
      </c>
      <c r="B49" s="11" t="s">
        <v>8</v>
      </c>
      <c r="C49" s="11" t="s">
        <v>8</v>
      </c>
      <c r="D49" s="11" t="s">
        <v>8</v>
      </c>
      <c r="E49" s="11" t="s">
        <v>8</v>
      </c>
      <c r="F49" s="16" t="s">
        <v>8</v>
      </c>
      <c r="G49" s="16">
        <v>103.3</v>
      </c>
      <c r="H49" s="16">
        <v>95.9</v>
      </c>
      <c r="I49" s="16">
        <v>99.6</v>
      </c>
      <c r="J49" s="16">
        <v>99.2</v>
      </c>
      <c r="K49" s="16">
        <v>98.4</v>
      </c>
      <c r="L49" s="16">
        <v>101.7</v>
      </c>
      <c r="M49" s="16">
        <v>101.7</v>
      </c>
      <c r="N49" s="268">
        <v>94.8</v>
      </c>
      <c r="O49" s="548">
        <v>99</v>
      </c>
      <c r="P49" s="547" t="s">
        <v>4</v>
      </c>
      <c r="Q49" s="22" t="s">
        <v>4</v>
      </c>
    </row>
    <row r="50" spans="1:17" x14ac:dyDescent="0.2">
      <c r="A50" s="24" t="s">
        <v>50</v>
      </c>
      <c r="B50" s="11"/>
      <c r="C50" s="11"/>
      <c r="D50" s="11"/>
      <c r="E50" s="11"/>
      <c r="F50" s="16"/>
      <c r="G50" s="16"/>
      <c r="H50" s="16"/>
      <c r="I50" s="16"/>
      <c r="J50" s="16"/>
      <c r="K50" s="16"/>
      <c r="L50" s="16"/>
      <c r="M50" s="16"/>
      <c r="N50" s="268"/>
      <c r="O50" s="548"/>
      <c r="P50" s="67"/>
      <c r="Q50" s="22" t="s">
        <v>4</v>
      </c>
    </row>
    <row r="51" spans="1:17" x14ac:dyDescent="0.2">
      <c r="A51" s="24" t="s">
        <v>46</v>
      </c>
      <c r="B51" s="11" t="s">
        <v>8</v>
      </c>
      <c r="C51" s="11" t="s">
        <v>8</v>
      </c>
      <c r="D51" s="11" t="s">
        <v>8</v>
      </c>
      <c r="E51" s="11" t="s">
        <v>8</v>
      </c>
      <c r="F51" s="16">
        <v>2.4529999999999998</v>
      </c>
      <c r="G51" s="16">
        <v>1.9019999999999999</v>
      </c>
      <c r="H51" s="16">
        <v>2.427</v>
      </c>
      <c r="I51" s="16">
        <v>2.5950000000000002</v>
      </c>
      <c r="J51" s="16">
        <v>2.7360000000000002</v>
      </c>
      <c r="K51" s="16">
        <v>2.1800000000000002</v>
      </c>
      <c r="L51" s="16">
        <v>1.6160000000000001</v>
      </c>
      <c r="M51" s="16">
        <v>1.47</v>
      </c>
      <c r="N51" s="268">
        <v>1.625</v>
      </c>
      <c r="O51" s="548">
        <v>1.3</v>
      </c>
      <c r="P51" s="547" t="s">
        <v>4</v>
      </c>
      <c r="Q51" s="22" t="s">
        <v>4</v>
      </c>
    </row>
    <row r="52" spans="1:17" x14ac:dyDescent="0.2">
      <c r="A52" s="24" t="s">
        <v>5</v>
      </c>
      <c r="B52" s="11" t="s">
        <v>8</v>
      </c>
      <c r="C52" s="11" t="s">
        <v>8</v>
      </c>
      <c r="D52" s="11" t="s">
        <v>8</v>
      </c>
      <c r="E52" s="11" t="s">
        <v>8</v>
      </c>
      <c r="F52" s="16" t="s">
        <v>8</v>
      </c>
      <c r="G52" s="16">
        <v>77.5</v>
      </c>
      <c r="H52" s="16">
        <v>127.6</v>
      </c>
      <c r="I52" s="16">
        <v>106.9</v>
      </c>
      <c r="J52" s="16">
        <v>105.4</v>
      </c>
      <c r="K52" s="16">
        <v>79.7</v>
      </c>
      <c r="L52" s="16">
        <v>74.099999999999994</v>
      </c>
      <c r="M52" s="16">
        <v>91</v>
      </c>
      <c r="N52" s="268">
        <v>110.5</v>
      </c>
      <c r="O52" s="548">
        <v>79.099999999999994</v>
      </c>
      <c r="P52" s="547" t="s">
        <v>4</v>
      </c>
      <c r="Q52" s="22" t="s">
        <v>4</v>
      </c>
    </row>
    <row r="53" spans="1:17" x14ac:dyDescent="0.2">
      <c r="A53" s="24" t="s">
        <v>51</v>
      </c>
      <c r="B53" s="20"/>
      <c r="C53" s="20"/>
      <c r="D53" s="20"/>
      <c r="E53" s="20"/>
      <c r="F53" s="20"/>
      <c r="G53" s="20"/>
      <c r="H53" s="20"/>
      <c r="I53" s="20"/>
      <c r="J53" s="16"/>
      <c r="K53" s="16"/>
      <c r="L53" s="16"/>
      <c r="M53" s="16"/>
      <c r="N53" s="268"/>
      <c r="O53" s="548"/>
      <c r="P53" s="67"/>
      <c r="Q53" s="22" t="s">
        <v>4</v>
      </c>
    </row>
    <row r="54" spans="1:17" x14ac:dyDescent="0.2">
      <c r="A54" s="24" t="s">
        <v>3</v>
      </c>
      <c r="B54" s="11" t="s">
        <v>8</v>
      </c>
      <c r="C54" s="11" t="s">
        <v>8</v>
      </c>
      <c r="D54" s="11" t="s">
        <v>8</v>
      </c>
      <c r="E54" s="11" t="s">
        <v>8</v>
      </c>
      <c r="F54" s="16">
        <v>1.4450000000000001</v>
      </c>
      <c r="G54" s="16">
        <v>1.4119999999999999</v>
      </c>
      <c r="H54" s="16">
        <v>1.4279999999999999</v>
      </c>
      <c r="I54" s="16">
        <v>1.35</v>
      </c>
      <c r="J54" s="16">
        <v>1.4019999999999999</v>
      </c>
      <c r="K54" s="16">
        <v>1.302</v>
      </c>
      <c r="L54" s="16">
        <v>1.2310000000000001</v>
      </c>
      <c r="M54" s="16">
        <v>1.1970000000000001</v>
      </c>
      <c r="N54" s="268">
        <v>1.202</v>
      </c>
      <c r="O54" s="548">
        <v>1.2</v>
      </c>
      <c r="P54" s="547" t="s">
        <v>4</v>
      </c>
      <c r="Q54" s="22" t="s">
        <v>4</v>
      </c>
    </row>
    <row r="55" spans="1:17" x14ac:dyDescent="0.2">
      <c r="A55" s="24" t="s">
        <v>611</v>
      </c>
      <c r="B55" s="11" t="s">
        <v>8</v>
      </c>
      <c r="C55" s="11" t="s">
        <v>8</v>
      </c>
      <c r="D55" s="11" t="s">
        <v>8</v>
      </c>
      <c r="E55" s="11" t="s">
        <v>8</v>
      </c>
      <c r="F55" s="16" t="s">
        <v>8</v>
      </c>
      <c r="G55" s="16">
        <v>97.7</v>
      </c>
      <c r="H55" s="16">
        <v>101.1</v>
      </c>
      <c r="I55" s="16">
        <v>94.5</v>
      </c>
      <c r="J55" s="16">
        <v>103.9</v>
      </c>
      <c r="K55" s="16">
        <v>92.9</v>
      </c>
      <c r="L55" s="16">
        <v>94.5</v>
      </c>
      <c r="M55" s="16">
        <v>97.2</v>
      </c>
      <c r="N55" s="268">
        <v>100.4</v>
      </c>
      <c r="O55" s="548">
        <v>96.9</v>
      </c>
      <c r="P55" s="547" t="s">
        <v>4</v>
      </c>
      <c r="Q55" s="22" t="s">
        <v>4</v>
      </c>
    </row>
    <row r="56" spans="1:17" ht="22.5" x14ac:dyDescent="0.2">
      <c r="A56" s="24" t="s">
        <v>278</v>
      </c>
      <c r="B56" s="11" t="s">
        <v>8</v>
      </c>
      <c r="C56" s="11" t="s">
        <v>8</v>
      </c>
      <c r="D56" s="11" t="s">
        <v>8</v>
      </c>
      <c r="E56" s="11" t="s">
        <v>8</v>
      </c>
      <c r="F56" s="16" t="s">
        <v>8</v>
      </c>
      <c r="G56" s="16" t="s">
        <v>8</v>
      </c>
      <c r="H56" s="16" t="s">
        <v>8</v>
      </c>
      <c r="I56" s="16" t="s">
        <v>8</v>
      </c>
      <c r="J56" s="16" t="s">
        <v>8</v>
      </c>
      <c r="K56" s="16" t="s">
        <v>8</v>
      </c>
      <c r="L56" s="16" t="s">
        <v>8</v>
      </c>
      <c r="M56" s="16" t="s">
        <v>8</v>
      </c>
      <c r="N56" s="68" t="s">
        <v>8</v>
      </c>
      <c r="O56" s="68" t="s">
        <v>8</v>
      </c>
      <c r="P56" s="16" t="s">
        <v>8</v>
      </c>
      <c r="Q56" s="16" t="s">
        <v>8</v>
      </c>
    </row>
    <row r="57" spans="1:17" ht="22.5" x14ac:dyDescent="0.2">
      <c r="A57" s="24" t="s">
        <v>279</v>
      </c>
      <c r="B57" s="11" t="s">
        <v>8</v>
      </c>
      <c r="C57" s="11" t="s">
        <v>8</v>
      </c>
      <c r="D57" s="11" t="s">
        <v>8</v>
      </c>
      <c r="E57" s="11" t="s">
        <v>8</v>
      </c>
      <c r="F57" s="16" t="s">
        <v>8</v>
      </c>
      <c r="G57" s="16" t="s">
        <v>8</v>
      </c>
      <c r="H57" s="16" t="s">
        <v>8</v>
      </c>
      <c r="I57" s="16" t="s">
        <v>8</v>
      </c>
      <c r="J57" s="16" t="s">
        <v>8</v>
      </c>
      <c r="K57" s="16" t="s">
        <v>8</v>
      </c>
      <c r="L57" s="16" t="s">
        <v>8</v>
      </c>
      <c r="M57" s="16" t="s">
        <v>8</v>
      </c>
      <c r="N57" s="68" t="s">
        <v>8</v>
      </c>
      <c r="O57" s="68" t="s">
        <v>8</v>
      </c>
      <c r="P57" s="16" t="s">
        <v>8</v>
      </c>
      <c r="Q57" s="16" t="s">
        <v>8</v>
      </c>
    </row>
    <row r="58" spans="1:17" x14ac:dyDescent="0.2">
      <c r="A58" s="24" t="s">
        <v>52</v>
      </c>
      <c r="B58" s="11" t="s">
        <v>8</v>
      </c>
      <c r="C58" s="11" t="s">
        <v>8</v>
      </c>
      <c r="D58" s="11" t="s">
        <v>8</v>
      </c>
      <c r="E58" s="11" t="s">
        <v>8</v>
      </c>
      <c r="F58" s="16">
        <v>4.8</v>
      </c>
      <c r="G58" s="16">
        <v>4.5999999999999996</v>
      </c>
      <c r="H58" s="16">
        <v>4.7</v>
      </c>
      <c r="I58" s="16">
        <v>4.5</v>
      </c>
      <c r="J58" s="16">
        <v>4.7</v>
      </c>
      <c r="K58" s="16">
        <v>4.5</v>
      </c>
      <c r="L58" s="16">
        <v>4.3</v>
      </c>
      <c r="M58" s="16">
        <v>4.0999999999999996</v>
      </c>
      <c r="N58" s="268">
        <v>4.3</v>
      </c>
      <c r="O58" s="548">
        <v>4.3</v>
      </c>
      <c r="P58" s="547" t="s">
        <v>4</v>
      </c>
      <c r="Q58" s="22" t="s">
        <v>4</v>
      </c>
    </row>
    <row r="59" spans="1:17" x14ac:dyDescent="0.2">
      <c r="A59" s="24" t="s">
        <v>53</v>
      </c>
      <c r="B59" s="11" t="s">
        <v>8</v>
      </c>
      <c r="C59" s="11" t="s">
        <v>8</v>
      </c>
      <c r="D59" s="11" t="s">
        <v>8</v>
      </c>
      <c r="E59" s="11" t="s">
        <v>8</v>
      </c>
      <c r="F59" s="11" t="s">
        <v>8</v>
      </c>
      <c r="G59" s="16" t="s">
        <v>8</v>
      </c>
      <c r="H59" s="16" t="s">
        <v>8</v>
      </c>
      <c r="I59" s="16">
        <v>3.7</v>
      </c>
      <c r="J59" s="16">
        <v>5.9</v>
      </c>
      <c r="K59" s="16">
        <v>5.8</v>
      </c>
      <c r="L59" s="11" t="s">
        <v>8</v>
      </c>
      <c r="M59" s="11" t="s">
        <v>8</v>
      </c>
      <c r="N59" s="113" t="s">
        <v>8</v>
      </c>
      <c r="O59" s="548">
        <v>4.9000000000000004</v>
      </c>
      <c r="P59" s="547" t="s">
        <v>4</v>
      </c>
      <c r="Q59" s="22" t="s">
        <v>4</v>
      </c>
    </row>
    <row r="60" spans="1:17" ht="24" x14ac:dyDescent="0.2">
      <c r="A60" s="24" t="s">
        <v>612</v>
      </c>
      <c r="B60" s="11" t="s">
        <v>8</v>
      </c>
      <c r="C60" s="11" t="s">
        <v>8</v>
      </c>
      <c r="D60" s="11" t="s">
        <v>8</v>
      </c>
      <c r="E60" s="11" t="s">
        <v>8</v>
      </c>
      <c r="F60" s="16">
        <v>2.6</v>
      </c>
      <c r="G60" s="16">
        <v>1.3</v>
      </c>
      <c r="H60" s="16">
        <v>0.5</v>
      </c>
      <c r="I60" s="16">
        <v>5.3</v>
      </c>
      <c r="J60" s="16">
        <v>5</v>
      </c>
      <c r="K60" s="16">
        <v>5.9</v>
      </c>
      <c r="L60" s="16">
        <v>6</v>
      </c>
      <c r="M60" s="16">
        <v>5.5</v>
      </c>
      <c r="N60" s="68">
        <v>6.7</v>
      </c>
      <c r="O60" s="548">
        <v>3.6</v>
      </c>
      <c r="P60" s="547" t="s">
        <v>4</v>
      </c>
      <c r="Q60" s="22" t="s">
        <v>4</v>
      </c>
    </row>
    <row r="61" spans="1:17" ht="22.5" x14ac:dyDescent="0.2">
      <c r="A61" s="24" t="s">
        <v>229</v>
      </c>
      <c r="B61" s="20"/>
      <c r="C61" s="20"/>
      <c r="D61" s="20"/>
      <c r="E61" s="20"/>
      <c r="F61" s="20"/>
      <c r="G61" s="20"/>
      <c r="H61" s="20"/>
      <c r="I61" s="20"/>
      <c r="J61" s="12"/>
      <c r="K61" s="12"/>
      <c r="L61" s="12"/>
      <c r="M61" s="20"/>
      <c r="N61" s="330"/>
      <c r="O61" s="67"/>
      <c r="P61" s="788"/>
      <c r="Q61" s="22"/>
    </row>
    <row r="62" spans="1:17" s="800" customFormat="1" x14ac:dyDescent="0.2">
      <c r="A62" s="798" t="s">
        <v>42</v>
      </c>
      <c r="B62" s="809">
        <v>73736</v>
      </c>
      <c r="C62" s="809">
        <v>90274</v>
      </c>
      <c r="D62" s="809">
        <v>100731</v>
      </c>
      <c r="E62" s="809">
        <v>109782</v>
      </c>
      <c r="F62" s="809">
        <v>122023</v>
      </c>
      <c r="G62" s="809">
        <v>130303</v>
      </c>
      <c r="H62" s="809">
        <v>145758</v>
      </c>
      <c r="I62" s="809">
        <v>155414</v>
      </c>
      <c r="J62" s="787">
        <v>168685</v>
      </c>
      <c r="K62" s="808">
        <v>198874</v>
      </c>
      <c r="L62" s="808">
        <v>233949</v>
      </c>
      <c r="M62" s="802">
        <v>278261</v>
      </c>
      <c r="N62" s="810">
        <v>355478</v>
      </c>
      <c r="O62" s="816">
        <v>415653</v>
      </c>
      <c r="P62" s="1063">
        <v>465648</v>
      </c>
      <c r="Q62" s="1549">
        <v>506730</v>
      </c>
    </row>
    <row r="63" spans="1:17" s="800" customFormat="1" x14ac:dyDescent="0.2">
      <c r="A63" s="798" t="s">
        <v>613</v>
      </c>
      <c r="B63" s="809">
        <v>500</v>
      </c>
      <c r="C63" s="809">
        <v>616</v>
      </c>
      <c r="D63" s="809">
        <v>676</v>
      </c>
      <c r="E63" s="809">
        <v>722</v>
      </c>
      <c r="F63" s="809">
        <v>681</v>
      </c>
      <c r="G63" s="809">
        <v>588</v>
      </c>
      <c r="H63" s="809">
        <v>426</v>
      </c>
      <c r="I63" s="809">
        <v>477</v>
      </c>
      <c r="J63" s="809">
        <v>489</v>
      </c>
      <c r="K63" s="808">
        <v>520</v>
      </c>
      <c r="L63" s="808">
        <v>567</v>
      </c>
      <c r="M63" s="809">
        <v>653.1488392836186</v>
      </c>
      <c r="N63" s="810">
        <v>772</v>
      </c>
      <c r="O63" s="817">
        <v>911</v>
      </c>
      <c r="P63" s="973">
        <v>991.92229038854805</v>
      </c>
      <c r="Q63" s="22">
        <v>972</v>
      </c>
    </row>
    <row r="64" spans="1:17" s="800" customFormat="1" ht="22.5" x14ac:dyDescent="0.2">
      <c r="A64" s="798" t="s">
        <v>283</v>
      </c>
      <c r="B64" s="801">
        <v>112.6</v>
      </c>
      <c r="C64" s="801">
        <v>122.4</v>
      </c>
      <c r="D64" s="801">
        <v>111.6</v>
      </c>
      <c r="E64" s="801">
        <v>109</v>
      </c>
      <c r="F64" s="801">
        <v>111.2</v>
      </c>
      <c r="G64" s="801">
        <v>105.5</v>
      </c>
      <c r="H64" s="801">
        <v>111.9</v>
      </c>
      <c r="I64" s="801">
        <v>106.6</v>
      </c>
      <c r="J64" s="808">
        <v>108.5</v>
      </c>
      <c r="K64" s="808">
        <v>117.9</v>
      </c>
      <c r="L64" s="808">
        <v>117.6</v>
      </c>
      <c r="M64" s="802">
        <v>118.9</v>
      </c>
      <c r="N64" s="818">
        <v>127.7</v>
      </c>
      <c r="O64" s="819">
        <v>116.9</v>
      </c>
      <c r="P64" s="1099">
        <v>112</v>
      </c>
      <c r="Q64" s="1550">
        <v>108.8</v>
      </c>
    </row>
    <row r="65" spans="1:17" s="800" customFormat="1" ht="22.5" x14ac:dyDescent="0.2">
      <c r="A65" s="798" t="s">
        <v>329</v>
      </c>
      <c r="B65" s="801">
        <v>105.2</v>
      </c>
      <c r="C65" s="801">
        <v>113.3</v>
      </c>
      <c r="D65" s="801">
        <v>106.2</v>
      </c>
      <c r="E65" s="801">
        <v>103.4</v>
      </c>
      <c r="F65" s="801">
        <v>104</v>
      </c>
      <c r="G65" s="801">
        <v>98.7</v>
      </c>
      <c r="H65" s="801">
        <v>98.2</v>
      </c>
      <c r="I65" s="801">
        <v>99.1</v>
      </c>
      <c r="J65" s="808">
        <v>102.7</v>
      </c>
      <c r="K65" s="808">
        <v>112</v>
      </c>
      <c r="L65" s="808">
        <v>110.3</v>
      </c>
      <c r="M65" s="802">
        <v>109.9</v>
      </c>
      <c r="N65" s="818">
        <v>110.8</v>
      </c>
      <c r="O65" s="819">
        <v>102</v>
      </c>
      <c r="P65" s="1099">
        <v>102.5</v>
      </c>
      <c r="Q65" s="1550">
        <v>97.8</v>
      </c>
    </row>
    <row r="66" spans="1:17" s="800" customFormat="1" x14ac:dyDescent="0.2">
      <c r="A66" s="798" t="s">
        <v>58</v>
      </c>
      <c r="B66" s="801" t="s">
        <v>570</v>
      </c>
      <c r="C66" s="801" t="s">
        <v>67</v>
      </c>
      <c r="D66" s="801" t="s">
        <v>70</v>
      </c>
      <c r="E66" s="801" t="s">
        <v>68</v>
      </c>
      <c r="F66" s="801" t="s">
        <v>571</v>
      </c>
      <c r="G66" s="801" t="s">
        <v>571</v>
      </c>
      <c r="H66" s="801" t="s">
        <v>68</v>
      </c>
      <c r="I66" s="801" t="s">
        <v>68</v>
      </c>
      <c r="J66" s="801" t="s">
        <v>571</v>
      </c>
      <c r="K66" s="808" t="s">
        <v>614</v>
      </c>
      <c r="L66" s="808" t="s">
        <v>615</v>
      </c>
      <c r="M66" s="801" t="s">
        <v>616</v>
      </c>
      <c r="N66" s="818" t="s">
        <v>617</v>
      </c>
      <c r="O66" s="820" t="s">
        <v>808</v>
      </c>
      <c r="P66" s="820" t="s">
        <v>575</v>
      </c>
      <c r="Q66" s="1551" t="s">
        <v>808</v>
      </c>
    </row>
    <row r="67" spans="1:17" s="800" customFormat="1" x14ac:dyDescent="0.2">
      <c r="A67" s="798" t="s">
        <v>74</v>
      </c>
      <c r="B67" s="808" t="s">
        <v>78</v>
      </c>
      <c r="C67" s="808">
        <v>15999</v>
      </c>
      <c r="D67" s="808">
        <v>17439</v>
      </c>
      <c r="E67" s="808">
        <v>18660</v>
      </c>
      <c r="F67" s="808">
        <v>19966</v>
      </c>
      <c r="G67" s="808">
        <v>21364</v>
      </c>
      <c r="H67" s="808">
        <v>22859</v>
      </c>
      <c r="I67" s="808">
        <v>24459</v>
      </c>
      <c r="J67" s="808">
        <v>28284</v>
      </c>
      <c r="K67" s="808">
        <v>42500</v>
      </c>
      <c r="L67" s="808">
        <v>42500</v>
      </c>
      <c r="M67" s="808">
        <v>42500</v>
      </c>
      <c r="N67" s="812">
        <v>60000</v>
      </c>
      <c r="O67" s="821">
        <v>70000</v>
      </c>
      <c r="P67" s="985">
        <v>85000</v>
      </c>
      <c r="Q67" s="35">
        <v>85000</v>
      </c>
    </row>
    <row r="68" spans="1:17" x14ac:dyDescent="0.2">
      <c r="A68" s="1289" t="s">
        <v>79</v>
      </c>
      <c r="B68" s="1052"/>
      <c r="C68" s="1052"/>
      <c r="D68" s="1052"/>
      <c r="E68" s="1052"/>
      <c r="F68" s="1052"/>
      <c r="G68" s="1052"/>
      <c r="H68" s="1052"/>
      <c r="I68" s="1052"/>
      <c r="J68" s="1052"/>
      <c r="K68" s="1052"/>
      <c r="L68" s="1052"/>
      <c r="M68" s="1052"/>
      <c r="N68" s="1046"/>
      <c r="O68" s="1049"/>
      <c r="P68" s="1049"/>
      <c r="Q68" s="1049"/>
    </row>
    <row r="69" spans="1:17" x14ac:dyDescent="0.2">
      <c r="A69" s="24" t="s">
        <v>80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330"/>
      <c r="O69" s="67"/>
      <c r="P69" s="67"/>
      <c r="Q69" s="67"/>
    </row>
    <row r="70" spans="1:17" x14ac:dyDescent="0.2">
      <c r="A70" s="24" t="s">
        <v>81</v>
      </c>
      <c r="B70" s="35">
        <v>9028</v>
      </c>
      <c r="C70" s="35">
        <v>14961</v>
      </c>
      <c r="D70" s="35">
        <v>20287</v>
      </c>
      <c r="E70" s="35">
        <v>19653</v>
      </c>
      <c r="F70" s="35">
        <v>20939</v>
      </c>
      <c r="G70" s="35">
        <v>20257</v>
      </c>
      <c r="H70" s="35">
        <v>18922</v>
      </c>
      <c r="I70" s="35">
        <v>20802</v>
      </c>
      <c r="J70" s="35">
        <v>27840</v>
      </c>
      <c r="K70" s="35">
        <v>37613</v>
      </c>
      <c r="L70" s="35">
        <v>59302</v>
      </c>
      <c r="M70" s="35">
        <v>77612</v>
      </c>
      <c r="N70" s="35">
        <v>93689</v>
      </c>
      <c r="O70" s="860">
        <v>86410.1</v>
      </c>
      <c r="P70" s="826">
        <v>82632.800000000003</v>
      </c>
      <c r="Q70" s="860">
        <v>74845.399999999994</v>
      </c>
    </row>
    <row r="71" spans="1:17" x14ac:dyDescent="0.2">
      <c r="A71" s="8" t="s">
        <v>83</v>
      </c>
      <c r="B71" s="45">
        <v>61.269087207329491</v>
      </c>
      <c r="C71" s="45">
        <v>102.03928522711772</v>
      </c>
      <c r="D71" s="45">
        <v>136.05391992488765</v>
      </c>
      <c r="E71" s="45">
        <v>129.18556497732203</v>
      </c>
      <c r="F71" s="45">
        <v>116.85361906356381</v>
      </c>
      <c r="G71" s="45">
        <v>91.358859874622297</v>
      </c>
      <c r="H71" s="45">
        <v>55.301613280336682</v>
      </c>
      <c r="I71" s="45">
        <v>63.809815950920246</v>
      </c>
      <c r="J71" s="45">
        <v>80.763540367265236</v>
      </c>
      <c r="K71" s="45">
        <v>98.270411495754402</v>
      </c>
      <c r="L71" s="45">
        <v>143.60576340961376</v>
      </c>
      <c r="M71" s="45">
        <v>182.17496420439878</v>
      </c>
      <c r="N71" s="73">
        <v>203.5</v>
      </c>
      <c r="O71" s="67">
        <v>189.4</v>
      </c>
      <c r="P71" s="826">
        <f>P70/469.44</f>
        <v>176.02419904567145</v>
      </c>
      <c r="Q71" s="860">
        <f>Q70/521.59</f>
        <v>143.49469890143598</v>
      </c>
    </row>
    <row r="72" spans="1:17" ht="22.5" x14ac:dyDescent="0.2">
      <c r="A72" s="24" t="s">
        <v>618</v>
      </c>
      <c r="B72" s="48">
        <v>111.8</v>
      </c>
      <c r="C72" s="48">
        <v>155</v>
      </c>
      <c r="D72" s="45">
        <v>128.9</v>
      </c>
      <c r="E72" s="48">
        <v>92.7</v>
      </c>
      <c r="F72" s="45">
        <v>104.5</v>
      </c>
      <c r="G72" s="45">
        <v>94.2</v>
      </c>
      <c r="H72" s="45">
        <v>88.6</v>
      </c>
      <c r="I72" s="45">
        <v>103.2</v>
      </c>
      <c r="J72" s="45">
        <v>126</v>
      </c>
      <c r="K72" s="45">
        <v>132.6</v>
      </c>
      <c r="L72" s="45">
        <v>153.80000000000001</v>
      </c>
      <c r="M72" s="45">
        <v>125.2</v>
      </c>
      <c r="N72" s="73">
        <v>115.4</v>
      </c>
      <c r="O72" s="67">
        <v>89.1</v>
      </c>
      <c r="P72" s="826">
        <v>93.3</v>
      </c>
      <c r="Q72" s="860">
        <v>88</v>
      </c>
    </row>
    <row r="73" spans="1:17" ht="22.5" x14ac:dyDescent="0.2">
      <c r="A73" s="24" t="s">
        <v>85</v>
      </c>
      <c r="B73" s="45">
        <v>111.8</v>
      </c>
      <c r="C73" s="45">
        <v>173.3</v>
      </c>
      <c r="D73" s="45">
        <v>223.4</v>
      </c>
      <c r="E73" s="45">
        <v>207.1</v>
      </c>
      <c r="F73" s="45">
        <v>216.4</v>
      </c>
      <c r="G73" s="45">
        <v>203.8</v>
      </c>
      <c r="H73" s="45">
        <v>180.6</v>
      </c>
      <c r="I73" s="45">
        <v>186.4</v>
      </c>
      <c r="J73" s="45">
        <v>234.9</v>
      </c>
      <c r="K73" s="45">
        <v>311.5</v>
      </c>
      <c r="L73" s="45">
        <v>479.1</v>
      </c>
      <c r="M73" s="45">
        <v>599.79999999999995</v>
      </c>
      <c r="N73" s="101">
        <v>692.2</v>
      </c>
      <c r="O73" s="67">
        <v>616.79999999999995</v>
      </c>
      <c r="P73" s="826">
        <f>O73*P72/100</f>
        <v>575.47439999999995</v>
      </c>
      <c r="Q73" s="860">
        <f>P73*Q72/100</f>
        <v>506.41747199999998</v>
      </c>
    </row>
    <row r="74" spans="1:17" x14ac:dyDescent="0.2">
      <c r="A74" s="24" t="s">
        <v>86</v>
      </c>
      <c r="B74" s="22" t="s">
        <v>8</v>
      </c>
      <c r="C74" s="22" t="s">
        <v>8</v>
      </c>
      <c r="D74" s="22" t="s">
        <v>8</v>
      </c>
      <c r="E74" s="22" t="s">
        <v>8</v>
      </c>
      <c r="F74" s="22" t="s">
        <v>8</v>
      </c>
      <c r="G74" s="22" t="s">
        <v>8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  <c r="M74" s="22" t="s">
        <v>8</v>
      </c>
      <c r="N74" s="22" t="s">
        <v>8</v>
      </c>
      <c r="O74" s="22" t="s">
        <v>8</v>
      </c>
      <c r="P74" s="790" t="s">
        <v>8</v>
      </c>
      <c r="Q74" s="75" t="s">
        <v>8</v>
      </c>
    </row>
    <row r="75" spans="1:17" x14ac:dyDescent="0.2">
      <c r="A75" s="24" t="s">
        <v>87</v>
      </c>
      <c r="B75" s="22" t="s">
        <v>8</v>
      </c>
      <c r="C75" s="22" t="s">
        <v>8</v>
      </c>
      <c r="D75" s="22" t="s">
        <v>8</v>
      </c>
      <c r="E75" s="22" t="s">
        <v>8</v>
      </c>
      <c r="F75" s="22" t="s">
        <v>8</v>
      </c>
      <c r="G75" s="22" t="s">
        <v>8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  <c r="M75" s="22" t="s">
        <v>8</v>
      </c>
      <c r="N75" s="22" t="s">
        <v>8</v>
      </c>
      <c r="O75" s="22" t="s">
        <v>8</v>
      </c>
      <c r="P75" s="790" t="s">
        <v>8</v>
      </c>
      <c r="Q75" s="75" t="s">
        <v>8</v>
      </c>
    </row>
    <row r="76" spans="1:17" s="800" customFormat="1" ht="33.75" x14ac:dyDescent="0.2">
      <c r="A76" s="798" t="s">
        <v>89</v>
      </c>
      <c r="B76" s="791">
        <v>44</v>
      </c>
      <c r="C76" s="791">
        <v>28</v>
      </c>
      <c r="D76" s="791">
        <v>43.8</v>
      </c>
      <c r="E76" s="790">
        <v>119.1</v>
      </c>
      <c r="F76" s="790">
        <v>128.30000000000001</v>
      </c>
      <c r="G76" s="790">
        <v>122.4</v>
      </c>
      <c r="H76" s="790">
        <v>107.8</v>
      </c>
      <c r="I76" s="790">
        <v>102.7</v>
      </c>
      <c r="J76" s="790">
        <v>157.4</v>
      </c>
      <c r="K76" s="790">
        <v>155.9</v>
      </c>
      <c r="L76" s="791">
        <v>161.4</v>
      </c>
      <c r="M76" s="790">
        <v>127.6</v>
      </c>
      <c r="N76" s="813">
        <v>119.7</v>
      </c>
      <c r="O76" s="790">
        <v>197.5</v>
      </c>
      <c r="P76" s="1099">
        <v>326.44209999999998</v>
      </c>
      <c r="Q76" s="1546">
        <v>364.6</v>
      </c>
    </row>
    <row r="77" spans="1:17" s="800" customFormat="1" ht="22.5" x14ac:dyDescent="0.2">
      <c r="A77" s="798" t="s">
        <v>90</v>
      </c>
      <c r="B77" s="790">
        <v>2</v>
      </c>
      <c r="C77" s="790">
        <v>2</v>
      </c>
      <c r="D77" s="790">
        <v>2</v>
      </c>
      <c r="E77" s="790">
        <v>2</v>
      </c>
      <c r="F77" s="790">
        <v>2</v>
      </c>
      <c r="G77" s="790">
        <v>2</v>
      </c>
      <c r="H77" s="790">
        <v>2</v>
      </c>
      <c r="I77" s="790">
        <v>2</v>
      </c>
      <c r="J77" s="790">
        <v>2</v>
      </c>
      <c r="K77" s="790">
        <v>1</v>
      </c>
      <c r="L77" s="790">
        <v>1</v>
      </c>
      <c r="M77" s="790">
        <v>1</v>
      </c>
      <c r="N77" s="813">
        <v>1</v>
      </c>
      <c r="O77" s="813">
        <v>1</v>
      </c>
      <c r="P77" s="790">
        <v>1</v>
      </c>
      <c r="Q77" s="22">
        <v>1</v>
      </c>
    </row>
    <row r="78" spans="1:17" s="800" customFormat="1" x14ac:dyDescent="0.2">
      <c r="A78" s="798" t="s">
        <v>91</v>
      </c>
      <c r="B78" s="790"/>
      <c r="C78" s="790"/>
      <c r="D78" s="790"/>
      <c r="E78" s="790"/>
      <c r="F78" s="790"/>
      <c r="G78" s="790"/>
      <c r="H78" s="790"/>
      <c r="I78" s="790"/>
      <c r="J78" s="790"/>
      <c r="K78" s="790"/>
      <c r="L78" s="790"/>
      <c r="M78" s="790"/>
      <c r="N78" s="813"/>
      <c r="O78" s="813"/>
      <c r="P78" s="790"/>
      <c r="Q78" s="75"/>
    </row>
    <row r="79" spans="1:17" s="800" customFormat="1" x14ac:dyDescent="0.2">
      <c r="A79" s="798" t="s">
        <v>92</v>
      </c>
      <c r="B79" s="790">
        <v>1</v>
      </c>
      <c r="C79" s="790">
        <v>1</v>
      </c>
      <c r="D79" s="790">
        <v>1</v>
      </c>
      <c r="E79" s="790">
        <v>1</v>
      </c>
      <c r="F79" s="790">
        <v>1</v>
      </c>
      <c r="G79" s="790">
        <v>1</v>
      </c>
      <c r="H79" s="790">
        <v>1</v>
      </c>
      <c r="I79" s="790">
        <v>1</v>
      </c>
      <c r="J79" s="790">
        <v>1</v>
      </c>
      <c r="K79" s="790">
        <v>1</v>
      </c>
      <c r="L79" s="790">
        <v>1</v>
      </c>
      <c r="M79" s="790">
        <v>1</v>
      </c>
      <c r="N79" s="813">
        <v>1</v>
      </c>
      <c r="O79" s="813">
        <v>1</v>
      </c>
      <c r="P79" s="790">
        <v>1</v>
      </c>
      <c r="Q79" s="22">
        <v>1</v>
      </c>
    </row>
    <row r="80" spans="1:17" s="800" customFormat="1" x14ac:dyDescent="0.2">
      <c r="A80" s="798" t="s">
        <v>93</v>
      </c>
      <c r="B80" s="790" t="s">
        <v>8</v>
      </c>
      <c r="C80" s="790" t="s">
        <v>8</v>
      </c>
      <c r="D80" s="790" t="s">
        <v>8</v>
      </c>
      <c r="E80" s="790" t="s">
        <v>8</v>
      </c>
      <c r="F80" s="790" t="s">
        <v>8</v>
      </c>
      <c r="G80" s="790" t="s">
        <v>8</v>
      </c>
      <c r="H80" s="790" t="s">
        <v>8</v>
      </c>
      <c r="I80" s="790" t="s">
        <v>8</v>
      </c>
      <c r="J80" s="790" t="s">
        <v>8</v>
      </c>
      <c r="K80" s="790" t="s">
        <v>8</v>
      </c>
      <c r="L80" s="790" t="s">
        <v>8</v>
      </c>
      <c r="M80" s="790" t="s">
        <v>8</v>
      </c>
      <c r="N80" s="813" t="s">
        <v>8</v>
      </c>
      <c r="O80" s="813" t="s">
        <v>8</v>
      </c>
      <c r="P80" s="790" t="s">
        <v>8</v>
      </c>
      <c r="Q80" s="22" t="s">
        <v>8</v>
      </c>
    </row>
    <row r="81" spans="1:17" s="800" customFormat="1" x14ac:dyDescent="0.2">
      <c r="A81" s="798" t="s">
        <v>94</v>
      </c>
      <c r="B81" s="790">
        <v>1</v>
      </c>
      <c r="C81" s="790">
        <v>1</v>
      </c>
      <c r="D81" s="790">
        <v>1</v>
      </c>
      <c r="E81" s="790">
        <v>1</v>
      </c>
      <c r="F81" s="790">
        <v>1</v>
      </c>
      <c r="G81" s="790">
        <v>1</v>
      </c>
      <c r="H81" s="790">
        <v>1</v>
      </c>
      <c r="I81" s="790">
        <v>1</v>
      </c>
      <c r="J81" s="790">
        <v>1</v>
      </c>
      <c r="K81" s="790" t="s">
        <v>8</v>
      </c>
      <c r="L81" s="790" t="s">
        <v>8</v>
      </c>
      <c r="M81" s="790" t="s">
        <v>8</v>
      </c>
      <c r="N81" s="813" t="s">
        <v>8</v>
      </c>
      <c r="O81" s="813" t="s">
        <v>8</v>
      </c>
      <c r="P81" s="790" t="s">
        <v>8</v>
      </c>
      <c r="Q81" s="22" t="s">
        <v>8</v>
      </c>
    </row>
    <row r="82" spans="1:17" s="800" customFormat="1" x14ac:dyDescent="0.2">
      <c r="A82" s="798" t="s">
        <v>95</v>
      </c>
      <c r="B82" s="790" t="s">
        <v>8</v>
      </c>
      <c r="C82" s="790" t="s">
        <v>8</v>
      </c>
      <c r="D82" s="790" t="s">
        <v>8</v>
      </c>
      <c r="E82" s="790" t="s">
        <v>8</v>
      </c>
      <c r="F82" s="790" t="s">
        <v>8</v>
      </c>
      <c r="G82" s="790" t="s">
        <v>8</v>
      </c>
      <c r="H82" s="790" t="s">
        <v>8</v>
      </c>
      <c r="I82" s="790" t="s">
        <v>8</v>
      </c>
      <c r="J82" s="790" t="s">
        <v>8</v>
      </c>
      <c r="K82" s="790" t="s">
        <v>8</v>
      </c>
      <c r="L82" s="790" t="s">
        <v>8</v>
      </c>
      <c r="M82" s="790" t="s">
        <v>8</v>
      </c>
      <c r="N82" s="813" t="s">
        <v>8</v>
      </c>
      <c r="O82" s="813" t="s">
        <v>8</v>
      </c>
      <c r="P82" s="790" t="s">
        <v>8</v>
      </c>
      <c r="Q82" s="22" t="s">
        <v>8</v>
      </c>
    </row>
    <row r="83" spans="1:17" s="800" customFormat="1" ht="22.5" x14ac:dyDescent="0.2">
      <c r="A83" s="798" t="s">
        <v>96</v>
      </c>
      <c r="B83" s="973">
        <v>40</v>
      </c>
      <c r="C83" s="973">
        <v>43</v>
      </c>
      <c r="D83" s="973">
        <v>42</v>
      </c>
      <c r="E83" s="790">
        <v>47</v>
      </c>
      <c r="F83" s="790">
        <v>47</v>
      </c>
      <c r="G83" s="790">
        <v>49</v>
      </c>
      <c r="H83" s="790">
        <v>55</v>
      </c>
      <c r="I83" s="790">
        <v>55</v>
      </c>
      <c r="J83" s="790">
        <v>55</v>
      </c>
      <c r="K83" s="790">
        <v>44</v>
      </c>
      <c r="L83" s="790">
        <v>44</v>
      </c>
      <c r="M83" s="790">
        <v>43</v>
      </c>
      <c r="N83" s="813">
        <v>43</v>
      </c>
      <c r="O83" s="813">
        <v>43</v>
      </c>
      <c r="P83" s="790">
        <v>43</v>
      </c>
      <c r="Q83" s="22">
        <v>43</v>
      </c>
    </row>
    <row r="84" spans="1:17" s="800" customFormat="1" x14ac:dyDescent="0.2">
      <c r="A84" s="798" t="s">
        <v>97</v>
      </c>
      <c r="B84" s="790">
        <v>13</v>
      </c>
      <c r="C84" s="790">
        <v>14</v>
      </c>
      <c r="D84" s="790">
        <v>13</v>
      </c>
      <c r="E84" s="790">
        <v>13</v>
      </c>
      <c r="F84" s="790">
        <v>13</v>
      </c>
      <c r="G84" s="790">
        <v>15</v>
      </c>
      <c r="H84" s="790">
        <v>16</v>
      </c>
      <c r="I84" s="790">
        <v>16</v>
      </c>
      <c r="J84" s="790">
        <v>16</v>
      </c>
      <c r="K84" s="790">
        <v>11</v>
      </c>
      <c r="L84" s="790">
        <v>11</v>
      </c>
      <c r="M84" s="790">
        <v>10</v>
      </c>
      <c r="N84" s="813">
        <v>10</v>
      </c>
      <c r="O84" s="813">
        <v>10</v>
      </c>
      <c r="P84" s="790">
        <v>10</v>
      </c>
      <c r="Q84" s="22">
        <v>10</v>
      </c>
    </row>
    <row r="85" spans="1:17" s="800" customFormat="1" x14ac:dyDescent="0.2">
      <c r="A85" s="798" t="s">
        <v>98</v>
      </c>
      <c r="B85" s="790"/>
      <c r="C85" s="790"/>
      <c r="D85" s="790"/>
      <c r="E85" s="790"/>
      <c r="F85" s="790"/>
      <c r="G85" s="790"/>
      <c r="H85" s="790"/>
      <c r="I85" s="790"/>
      <c r="J85" s="790"/>
      <c r="K85" s="790"/>
      <c r="L85" s="790"/>
      <c r="M85" s="790"/>
      <c r="N85" s="813"/>
      <c r="O85" s="813"/>
      <c r="P85" s="790"/>
      <c r="Q85" s="75"/>
    </row>
    <row r="86" spans="1:17" s="800" customFormat="1" x14ac:dyDescent="0.2">
      <c r="A86" s="798" t="s">
        <v>99</v>
      </c>
      <c r="B86" s="790">
        <v>1</v>
      </c>
      <c r="C86" s="790" t="s">
        <v>8</v>
      </c>
      <c r="D86" s="790" t="s">
        <v>8</v>
      </c>
      <c r="E86" s="790" t="s">
        <v>8</v>
      </c>
      <c r="F86" s="790" t="s">
        <v>8</v>
      </c>
      <c r="G86" s="790" t="s">
        <v>8</v>
      </c>
      <c r="H86" s="790" t="s">
        <v>8</v>
      </c>
      <c r="I86" s="790" t="s">
        <v>8</v>
      </c>
      <c r="J86" s="790" t="s">
        <v>8</v>
      </c>
      <c r="K86" s="790" t="s">
        <v>8</v>
      </c>
      <c r="L86" s="790" t="s">
        <v>8</v>
      </c>
      <c r="M86" s="790" t="s">
        <v>8</v>
      </c>
      <c r="N86" s="813" t="s">
        <v>8</v>
      </c>
      <c r="O86" s="813" t="s">
        <v>8</v>
      </c>
      <c r="P86" s="790" t="s">
        <v>8</v>
      </c>
      <c r="Q86" s="22" t="s">
        <v>8</v>
      </c>
    </row>
    <row r="87" spans="1:17" s="800" customFormat="1" x14ac:dyDescent="0.2">
      <c r="A87" s="798" t="s">
        <v>101</v>
      </c>
      <c r="B87" s="790" t="s">
        <v>8</v>
      </c>
      <c r="C87" s="790">
        <v>1</v>
      </c>
      <c r="D87" s="790">
        <v>1</v>
      </c>
      <c r="E87" s="790" t="s">
        <v>8</v>
      </c>
      <c r="F87" s="790" t="s">
        <v>8</v>
      </c>
      <c r="G87" s="790" t="s">
        <v>8</v>
      </c>
      <c r="H87" s="790" t="s">
        <v>8</v>
      </c>
      <c r="I87" s="790" t="s">
        <v>8</v>
      </c>
      <c r="J87" s="790" t="s">
        <v>8</v>
      </c>
      <c r="K87" s="790" t="s">
        <v>8</v>
      </c>
      <c r="L87" s="790" t="s">
        <v>8</v>
      </c>
      <c r="M87" s="790" t="s">
        <v>8</v>
      </c>
      <c r="N87" s="813" t="s">
        <v>8</v>
      </c>
      <c r="O87" s="813" t="s">
        <v>8</v>
      </c>
      <c r="P87" s="790" t="s">
        <v>8</v>
      </c>
      <c r="Q87" s="22" t="s">
        <v>8</v>
      </c>
    </row>
    <row r="88" spans="1:17" s="800" customFormat="1" x14ac:dyDescent="0.2">
      <c r="A88" s="798" t="s">
        <v>102</v>
      </c>
      <c r="B88" s="790" t="s">
        <v>8</v>
      </c>
      <c r="C88" s="790" t="s">
        <v>8</v>
      </c>
      <c r="D88" s="790" t="s">
        <v>8</v>
      </c>
      <c r="E88" s="790" t="s">
        <v>8</v>
      </c>
      <c r="F88" s="790" t="s">
        <v>8</v>
      </c>
      <c r="G88" s="790" t="s">
        <v>8</v>
      </c>
      <c r="H88" s="790" t="s">
        <v>8</v>
      </c>
      <c r="I88" s="790" t="s">
        <v>8</v>
      </c>
      <c r="J88" s="790" t="s">
        <v>8</v>
      </c>
      <c r="K88" s="790" t="s">
        <v>8</v>
      </c>
      <c r="L88" s="790" t="s">
        <v>8</v>
      </c>
      <c r="M88" s="790" t="s">
        <v>8</v>
      </c>
      <c r="N88" s="813" t="s">
        <v>8</v>
      </c>
      <c r="O88" s="813" t="s">
        <v>8</v>
      </c>
      <c r="P88" s="790" t="s">
        <v>8</v>
      </c>
      <c r="Q88" s="22" t="s">
        <v>8</v>
      </c>
    </row>
    <row r="89" spans="1:17" s="800" customFormat="1" x14ac:dyDescent="0.2">
      <c r="A89" s="798" t="s">
        <v>103</v>
      </c>
      <c r="B89" s="790">
        <v>6</v>
      </c>
      <c r="C89" s="790">
        <v>7</v>
      </c>
      <c r="D89" s="790">
        <v>6</v>
      </c>
      <c r="E89" s="790">
        <v>5</v>
      </c>
      <c r="F89" s="790">
        <v>5</v>
      </c>
      <c r="G89" s="790">
        <v>5</v>
      </c>
      <c r="H89" s="790">
        <v>7</v>
      </c>
      <c r="I89" s="790">
        <v>7</v>
      </c>
      <c r="J89" s="790">
        <v>7</v>
      </c>
      <c r="K89" s="790">
        <v>4</v>
      </c>
      <c r="L89" s="790">
        <v>4</v>
      </c>
      <c r="M89" s="790">
        <v>3</v>
      </c>
      <c r="N89" s="813">
        <v>3</v>
      </c>
      <c r="O89" s="813">
        <v>3</v>
      </c>
      <c r="P89" s="790">
        <v>3</v>
      </c>
      <c r="Q89" s="22">
        <v>3</v>
      </c>
    </row>
    <row r="90" spans="1:17" x14ac:dyDescent="0.2">
      <c r="A90" s="1289" t="s">
        <v>585</v>
      </c>
      <c r="B90" s="1052"/>
      <c r="C90" s="1052"/>
      <c r="D90" s="1052"/>
      <c r="E90" s="1052"/>
      <c r="F90" s="1052"/>
      <c r="G90" s="1052"/>
      <c r="H90" s="1052"/>
      <c r="I90" s="1052"/>
      <c r="J90" s="1052"/>
      <c r="K90" s="1052"/>
      <c r="L90" s="1052"/>
      <c r="M90" s="1052"/>
      <c r="N90" s="1046"/>
      <c r="O90" s="1049"/>
      <c r="P90" s="1049"/>
      <c r="Q90" s="1049"/>
    </row>
    <row r="91" spans="1:17" ht="22.5" x14ac:dyDescent="0.2">
      <c r="A91" s="693" t="s">
        <v>105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73"/>
      <c r="O91" s="67"/>
      <c r="P91" s="67"/>
      <c r="Q91" s="67"/>
    </row>
    <row r="92" spans="1:17" x14ac:dyDescent="0.2">
      <c r="A92" s="24" t="s">
        <v>81</v>
      </c>
      <c r="B92" s="48">
        <v>9208.5740000000005</v>
      </c>
      <c r="C92" s="48">
        <v>77985.978000000003</v>
      </c>
      <c r="D92" s="48">
        <v>59224.057000000001</v>
      </c>
      <c r="E92" s="48">
        <v>76967.623000000007</v>
      </c>
      <c r="F92" s="48">
        <v>83283.695999999996</v>
      </c>
      <c r="G92" s="48">
        <v>69301.684999999998</v>
      </c>
      <c r="H92" s="48">
        <v>110738.535</v>
      </c>
      <c r="I92" s="48">
        <v>133356.424</v>
      </c>
      <c r="J92" s="48">
        <v>138641.098</v>
      </c>
      <c r="K92" s="48">
        <v>132008.386</v>
      </c>
      <c r="L92" s="48">
        <v>126514.94899999999</v>
      </c>
      <c r="M92" s="48">
        <v>160203.80499999999</v>
      </c>
      <c r="N92" s="73">
        <v>192513</v>
      </c>
      <c r="O92" s="10">
        <v>164752.78700000001</v>
      </c>
      <c r="P92" s="824">
        <v>175463.93400000001</v>
      </c>
      <c r="Q92" s="48">
        <v>184748.1</v>
      </c>
    </row>
    <row r="93" spans="1:17" ht="22.5" x14ac:dyDescent="0.2">
      <c r="A93" s="104" t="s">
        <v>106</v>
      </c>
      <c r="B93" s="48">
        <v>1.4359958211820401</v>
      </c>
      <c r="C93" s="48">
        <v>9.476884262496915</v>
      </c>
      <c r="D93" s="48">
        <v>6.1326649392181976</v>
      </c>
      <c r="E93" s="48">
        <v>7.706775651950375</v>
      </c>
      <c r="F93" s="48">
        <v>7.4651351776533827</v>
      </c>
      <c r="G93" s="48">
        <v>6.7824547009519067</v>
      </c>
      <c r="H93" s="48">
        <v>7.3502814383266131</v>
      </c>
      <c r="I93" s="48">
        <v>8.4321136473623906</v>
      </c>
      <c r="J93" s="48">
        <v>7.4534266641046658</v>
      </c>
      <c r="K93" s="48">
        <v>6.1287978497338482</v>
      </c>
      <c r="L93" s="48">
        <v>5.2706858229322622</v>
      </c>
      <c r="M93" s="48">
        <v>5.7973099755626603</v>
      </c>
      <c r="N93" s="73">
        <v>8.6807556738568099</v>
      </c>
      <c r="O93" s="10">
        <v>7.1</v>
      </c>
      <c r="P93" s="824">
        <v>6.6017694719619184</v>
      </c>
      <c r="Q93" s="48">
        <v>5.5</v>
      </c>
    </row>
    <row r="94" spans="1:17" ht="24" x14ac:dyDescent="0.2">
      <c r="A94" s="24" t="s">
        <v>841</v>
      </c>
      <c r="B94" s="49" t="s">
        <v>4</v>
      </c>
      <c r="C94" s="49" t="s">
        <v>4</v>
      </c>
      <c r="D94" s="49" t="s">
        <v>4</v>
      </c>
      <c r="E94" s="49" t="s">
        <v>4</v>
      </c>
      <c r="F94" s="49" t="s">
        <v>4</v>
      </c>
      <c r="G94" s="49" t="s">
        <v>4</v>
      </c>
      <c r="H94" s="49" t="s">
        <v>4</v>
      </c>
      <c r="I94" s="49" t="s">
        <v>4</v>
      </c>
      <c r="J94" s="49" t="s">
        <v>4</v>
      </c>
      <c r="K94" s="49" t="s">
        <v>4</v>
      </c>
      <c r="L94" s="49" t="s">
        <v>4</v>
      </c>
      <c r="M94" s="49" t="s">
        <v>4</v>
      </c>
      <c r="N94" s="123" t="s">
        <v>4</v>
      </c>
      <c r="O94" s="49" t="s">
        <v>4</v>
      </c>
      <c r="P94" s="785" t="s">
        <v>4</v>
      </c>
      <c r="Q94" s="49" t="s">
        <v>4</v>
      </c>
    </row>
    <row r="95" spans="1:17" s="66" customFormat="1" ht="22.5" x14ac:dyDescent="0.2">
      <c r="A95" s="693" t="s">
        <v>113</v>
      </c>
      <c r="B95" s="465"/>
      <c r="C95" s="465"/>
      <c r="D95" s="465"/>
      <c r="E95" s="465"/>
      <c r="F95" s="465"/>
      <c r="G95" s="465"/>
      <c r="H95" s="465"/>
      <c r="I95" s="465"/>
      <c r="J95" s="465"/>
      <c r="K95" s="465"/>
      <c r="L95" s="465"/>
      <c r="M95" s="465"/>
      <c r="N95" s="792"/>
      <c r="O95" s="549"/>
      <c r="P95" s="1198"/>
      <c r="Q95" s="33"/>
    </row>
    <row r="96" spans="1:17" s="800" customFormat="1" x14ac:dyDescent="0.2">
      <c r="A96" s="798" t="s">
        <v>81</v>
      </c>
      <c r="B96" s="822">
        <v>1206.7370000000001</v>
      </c>
      <c r="C96" s="822">
        <v>16638.802</v>
      </c>
      <c r="D96" s="822">
        <v>845.04499999999996</v>
      </c>
      <c r="E96" s="822">
        <v>16620.601999999999</v>
      </c>
      <c r="F96" s="822">
        <v>8670.2980000000007</v>
      </c>
      <c r="G96" s="822">
        <v>395.71</v>
      </c>
      <c r="H96" s="822">
        <v>2205.5219999999999</v>
      </c>
      <c r="I96" s="822">
        <v>228.851</v>
      </c>
      <c r="J96" s="822">
        <v>6938.1559999999999</v>
      </c>
      <c r="K96" s="822">
        <v>3743.5990000000002</v>
      </c>
      <c r="L96" s="822">
        <v>1167.07</v>
      </c>
      <c r="M96" s="822">
        <v>78.155000000000001</v>
      </c>
      <c r="N96" s="823">
        <v>262.39999999999998</v>
      </c>
      <c r="O96" s="824">
        <v>248.423</v>
      </c>
      <c r="P96" s="824">
        <v>217.60599999999999</v>
      </c>
      <c r="Q96" s="48">
        <v>7496</v>
      </c>
    </row>
    <row r="97" spans="1:17" s="800" customFormat="1" ht="24" x14ac:dyDescent="0.2">
      <c r="A97" s="798" t="s">
        <v>841</v>
      </c>
      <c r="B97" s="785" t="s">
        <v>4</v>
      </c>
      <c r="C97" s="785" t="s">
        <v>4</v>
      </c>
      <c r="D97" s="785" t="s">
        <v>4</v>
      </c>
      <c r="E97" s="785" t="s">
        <v>4</v>
      </c>
      <c r="F97" s="785" t="s">
        <v>4</v>
      </c>
      <c r="G97" s="785" t="s">
        <v>4</v>
      </c>
      <c r="H97" s="785" t="s">
        <v>4</v>
      </c>
      <c r="I97" s="785" t="s">
        <v>4</v>
      </c>
      <c r="J97" s="785" t="s">
        <v>4</v>
      </c>
      <c r="K97" s="785" t="s">
        <v>4</v>
      </c>
      <c r="L97" s="785" t="s">
        <v>4</v>
      </c>
      <c r="M97" s="785" t="s">
        <v>4</v>
      </c>
      <c r="N97" s="811" t="s">
        <v>4</v>
      </c>
      <c r="O97" s="785" t="s">
        <v>4</v>
      </c>
      <c r="P97" s="785" t="s">
        <v>4</v>
      </c>
      <c r="Q97" s="49" t="s">
        <v>4</v>
      </c>
    </row>
    <row r="98" spans="1:17" s="800" customFormat="1" x14ac:dyDescent="0.2">
      <c r="A98" s="825" t="s">
        <v>116</v>
      </c>
      <c r="B98" s="808"/>
      <c r="C98" s="808"/>
      <c r="D98" s="808"/>
      <c r="E98" s="808"/>
      <c r="F98" s="808"/>
      <c r="G98" s="808"/>
      <c r="H98" s="808"/>
      <c r="I98" s="808"/>
      <c r="J98" s="808"/>
      <c r="K98" s="808"/>
      <c r="L98" s="808"/>
      <c r="M98" s="808"/>
      <c r="N98" s="812"/>
      <c r="O98" s="826"/>
      <c r="P98" s="790"/>
      <c r="Q98" s="22"/>
    </row>
    <row r="99" spans="1:17" s="800" customFormat="1" x14ac:dyDescent="0.2">
      <c r="A99" s="798" t="s">
        <v>81</v>
      </c>
      <c r="B99" s="822">
        <v>5912.674</v>
      </c>
      <c r="C99" s="822">
        <v>57669.038999999997</v>
      </c>
      <c r="D99" s="822">
        <v>54657.902000000002</v>
      </c>
      <c r="E99" s="822">
        <v>54677.572999999997</v>
      </c>
      <c r="F99" s="822">
        <v>69376.891000000003</v>
      </c>
      <c r="G99" s="822">
        <v>63007.296000000002</v>
      </c>
      <c r="H99" s="822">
        <v>101830.523</v>
      </c>
      <c r="I99" s="822">
        <v>124514.43799999999</v>
      </c>
      <c r="J99" s="822">
        <v>121654.876</v>
      </c>
      <c r="K99" s="822">
        <v>118779.04399999999</v>
      </c>
      <c r="L99" s="822">
        <v>116497.133</v>
      </c>
      <c r="M99" s="822">
        <v>152006.997</v>
      </c>
      <c r="N99" s="823">
        <v>183604</v>
      </c>
      <c r="O99" s="824">
        <v>156650.95300000001</v>
      </c>
      <c r="P99" s="824">
        <v>163918.47700000001</v>
      </c>
      <c r="Q99" s="48">
        <v>162951.20000000001</v>
      </c>
    </row>
    <row r="100" spans="1:17" s="800" customFormat="1" ht="24" x14ac:dyDescent="0.2">
      <c r="A100" s="798" t="s">
        <v>841</v>
      </c>
      <c r="B100" s="785" t="s">
        <v>4</v>
      </c>
      <c r="C100" s="785" t="s">
        <v>4</v>
      </c>
      <c r="D100" s="785" t="s">
        <v>4</v>
      </c>
      <c r="E100" s="785" t="s">
        <v>4</v>
      </c>
      <c r="F100" s="785" t="s">
        <v>4</v>
      </c>
      <c r="G100" s="785" t="s">
        <v>4</v>
      </c>
      <c r="H100" s="785" t="s">
        <v>4</v>
      </c>
      <c r="I100" s="785" t="s">
        <v>4</v>
      </c>
      <c r="J100" s="785" t="s">
        <v>4</v>
      </c>
      <c r="K100" s="785" t="s">
        <v>4</v>
      </c>
      <c r="L100" s="785" t="s">
        <v>4</v>
      </c>
      <c r="M100" s="785" t="s">
        <v>4</v>
      </c>
      <c r="N100" s="811" t="s">
        <v>4</v>
      </c>
      <c r="O100" s="785" t="s">
        <v>4</v>
      </c>
      <c r="P100" s="785" t="s">
        <v>4</v>
      </c>
      <c r="Q100" s="49" t="s">
        <v>4</v>
      </c>
    </row>
    <row r="101" spans="1:17" s="800" customFormat="1" ht="22.5" x14ac:dyDescent="0.2">
      <c r="A101" s="827" t="s">
        <v>619</v>
      </c>
      <c r="B101" s="822">
        <v>28.814</v>
      </c>
      <c r="C101" s="822">
        <v>52.569000000000003</v>
      </c>
      <c r="D101" s="822">
        <v>120.90900000000001</v>
      </c>
      <c r="E101" s="822">
        <v>275.17099999999999</v>
      </c>
      <c r="F101" s="822">
        <v>274.84800000000001</v>
      </c>
      <c r="G101" s="822">
        <v>312.96100000000001</v>
      </c>
      <c r="H101" s="822">
        <v>324.26799999999997</v>
      </c>
      <c r="I101" s="822">
        <v>429.04899999999998</v>
      </c>
      <c r="J101" s="822">
        <v>480.75700000000001</v>
      </c>
      <c r="K101" s="822">
        <v>574.43700000000001</v>
      </c>
      <c r="L101" s="822">
        <v>526.12</v>
      </c>
      <c r="M101" s="822">
        <v>582.12699999999995</v>
      </c>
      <c r="N101" s="823">
        <v>633.70000000000005</v>
      </c>
      <c r="O101" s="823">
        <v>776.29899999999998</v>
      </c>
      <c r="P101" s="824">
        <v>629.6</v>
      </c>
      <c r="Q101" s="48">
        <v>495</v>
      </c>
    </row>
    <row r="102" spans="1:17" s="800" customFormat="1" x14ac:dyDescent="0.2">
      <c r="A102" s="786" t="s">
        <v>118</v>
      </c>
      <c r="B102" s="822">
        <v>10.375</v>
      </c>
      <c r="C102" s="822">
        <v>11.093</v>
      </c>
      <c r="D102" s="822">
        <v>11.949</v>
      </c>
      <c r="E102" s="822">
        <v>3.923</v>
      </c>
      <c r="F102" s="822">
        <v>0.28799999999999998</v>
      </c>
      <c r="G102" s="822" t="s">
        <v>8</v>
      </c>
      <c r="H102" s="822" t="s">
        <v>8</v>
      </c>
      <c r="I102" s="822" t="s">
        <v>8</v>
      </c>
      <c r="J102" s="822" t="s">
        <v>8</v>
      </c>
      <c r="K102" s="822" t="s">
        <v>8</v>
      </c>
      <c r="L102" s="822" t="s">
        <v>8</v>
      </c>
      <c r="M102" s="822" t="s">
        <v>8</v>
      </c>
      <c r="N102" s="823" t="s">
        <v>8</v>
      </c>
      <c r="O102" s="791">
        <v>1.1399999999999999</v>
      </c>
      <c r="P102" s="824" t="s">
        <v>100</v>
      </c>
      <c r="Q102" s="48" t="s">
        <v>8</v>
      </c>
    </row>
    <row r="103" spans="1:17" s="800" customFormat="1" x14ac:dyDescent="0.2">
      <c r="A103" s="786" t="s">
        <v>119</v>
      </c>
      <c r="B103" s="822">
        <v>8.8279999999999994</v>
      </c>
      <c r="C103" s="822">
        <v>10.98</v>
      </c>
      <c r="D103" s="822">
        <v>11.659000000000001</v>
      </c>
      <c r="E103" s="822">
        <v>12.42</v>
      </c>
      <c r="F103" s="822">
        <v>10.081</v>
      </c>
      <c r="G103" s="822">
        <v>9.6950000000000003</v>
      </c>
      <c r="H103" s="822">
        <v>1.1819999999999999</v>
      </c>
      <c r="I103" s="822" t="s">
        <v>8</v>
      </c>
      <c r="J103" s="822" t="s">
        <v>8</v>
      </c>
      <c r="K103" s="822" t="s">
        <v>8</v>
      </c>
      <c r="L103" s="822">
        <v>157.41900000000001</v>
      </c>
      <c r="M103" s="822">
        <v>199.25299999999999</v>
      </c>
      <c r="N103" s="823">
        <v>474.1</v>
      </c>
      <c r="O103" s="785">
        <v>630.52700000000004</v>
      </c>
      <c r="P103" s="824">
        <v>504.315</v>
      </c>
      <c r="Q103" s="48">
        <v>1147.7</v>
      </c>
    </row>
    <row r="104" spans="1:17" s="800" customFormat="1" x14ac:dyDescent="0.2">
      <c r="A104" s="786" t="s">
        <v>120</v>
      </c>
      <c r="B104" s="822">
        <v>59.381</v>
      </c>
      <c r="C104" s="822">
        <v>124.06699999999999</v>
      </c>
      <c r="D104" s="822">
        <v>122.47199999999999</v>
      </c>
      <c r="E104" s="822">
        <v>124.848</v>
      </c>
      <c r="F104" s="822">
        <v>98.402000000000001</v>
      </c>
      <c r="G104" s="822">
        <v>93.781000000000006</v>
      </c>
      <c r="H104" s="822">
        <v>95.207999999999998</v>
      </c>
      <c r="I104" s="822">
        <v>132.05500000000001</v>
      </c>
      <c r="J104" s="822">
        <v>151.67500000000001</v>
      </c>
      <c r="K104" s="822">
        <v>157.06800000000001</v>
      </c>
      <c r="L104" s="822">
        <v>203.488</v>
      </c>
      <c r="M104" s="822">
        <v>219.273</v>
      </c>
      <c r="N104" s="823">
        <v>296.8</v>
      </c>
      <c r="O104" s="785">
        <v>308.37200000000001</v>
      </c>
      <c r="P104" s="824">
        <v>279.63099999999997</v>
      </c>
      <c r="Q104" s="48">
        <v>219.5</v>
      </c>
    </row>
    <row r="105" spans="1:17" s="800" customFormat="1" x14ac:dyDescent="0.2">
      <c r="A105" s="786" t="s">
        <v>121</v>
      </c>
      <c r="B105" s="822" t="s">
        <v>8</v>
      </c>
      <c r="C105" s="822">
        <v>903.80200000000002</v>
      </c>
      <c r="D105" s="822">
        <v>896.83100000000002</v>
      </c>
      <c r="E105" s="822">
        <v>702.63099999999997</v>
      </c>
      <c r="F105" s="822">
        <v>2279.413</v>
      </c>
      <c r="G105" s="822">
        <v>1825.3119999999999</v>
      </c>
      <c r="H105" s="822">
        <v>2765.058</v>
      </c>
      <c r="I105" s="822">
        <v>1588.039</v>
      </c>
      <c r="J105" s="822">
        <v>1379.48</v>
      </c>
      <c r="K105" s="822">
        <v>1745.4880000000001</v>
      </c>
      <c r="L105" s="822">
        <v>802.82500000000005</v>
      </c>
      <c r="M105" s="822">
        <v>877.05700000000002</v>
      </c>
      <c r="N105" s="823">
        <v>3356.4</v>
      </c>
      <c r="O105" s="824">
        <v>5761.1229999999996</v>
      </c>
      <c r="P105" s="824">
        <v>5932.723</v>
      </c>
      <c r="Q105" s="48" t="s">
        <v>100</v>
      </c>
    </row>
    <row r="106" spans="1:17" s="800" customFormat="1" x14ac:dyDescent="0.2">
      <c r="A106" s="786" t="s">
        <v>122</v>
      </c>
      <c r="B106" s="822" t="s">
        <v>8</v>
      </c>
      <c r="C106" s="822">
        <v>53.542999999999999</v>
      </c>
      <c r="D106" s="822">
        <v>148.53800000000001</v>
      </c>
      <c r="E106" s="822">
        <v>155.881</v>
      </c>
      <c r="F106" s="822">
        <v>187.715</v>
      </c>
      <c r="G106" s="822">
        <v>178.15700000000001</v>
      </c>
      <c r="H106" s="822">
        <v>258.86200000000002</v>
      </c>
      <c r="I106" s="822">
        <v>306.209</v>
      </c>
      <c r="J106" s="822">
        <v>355.673</v>
      </c>
      <c r="K106" s="822">
        <v>381.56299999999999</v>
      </c>
      <c r="L106" s="822">
        <v>548.55200000000002</v>
      </c>
      <c r="M106" s="822">
        <v>906.59299999999996</v>
      </c>
      <c r="N106" s="823">
        <v>1141.3</v>
      </c>
      <c r="O106" s="824">
        <v>1144.298</v>
      </c>
      <c r="P106" s="824">
        <v>1044.373</v>
      </c>
      <c r="Q106" s="48">
        <v>666.2</v>
      </c>
    </row>
    <row r="107" spans="1:17" s="800" customFormat="1" x14ac:dyDescent="0.2">
      <c r="A107" s="786" t="s">
        <v>123</v>
      </c>
      <c r="B107" s="822">
        <v>717.85</v>
      </c>
      <c r="C107" s="822">
        <v>36394.745999999999</v>
      </c>
      <c r="D107" s="822">
        <v>31742.507000000001</v>
      </c>
      <c r="E107" s="822">
        <v>31744.233</v>
      </c>
      <c r="F107" s="822">
        <v>44771.44</v>
      </c>
      <c r="G107" s="822">
        <v>44407.014999999999</v>
      </c>
      <c r="H107" s="822">
        <v>82213.604999999996</v>
      </c>
      <c r="I107" s="822">
        <v>116797.751</v>
      </c>
      <c r="J107" s="822">
        <v>112323.05899999999</v>
      </c>
      <c r="K107" s="822">
        <v>106451.10400000001</v>
      </c>
      <c r="L107" s="822">
        <v>103155.40300000001</v>
      </c>
      <c r="M107" s="822">
        <v>134925.03200000001</v>
      </c>
      <c r="N107" s="823">
        <v>155552.20000000001</v>
      </c>
      <c r="O107" s="824">
        <v>124003.25</v>
      </c>
      <c r="P107" s="824">
        <v>136507.40700000001</v>
      </c>
      <c r="Q107" s="48" t="s">
        <v>100</v>
      </c>
    </row>
    <row r="108" spans="1:17" s="800" customFormat="1" x14ac:dyDescent="0.2">
      <c r="A108" s="786" t="s">
        <v>124</v>
      </c>
      <c r="B108" s="822">
        <v>330.589</v>
      </c>
      <c r="C108" s="822">
        <v>636.35299999999995</v>
      </c>
      <c r="D108" s="822">
        <v>6903.98</v>
      </c>
      <c r="E108" s="822">
        <v>6379.9409999999998</v>
      </c>
      <c r="F108" s="822">
        <v>6517.701</v>
      </c>
      <c r="G108" s="822">
        <v>5167.8450000000003</v>
      </c>
      <c r="H108" s="822">
        <v>5668.7039999999997</v>
      </c>
      <c r="I108" s="822">
        <v>2572.0709999999999</v>
      </c>
      <c r="J108" s="822">
        <v>4095.2449999999999</v>
      </c>
      <c r="K108" s="822">
        <v>5530.8010000000004</v>
      </c>
      <c r="L108" s="822">
        <v>6140.6530000000002</v>
      </c>
      <c r="M108" s="822">
        <v>8155.3149999999996</v>
      </c>
      <c r="N108" s="823">
        <v>12759.5</v>
      </c>
      <c r="O108" s="824">
        <v>14134.245000000001</v>
      </c>
      <c r="P108" s="824">
        <v>10700.645</v>
      </c>
      <c r="Q108" s="48">
        <v>12708.4</v>
      </c>
    </row>
    <row r="109" spans="1:17" s="800" customFormat="1" x14ac:dyDescent="0.2">
      <c r="A109" s="786" t="s">
        <v>126</v>
      </c>
      <c r="B109" s="822">
        <v>4648.7780000000002</v>
      </c>
      <c r="C109" s="822">
        <v>6467.7910000000002</v>
      </c>
      <c r="D109" s="822">
        <v>8.1340000000000003</v>
      </c>
      <c r="E109" s="822">
        <v>6.6219999999999999</v>
      </c>
      <c r="F109" s="822">
        <v>1.1679999999999999</v>
      </c>
      <c r="G109" s="822" t="s">
        <v>8</v>
      </c>
      <c r="H109" s="822" t="s">
        <v>8</v>
      </c>
      <c r="I109" s="822">
        <v>23.803000000000001</v>
      </c>
      <c r="J109" s="822">
        <v>25.725000000000001</v>
      </c>
      <c r="K109" s="822">
        <v>13.727</v>
      </c>
      <c r="L109" s="822" t="s">
        <v>8</v>
      </c>
      <c r="M109" s="822" t="s">
        <v>8</v>
      </c>
      <c r="N109" s="823" t="s">
        <v>8</v>
      </c>
      <c r="O109" s="791">
        <v>788.94399999999996</v>
      </c>
      <c r="P109" s="824">
        <v>145.19999999999999</v>
      </c>
      <c r="Q109" s="48" t="s">
        <v>8</v>
      </c>
    </row>
    <row r="110" spans="1:17" s="800" customFormat="1" x14ac:dyDescent="0.2">
      <c r="A110" s="786" t="s">
        <v>127</v>
      </c>
      <c r="B110" s="822" t="s">
        <v>8</v>
      </c>
      <c r="C110" s="822" t="s">
        <v>8</v>
      </c>
      <c r="D110" s="822" t="s">
        <v>8</v>
      </c>
      <c r="E110" s="822" t="s">
        <v>8</v>
      </c>
      <c r="F110" s="822" t="s">
        <v>8</v>
      </c>
      <c r="G110" s="822" t="s">
        <v>8</v>
      </c>
      <c r="H110" s="822" t="s">
        <v>8</v>
      </c>
      <c r="I110" s="822" t="s">
        <v>8</v>
      </c>
      <c r="J110" s="822" t="s">
        <v>8</v>
      </c>
      <c r="K110" s="822" t="s">
        <v>8</v>
      </c>
      <c r="L110" s="822" t="s">
        <v>8</v>
      </c>
      <c r="M110" s="822" t="s">
        <v>8</v>
      </c>
      <c r="N110" s="823" t="s">
        <v>8</v>
      </c>
      <c r="O110" s="791" t="s">
        <v>8</v>
      </c>
      <c r="P110" s="824" t="s">
        <v>8</v>
      </c>
      <c r="Q110" s="48" t="s">
        <v>8</v>
      </c>
    </row>
    <row r="111" spans="1:17" s="800" customFormat="1" x14ac:dyDescent="0.2">
      <c r="A111" s="786" t="s">
        <v>128</v>
      </c>
      <c r="B111" s="822" t="s">
        <v>8</v>
      </c>
      <c r="C111" s="822" t="s">
        <v>8</v>
      </c>
      <c r="D111" s="822" t="s">
        <v>8</v>
      </c>
      <c r="E111" s="822" t="s">
        <v>8</v>
      </c>
      <c r="F111" s="822" t="s">
        <v>8</v>
      </c>
      <c r="G111" s="822" t="s">
        <v>8</v>
      </c>
      <c r="H111" s="822" t="s">
        <v>8</v>
      </c>
      <c r="I111" s="822" t="s">
        <v>8</v>
      </c>
      <c r="J111" s="822" t="s">
        <v>8</v>
      </c>
      <c r="K111" s="822" t="s">
        <v>8</v>
      </c>
      <c r="L111" s="822" t="s">
        <v>8</v>
      </c>
      <c r="M111" s="822" t="s">
        <v>8</v>
      </c>
      <c r="N111" s="823" t="s">
        <v>8</v>
      </c>
      <c r="O111" s="791" t="s">
        <v>8</v>
      </c>
      <c r="P111" s="824" t="s">
        <v>8</v>
      </c>
      <c r="Q111" s="48">
        <v>0.7</v>
      </c>
    </row>
    <row r="112" spans="1:17" s="800" customFormat="1" x14ac:dyDescent="0.2">
      <c r="A112" s="786" t="s">
        <v>129</v>
      </c>
      <c r="B112" s="822">
        <v>0.35599999999999998</v>
      </c>
      <c r="C112" s="822">
        <v>1.0489999999999999</v>
      </c>
      <c r="D112" s="822">
        <v>1</v>
      </c>
      <c r="E112" s="822">
        <v>1.716</v>
      </c>
      <c r="F112" s="822">
        <v>1.139</v>
      </c>
      <c r="G112" s="822">
        <v>2.0030000000000001</v>
      </c>
      <c r="H112" s="822">
        <v>3.7629999999999999</v>
      </c>
      <c r="I112" s="822">
        <v>1.821</v>
      </c>
      <c r="J112" s="822">
        <v>1.7470000000000001</v>
      </c>
      <c r="K112" s="822">
        <v>0.60299999999999998</v>
      </c>
      <c r="L112" s="822">
        <v>0.57599999999999996</v>
      </c>
      <c r="M112" s="822">
        <v>1.6990000000000001</v>
      </c>
      <c r="N112" s="823">
        <v>1.2</v>
      </c>
      <c r="O112" s="785">
        <v>4.8259999999999996</v>
      </c>
      <c r="P112" s="824" t="s">
        <v>8</v>
      </c>
      <c r="Q112" s="48" t="s">
        <v>8</v>
      </c>
    </row>
    <row r="113" spans="1:17" s="800" customFormat="1" ht="22.5" x14ac:dyDescent="0.2">
      <c r="A113" s="825" t="s">
        <v>130</v>
      </c>
      <c r="B113" s="801"/>
      <c r="C113" s="801"/>
      <c r="D113" s="801"/>
      <c r="E113" s="801"/>
      <c r="F113" s="801"/>
      <c r="G113" s="801"/>
      <c r="H113" s="801"/>
      <c r="I113" s="801"/>
      <c r="J113" s="808"/>
      <c r="K113" s="801"/>
      <c r="L113" s="808"/>
      <c r="M113" s="808"/>
      <c r="N113" s="823"/>
      <c r="O113" s="826"/>
      <c r="P113" s="790"/>
      <c r="Q113" s="22"/>
    </row>
    <row r="114" spans="1:17" s="800" customFormat="1" x14ac:dyDescent="0.2">
      <c r="A114" s="798" t="s">
        <v>81</v>
      </c>
      <c r="B114" s="822">
        <v>1856.9190000000001</v>
      </c>
      <c r="C114" s="822">
        <v>3395.366</v>
      </c>
      <c r="D114" s="822">
        <v>3422.0250000000001</v>
      </c>
      <c r="E114" s="822">
        <v>5289.6679999999997</v>
      </c>
      <c r="F114" s="822">
        <v>4758.7160000000003</v>
      </c>
      <c r="G114" s="822">
        <v>5366.8720000000003</v>
      </c>
      <c r="H114" s="822">
        <v>6078.9210000000003</v>
      </c>
      <c r="I114" s="822">
        <v>8038.2489999999998</v>
      </c>
      <c r="J114" s="822">
        <v>9454.0990000000002</v>
      </c>
      <c r="K114" s="822">
        <v>8864.5409999999993</v>
      </c>
      <c r="L114" s="822">
        <v>8133.9769999999999</v>
      </c>
      <c r="M114" s="822">
        <v>7098.5450000000001</v>
      </c>
      <c r="N114" s="823">
        <v>7586.1</v>
      </c>
      <c r="O114" s="824">
        <v>6887.5230000000001</v>
      </c>
      <c r="P114" s="824">
        <v>10144.09</v>
      </c>
      <c r="Q114" s="48">
        <v>12765.6</v>
      </c>
    </row>
    <row r="115" spans="1:17" s="800" customFormat="1" ht="24" x14ac:dyDescent="0.2">
      <c r="A115" s="798" t="s">
        <v>841</v>
      </c>
      <c r="B115" s="785" t="s">
        <v>4</v>
      </c>
      <c r="C115" s="785" t="s">
        <v>4</v>
      </c>
      <c r="D115" s="785" t="s">
        <v>4</v>
      </c>
      <c r="E115" s="785" t="s">
        <v>4</v>
      </c>
      <c r="F115" s="785" t="s">
        <v>4</v>
      </c>
      <c r="G115" s="785" t="s">
        <v>4</v>
      </c>
      <c r="H115" s="785" t="s">
        <v>4</v>
      </c>
      <c r="I115" s="785" t="s">
        <v>4</v>
      </c>
      <c r="J115" s="785" t="s">
        <v>4</v>
      </c>
      <c r="K115" s="785" t="s">
        <v>4</v>
      </c>
      <c r="L115" s="785" t="s">
        <v>4</v>
      </c>
      <c r="M115" s="785" t="s">
        <v>4</v>
      </c>
      <c r="N115" s="811" t="s">
        <v>4</v>
      </c>
      <c r="O115" s="785" t="s">
        <v>4</v>
      </c>
      <c r="P115" s="785" t="s">
        <v>4</v>
      </c>
      <c r="Q115" s="49" t="s">
        <v>4</v>
      </c>
    </row>
    <row r="116" spans="1:17" s="800" customFormat="1" ht="22.5" x14ac:dyDescent="0.2">
      <c r="A116" s="825" t="s">
        <v>131</v>
      </c>
      <c r="B116" s="808"/>
      <c r="C116" s="808"/>
      <c r="D116" s="808"/>
      <c r="E116" s="808"/>
      <c r="F116" s="808"/>
      <c r="G116" s="808"/>
      <c r="H116" s="808"/>
      <c r="I116" s="808"/>
      <c r="J116" s="808"/>
      <c r="K116" s="808"/>
      <c r="L116" s="808"/>
      <c r="M116" s="808"/>
      <c r="N116" s="812"/>
      <c r="O116" s="826"/>
      <c r="P116" s="790"/>
      <c r="Q116" s="22"/>
    </row>
    <row r="117" spans="1:17" s="800" customFormat="1" x14ac:dyDescent="0.2">
      <c r="A117" s="798" t="s">
        <v>81</v>
      </c>
      <c r="B117" s="822">
        <v>232.244</v>
      </c>
      <c r="C117" s="822">
        <v>282.77100000000002</v>
      </c>
      <c r="D117" s="822">
        <v>299.08499999999998</v>
      </c>
      <c r="E117" s="822">
        <v>379.78</v>
      </c>
      <c r="F117" s="822">
        <v>477.791</v>
      </c>
      <c r="G117" s="822">
        <v>531.80700000000002</v>
      </c>
      <c r="H117" s="822">
        <v>623.56899999999996</v>
      </c>
      <c r="I117" s="822">
        <v>574.88599999999997</v>
      </c>
      <c r="J117" s="822">
        <v>593.96699999999998</v>
      </c>
      <c r="K117" s="822">
        <v>621.202</v>
      </c>
      <c r="L117" s="822">
        <v>716.76900000000001</v>
      </c>
      <c r="M117" s="822">
        <v>1020.1079999999999</v>
      </c>
      <c r="N117" s="823">
        <v>1060.4000000000001</v>
      </c>
      <c r="O117" s="824">
        <v>965.88800000000003</v>
      </c>
      <c r="P117" s="824">
        <v>1183.761</v>
      </c>
      <c r="Q117" s="48">
        <v>1535.4</v>
      </c>
    </row>
    <row r="118" spans="1:17" s="800" customFormat="1" ht="24" x14ac:dyDescent="0.2">
      <c r="A118" s="798" t="s">
        <v>841</v>
      </c>
      <c r="B118" s="828" t="s">
        <v>4</v>
      </c>
      <c r="C118" s="828" t="s">
        <v>4</v>
      </c>
      <c r="D118" s="828" t="s">
        <v>4</v>
      </c>
      <c r="E118" s="828" t="s">
        <v>4</v>
      </c>
      <c r="F118" s="828" t="s">
        <v>4</v>
      </c>
      <c r="G118" s="828" t="s">
        <v>4</v>
      </c>
      <c r="H118" s="828" t="s">
        <v>4</v>
      </c>
      <c r="I118" s="828" t="s">
        <v>4</v>
      </c>
      <c r="J118" s="828" t="s">
        <v>4</v>
      </c>
      <c r="K118" s="828" t="s">
        <v>4</v>
      </c>
      <c r="L118" s="828" t="s">
        <v>4</v>
      </c>
      <c r="M118" s="828" t="s">
        <v>4</v>
      </c>
      <c r="N118" s="829" t="s">
        <v>4</v>
      </c>
      <c r="O118" s="785" t="s">
        <v>4</v>
      </c>
      <c r="P118" s="785" t="s">
        <v>4</v>
      </c>
      <c r="Q118" s="49" t="s">
        <v>4</v>
      </c>
    </row>
    <row r="119" spans="1:17" s="800" customFormat="1" x14ac:dyDescent="0.2">
      <c r="A119" s="798" t="s">
        <v>132</v>
      </c>
      <c r="B119" s="808"/>
      <c r="C119" s="808"/>
      <c r="D119" s="808"/>
      <c r="E119" s="808"/>
      <c r="F119" s="808"/>
      <c r="G119" s="808"/>
      <c r="H119" s="808"/>
      <c r="I119" s="808"/>
      <c r="J119" s="808"/>
      <c r="K119" s="808"/>
      <c r="L119" s="808"/>
      <c r="M119" s="808"/>
      <c r="N119" s="812"/>
      <c r="O119" s="788"/>
      <c r="P119" s="788"/>
      <c r="Q119" s="67"/>
    </row>
    <row r="120" spans="1:17" s="800" customFormat="1" x14ac:dyDescent="0.2">
      <c r="A120" s="798" t="s">
        <v>133</v>
      </c>
      <c r="B120" s="801">
        <v>2087.6</v>
      </c>
      <c r="C120" s="801">
        <v>3365</v>
      </c>
      <c r="D120" s="801">
        <v>3594.6</v>
      </c>
      <c r="E120" s="808">
        <v>4386.2</v>
      </c>
      <c r="F120" s="808">
        <v>5138.7</v>
      </c>
      <c r="G120" s="801">
        <v>5283.5</v>
      </c>
      <c r="H120" s="801">
        <v>5256.5</v>
      </c>
      <c r="I120" s="801">
        <v>6170.1</v>
      </c>
      <c r="J120" s="801">
        <v>6512.8</v>
      </c>
      <c r="K120" s="801">
        <v>6699</v>
      </c>
      <c r="L120" s="785">
        <v>8476.5</v>
      </c>
      <c r="M120" s="785">
        <v>11242.5</v>
      </c>
      <c r="N120" s="823">
        <v>13127.7</v>
      </c>
      <c r="O120" s="791">
        <v>11968</v>
      </c>
      <c r="P120" s="826">
        <v>12565.1</v>
      </c>
      <c r="Q120" s="860">
        <v>15800</v>
      </c>
    </row>
    <row r="121" spans="1:17" s="800" customFormat="1" ht="22.5" x14ac:dyDescent="0.2">
      <c r="A121" s="798" t="s">
        <v>134</v>
      </c>
      <c r="B121" s="801">
        <v>107.2</v>
      </c>
      <c r="C121" s="801">
        <v>111.3</v>
      </c>
      <c r="D121" s="801">
        <v>115.7</v>
      </c>
      <c r="E121" s="808">
        <v>111.4</v>
      </c>
      <c r="F121" s="808">
        <v>111.6</v>
      </c>
      <c r="G121" s="801">
        <v>105.3</v>
      </c>
      <c r="H121" s="801">
        <v>100.7</v>
      </c>
      <c r="I121" s="801">
        <v>96.5</v>
      </c>
      <c r="J121" s="801">
        <v>103.3</v>
      </c>
      <c r="K121" s="801">
        <v>104</v>
      </c>
      <c r="L121" s="785">
        <v>106.3</v>
      </c>
      <c r="M121" s="785">
        <v>104.5</v>
      </c>
      <c r="N121" s="823">
        <v>100</v>
      </c>
      <c r="O121" s="791">
        <v>95.2</v>
      </c>
      <c r="P121" s="826">
        <v>147</v>
      </c>
      <c r="Q121" s="860">
        <v>98.8</v>
      </c>
    </row>
    <row r="122" spans="1:17" x14ac:dyDescent="0.2">
      <c r="A122" s="24" t="s">
        <v>135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330"/>
      <c r="O122" s="45"/>
      <c r="P122" s="100"/>
      <c r="Q122" s="860"/>
    </row>
    <row r="123" spans="1:17" x14ac:dyDescent="0.2">
      <c r="A123" s="24" t="s">
        <v>136</v>
      </c>
      <c r="B123" s="20"/>
      <c r="C123" s="20"/>
      <c r="D123" s="20"/>
      <c r="E123" s="20"/>
      <c r="F123" s="20"/>
      <c r="G123" s="20"/>
      <c r="H123" s="11"/>
      <c r="I123" s="11"/>
      <c r="J123" s="11"/>
      <c r="K123" s="11"/>
      <c r="L123" s="49"/>
      <c r="M123" s="49"/>
      <c r="N123" s="330"/>
      <c r="O123" s="45"/>
      <c r="P123" s="100"/>
      <c r="Q123" s="860"/>
    </row>
    <row r="124" spans="1:17" x14ac:dyDescent="0.2">
      <c r="A124" s="24" t="s">
        <v>81</v>
      </c>
      <c r="B124" s="11">
        <v>1203.5</v>
      </c>
      <c r="C124" s="11">
        <v>2368.8000000000002</v>
      </c>
      <c r="D124" s="11">
        <v>2295.1</v>
      </c>
      <c r="E124" s="115">
        <v>2961</v>
      </c>
      <c r="F124" s="11">
        <v>3627.1</v>
      </c>
      <c r="G124" s="11">
        <v>3780.7</v>
      </c>
      <c r="H124" s="11">
        <v>3685.2</v>
      </c>
      <c r="I124" s="11">
        <v>4893.6000000000004</v>
      </c>
      <c r="J124" s="11">
        <v>5153</v>
      </c>
      <c r="K124" s="11">
        <v>5169.2</v>
      </c>
      <c r="L124" s="11">
        <v>6783.6</v>
      </c>
      <c r="M124" s="11">
        <v>9299.7999999999993</v>
      </c>
      <c r="N124" s="73">
        <v>10670.7</v>
      </c>
      <c r="O124" s="791">
        <v>9700.2999999999993</v>
      </c>
      <c r="P124" s="826">
        <v>10114.299999999999</v>
      </c>
      <c r="Q124" s="860">
        <v>13071.7</v>
      </c>
    </row>
    <row r="125" spans="1:17" ht="22.5" x14ac:dyDescent="0.2">
      <c r="A125" s="24" t="s">
        <v>137</v>
      </c>
      <c r="B125" s="11">
        <v>111</v>
      </c>
      <c r="C125" s="11">
        <v>118</v>
      </c>
      <c r="D125" s="11">
        <v>116.5</v>
      </c>
      <c r="E125" s="20">
        <v>115.4</v>
      </c>
      <c r="F125" s="11">
        <v>114.2</v>
      </c>
      <c r="G125" s="11">
        <v>108.7</v>
      </c>
      <c r="H125" s="11">
        <v>101.5</v>
      </c>
      <c r="I125" s="11">
        <v>106.2</v>
      </c>
      <c r="J125" s="11">
        <v>103.8</v>
      </c>
      <c r="K125" s="11">
        <v>103.4</v>
      </c>
      <c r="L125" s="11">
        <v>108</v>
      </c>
      <c r="M125" s="20">
        <v>105</v>
      </c>
      <c r="N125" s="73">
        <v>99.3</v>
      </c>
      <c r="O125" s="791">
        <v>94.7</v>
      </c>
      <c r="P125" s="826">
        <v>162.9</v>
      </c>
      <c r="Q125" s="860">
        <v>98.5</v>
      </c>
    </row>
    <row r="126" spans="1:17" x14ac:dyDescent="0.2">
      <c r="A126" s="24" t="s">
        <v>138</v>
      </c>
      <c r="B126" s="20"/>
      <c r="C126" s="20"/>
      <c r="D126" s="20"/>
      <c r="E126" s="20"/>
      <c r="F126" s="20"/>
      <c r="G126" s="20"/>
      <c r="H126" s="11"/>
      <c r="I126" s="11"/>
      <c r="J126" s="11"/>
      <c r="K126" s="11"/>
      <c r="L126" s="11"/>
      <c r="M126" s="20"/>
      <c r="N126" s="73"/>
      <c r="O126" s="791"/>
      <c r="P126" s="826"/>
      <c r="Q126" s="860"/>
    </row>
    <row r="127" spans="1:17" x14ac:dyDescent="0.2">
      <c r="A127" s="24" t="s">
        <v>81</v>
      </c>
      <c r="B127" s="11">
        <v>884.1</v>
      </c>
      <c r="C127" s="11">
        <v>996.2</v>
      </c>
      <c r="D127" s="11">
        <v>1299.5</v>
      </c>
      <c r="E127" s="20">
        <v>1425.2</v>
      </c>
      <c r="F127" s="11">
        <v>1511.6</v>
      </c>
      <c r="G127" s="11">
        <v>1502.8</v>
      </c>
      <c r="H127" s="11">
        <v>1571.3</v>
      </c>
      <c r="I127" s="11">
        <v>1276.5</v>
      </c>
      <c r="J127" s="11">
        <v>1359.8</v>
      </c>
      <c r="K127" s="11">
        <v>1529.7</v>
      </c>
      <c r="L127" s="11">
        <v>1692.9</v>
      </c>
      <c r="M127" s="20">
        <v>1942.7</v>
      </c>
      <c r="N127" s="73">
        <v>2457.1</v>
      </c>
      <c r="O127" s="791">
        <v>2267.6999999999998</v>
      </c>
      <c r="P127" s="826">
        <v>2450.9</v>
      </c>
      <c r="Q127" s="860">
        <v>2728.3</v>
      </c>
    </row>
    <row r="128" spans="1:17" ht="22.5" x14ac:dyDescent="0.2">
      <c r="A128" s="24" t="s">
        <v>139</v>
      </c>
      <c r="B128" s="11">
        <v>101.2</v>
      </c>
      <c r="C128" s="11">
        <v>102.2</v>
      </c>
      <c r="D128" s="11">
        <v>113.5</v>
      </c>
      <c r="E128" s="11">
        <v>104.5</v>
      </c>
      <c r="F128" s="11">
        <v>106.1</v>
      </c>
      <c r="G128" s="11">
        <v>97</v>
      </c>
      <c r="H128" s="11">
        <v>98.8</v>
      </c>
      <c r="I128" s="11">
        <v>73.599999999999994</v>
      </c>
      <c r="J128" s="11">
        <v>101.2</v>
      </c>
      <c r="K128" s="11">
        <v>106.3</v>
      </c>
      <c r="L128" s="11">
        <v>100.7</v>
      </c>
      <c r="M128" s="20">
        <v>102.6</v>
      </c>
      <c r="N128" s="73">
        <v>103.2</v>
      </c>
      <c r="O128" s="791">
        <v>98</v>
      </c>
      <c r="P128" s="826">
        <v>104</v>
      </c>
      <c r="Q128" s="860">
        <v>100.3</v>
      </c>
    </row>
    <row r="129" spans="1:17" ht="22.5" x14ac:dyDescent="0.2">
      <c r="A129" s="24" t="s">
        <v>140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330"/>
      <c r="O129" s="62"/>
      <c r="P129" s="860"/>
      <c r="Q129" s="860"/>
    </row>
    <row r="130" spans="1:17" x14ac:dyDescent="0.2">
      <c r="A130" s="8" t="s">
        <v>588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67"/>
      <c r="P130" s="45"/>
      <c r="Q130" s="45"/>
    </row>
    <row r="131" spans="1:17" x14ac:dyDescent="0.2">
      <c r="A131" s="24" t="s">
        <v>240</v>
      </c>
      <c r="B131" s="11">
        <v>0.8</v>
      </c>
      <c r="C131" s="11">
        <v>0.8</v>
      </c>
      <c r="D131" s="11">
        <v>0.9</v>
      </c>
      <c r="E131" s="11">
        <v>1</v>
      </c>
      <c r="F131" s="11">
        <v>1.1000000000000001</v>
      </c>
      <c r="G131" s="11">
        <v>1</v>
      </c>
      <c r="H131" s="11">
        <v>0.9</v>
      </c>
      <c r="I131" s="11">
        <v>0.9</v>
      </c>
      <c r="J131" s="11">
        <v>1.1000000000000001</v>
      </c>
      <c r="K131" s="12">
        <v>1.2</v>
      </c>
      <c r="L131" s="12">
        <v>1.1000000000000001</v>
      </c>
      <c r="M131" s="11">
        <v>1.2</v>
      </c>
      <c r="N131" s="73">
        <v>1.2</v>
      </c>
      <c r="O131" s="45">
        <v>1.5</v>
      </c>
      <c r="P131" s="45">
        <v>1.3</v>
      </c>
      <c r="Q131" s="45">
        <v>1</v>
      </c>
    </row>
    <row r="132" spans="1:17" x14ac:dyDescent="0.2">
      <c r="A132" s="24" t="s">
        <v>241</v>
      </c>
      <c r="B132" s="20" t="s">
        <v>8</v>
      </c>
      <c r="C132" s="20" t="s">
        <v>8</v>
      </c>
      <c r="D132" s="20" t="s">
        <v>8</v>
      </c>
      <c r="E132" s="20" t="s">
        <v>8</v>
      </c>
      <c r="F132" s="20" t="s">
        <v>8</v>
      </c>
      <c r="G132" s="20" t="s">
        <v>8</v>
      </c>
      <c r="H132" s="20" t="s">
        <v>8</v>
      </c>
      <c r="I132" s="20" t="s">
        <v>8</v>
      </c>
      <c r="J132" s="20" t="s">
        <v>8</v>
      </c>
      <c r="K132" s="20" t="s">
        <v>8</v>
      </c>
      <c r="L132" s="12" t="s">
        <v>8</v>
      </c>
      <c r="M132" s="11" t="s">
        <v>8</v>
      </c>
      <c r="N132" s="73" t="s">
        <v>8</v>
      </c>
      <c r="O132" s="62" t="s">
        <v>8</v>
      </c>
      <c r="P132" s="45" t="s">
        <v>8</v>
      </c>
      <c r="Q132" s="45">
        <v>0.2</v>
      </c>
    </row>
    <row r="133" spans="1:17" x14ac:dyDescent="0.2">
      <c r="A133" s="24" t="s">
        <v>589</v>
      </c>
      <c r="B133" s="20" t="s">
        <v>8</v>
      </c>
      <c r="C133" s="20" t="s">
        <v>8</v>
      </c>
      <c r="D133" s="20" t="s">
        <v>8</v>
      </c>
      <c r="E133" s="20" t="s">
        <v>8</v>
      </c>
      <c r="F133" s="20" t="s">
        <v>8</v>
      </c>
      <c r="G133" s="20" t="s">
        <v>8</v>
      </c>
      <c r="H133" s="20" t="s">
        <v>8</v>
      </c>
      <c r="I133" s="20" t="s">
        <v>8</v>
      </c>
      <c r="J133" s="20" t="s">
        <v>8</v>
      </c>
      <c r="K133" s="20" t="s">
        <v>8</v>
      </c>
      <c r="L133" s="12" t="s">
        <v>8</v>
      </c>
      <c r="M133" s="11" t="s">
        <v>8</v>
      </c>
      <c r="N133" s="73" t="s">
        <v>8</v>
      </c>
      <c r="O133" s="62" t="s">
        <v>8</v>
      </c>
      <c r="P133" s="45" t="s">
        <v>8</v>
      </c>
      <c r="Q133" s="45" t="s">
        <v>8</v>
      </c>
    </row>
    <row r="134" spans="1:17" x14ac:dyDescent="0.2">
      <c r="A134" s="24" t="s">
        <v>590</v>
      </c>
      <c r="B134" s="20" t="s">
        <v>8</v>
      </c>
      <c r="C134" s="20" t="s">
        <v>8</v>
      </c>
      <c r="D134" s="20" t="s">
        <v>8</v>
      </c>
      <c r="E134" s="20" t="s">
        <v>8</v>
      </c>
      <c r="F134" s="20" t="s">
        <v>8</v>
      </c>
      <c r="G134" s="20" t="s">
        <v>8</v>
      </c>
      <c r="H134" s="20" t="s">
        <v>8</v>
      </c>
      <c r="I134" s="20" t="s">
        <v>8</v>
      </c>
      <c r="J134" s="20" t="s">
        <v>8</v>
      </c>
      <c r="K134" s="20" t="s">
        <v>8</v>
      </c>
      <c r="L134" s="12" t="s">
        <v>8</v>
      </c>
      <c r="M134" s="11" t="s">
        <v>8</v>
      </c>
      <c r="N134" s="73" t="s">
        <v>8</v>
      </c>
      <c r="O134" s="62" t="s">
        <v>8</v>
      </c>
      <c r="P134" s="45" t="s">
        <v>8</v>
      </c>
      <c r="Q134" s="45" t="s">
        <v>8</v>
      </c>
    </row>
    <row r="135" spans="1:17" x14ac:dyDescent="0.2">
      <c r="A135" s="24" t="s">
        <v>591</v>
      </c>
      <c r="B135" s="20" t="s">
        <v>8</v>
      </c>
      <c r="C135" s="20" t="s">
        <v>8</v>
      </c>
      <c r="D135" s="20" t="s">
        <v>8</v>
      </c>
      <c r="E135" s="20" t="s">
        <v>8</v>
      </c>
      <c r="F135" s="20" t="s">
        <v>8</v>
      </c>
      <c r="G135" s="20" t="s">
        <v>8</v>
      </c>
      <c r="H135" s="20" t="s">
        <v>8</v>
      </c>
      <c r="I135" s="20" t="s">
        <v>8</v>
      </c>
      <c r="J135" s="20" t="s">
        <v>8</v>
      </c>
      <c r="K135" s="20" t="s">
        <v>8</v>
      </c>
      <c r="L135" s="12" t="s">
        <v>8</v>
      </c>
      <c r="M135" s="11" t="s">
        <v>8</v>
      </c>
      <c r="N135" s="73" t="s">
        <v>8</v>
      </c>
      <c r="O135" s="45" t="s">
        <v>8</v>
      </c>
      <c r="P135" s="45" t="s">
        <v>8</v>
      </c>
      <c r="Q135" s="45" t="s">
        <v>8</v>
      </c>
    </row>
    <row r="136" spans="1:17" x14ac:dyDescent="0.2">
      <c r="A136" s="24" t="s">
        <v>142</v>
      </c>
      <c r="B136" s="11">
        <v>1</v>
      </c>
      <c r="C136" s="11">
        <v>1</v>
      </c>
      <c r="D136" s="11">
        <v>1</v>
      </c>
      <c r="E136" s="11">
        <v>1.1000000000000001</v>
      </c>
      <c r="F136" s="11">
        <v>1.1000000000000001</v>
      </c>
      <c r="G136" s="11">
        <v>1.2</v>
      </c>
      <c r="H136" s="11">
        <v>1.2</v>
      </c>
      <c r="I136" s="11">
        <v>1.1000000000000001</v>
      </c>
      <c r="J136" s="11">
        <v>1.1000000000000001</v>
      </c>
      <c r="K136" s="11">
        <v>1.1000000000000001</v>
      </c>
      <c r="L136" s="11">
        <v>1.1000000000000001</v>
      </c>
      <c r="M136" s="20">
        <v>1.1000000000000001</v>
      </c>
      <c r="N136" s="73">
        <v>1.1000000000000001</v>
      </c>
      <c r="O136" s="45">
        <v>1.1000000000000001</v>
      </c>
      <c r="P136" s="45">
        <v>1.1000000000000001</v>
      </c>
      <c r="Q136" s="45">
        <v>1.1000000000000001</v>
      </c>
    </row>
    <row r="137" spans="1:17" x14ac:dyDescent="0.2">
      <c r="A137" s="24" t="s">
        <v>143</v>
      </c>
      <c r="B137" s="11">
        <v>0.2</v>
      </c>
      <c r="C137" s="11">
        <v>0.2</v>
      </c>
      <c r="D137" s="11">
        <v>0.2</v>
      </c>
      <c r="E137" s="11">
        <v>0.2</v>
      </c>
      <c r="F137" s="11">
        <v>0.3</v>
      </c>
      <c r="G137" s="11">
        <v>0.3</v>
      </c>
      <c r="H137" s="11">
        <v>0.3</v>
      </c>
      <c r="I137" s="11">
        <v>0.3</v>
      </c>
      <c r="J137" s="11">
        <v>0.3</v>
      </c>
      <c r="K137" s="11">
        <v>0.3</v>
      </c>
      <c r="L137" s="11">
        <v>0.3</v>
      </c>
      <c r="M137" s="20">
        <v>0.3</v>
      </c>
      <c r="N137" s="73">
        <v>0.3</v>
      </c>
      <c r="O137" s="45">
        <v>0.3</v>
      </c>
      <c r="P137" s="45">
        <v>0.3</v>
      </c>
      <c r="Q137" s="45">
        <v>0.3</v>
      </c>
    </row>
    <row r="138" spans="1:17" ht="22.5" x14ac:dyDescent="0.2">
      <c r="A138" s="24" t="s">
        <v>140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330"/>
      <c r="O138" s="62"/>
      <c r="P138" s="45"/>
      <c r="Q138" s="45"/>
    </row>
    <row r="139" spans="1:17" x14ac:dyDescent="0.2">
      <c r="A139" s="14" t="s">
        <v>240</v>
      </c>
      <c r="B139" s="11">
        <v>1.1705000000000001</v>
      </c>
      <c r="C139" s="11">
        <v>1.1536999999999999</v>
      </c>
      <c r="D139" s="11">
        <v>1.4844999999999999</v>
      </c>
      <c r="E139" s="11">
        <v>2.0238999999999998</v>
      </c>
      <c r="F139" s="11">
        <v>2.5305</v>
      </c>
      <c r="G139" s="11">
        <v>2.3969999999999998</v>
      </c>
      <c r="H139" s="11">
        <v>2.3439999999999999</v>
      </c>
      <c r="I139" s="11">
        <v>2.238</v>
      </c>
      <c r="J139" s="11">
        <v>2.9453</v>
      </c>
      <c r="K139" s="11">
        <v>3.1187</v>
      </c>
      <c r="L139" s="11">
        <v>2.4500999999999999</v>
      </c>
      <c r="M139" s="62">
        <v>2.9051999999999998</v>
      </c>
      <c r="N139" s="73">
        <v>2.7957000000000001</v>
      </c>
      <c r="O139" s="45">
        <v>1.3</v>
      </c>
      <c r="P139" s="45">
        <v>3.1</v>
      </c>
      <c r="Q139" s="45">
        <v>1.4</v>
      </c>
    </row>
    <row r="140" spans="1:17" x14ac:dyDescent="0.2">
      <c r="A140" s="8" t="s">
        <v>594</v>
      </c>
      <c r="B140" s="11">
        <v>0.5</v>
      </c>
      <c r="C140" s="11">
        <v>0.6</v>
      </c>
      <c r="D140" s="11">
        <v>0.9</v>
      </c>
      <c r="E140" s="11">
        <v>1.1000000000000001</v>
      </c>
      <c r="F140" s="11">
        <v>1.1000000000000001</v>
      </c>
      <c r="G140" s="11">
        <v>0.8</v>
      </c>
      <c r="H140" s="11">
        <v>0.9</v>
      </c>
      <c r="I140" s="11">
        <v>0.3</v>
      </c>
      <c r="J140" s="11">
        <v>0.8</v>
      </c>
      <c r="K140" s="11">
        <v>0.8</v>
      </c>
      <c r="L140" s="11">
        <v>0.8</v>
      </c>
      <c r="M140" s="20">
        <v>1.5</v>
      </c>
      <c r="N140" s="73">
        <v>0.9</v>
      </c>
      <c r="O140" s="45">
        <v>0.3</v>
      </c>
      <c r="P140" s="45">
        <v>0.9</v>
      </c>
      <c r="Q140" s="45">
        <v>0.1</v>
      </c>
    </row>
    <row r="141" spans="1:17" x14ac:dyDescent="0.2">
      <c r="A141" s="14" t="s">
        <v>241</v>
      </c>
      <c r="B141" s="11" t="s">
        <v>8</v>
      </c>
      <c r="C141" s="11" t="s">
        <v>8</v>
      </c>
      <c r="D141" s="11" t="s">
        <v>8</v>
      </c>
      <c r="E141" s="11" t="s">
        <v>8</v>
      </c>
      <c r="F141" s="11" t="s">
        <v>8</v>
      </c>
      <c r="G141" s="11" t="s">
        <v>8</v>
      </c>
      <c r="H141" s="11" t="s">
        <v>8</v>
      </c>
      <c r="I141" s="11" t="s">
        <v>8</v>
      </c>
      <c r="J141" s="11" t="s">
        <v>8</v>
      </c>
      <c r="K141" s="11" t="s">
        <v>8</v>
      </c>
      <c r="L141" s="11" t="s">
        <v>8</v>
      </c>
      <c r="M141" s="11" t="s">
        <v>8</v>
      </c>
      <c r="N141" s="113" t="s">
        <v>8</v>
      </c>
      <c r="O141" s="45" t="s">
        <v>8</v>
      </c>
      <c r="P141" s="45" t="s">
        <v>8</v>
      </c>
      <c r="Q141" s="45">
        <v>0.2</v>
      </c>
    </row>
    <row r="142" spans="1:17" x14ac:dyDescent="0.2">
      <c r="A142" s="14" t="s">
        <v>142</v>
      </c>
      <c r="B142" s="11">
        <v>13.4115</v>
      </c>
      <c r="C142" s="11">
        <v>15.429500000000001</v>
      </c>
      <c r="D142" s="11">
        <v>18.5153</v>
      </c>
      <c r="E142" s="11">
        <v>22.8231</v>
      </c>
      <c r="F142" s="11">
        <v>24.730799999999999</v>
      </c>
      <c r="G142" s="11">
        <v>28.1371</v>
      </c>
      <c r="H142" s="11">
        <v>27.578490000000002</v>
      </c>
      <c r="I142" s="11">
        <v>27.359259999999999</v>
      </c>
      <c r="J142" s="11">
        <v>26.974049999999998</v>
      </c>
      <c r="K142" s="11">
        <v>26.6433</v>
      </c>
      <c r="L142" s="11">
        <v>27.767700000000001</v>
      </c>
      <c r="M142" s="124">
        <v>28.081099999999999</v>
      </c>
      <c r="N142" s="73">
        <v>27.175099999999997</v>
      </c>
      <c r="O142" s="45">
        <v>24.6</v>
      </c>
      <c r="P142" s="45">
        <v>26.2</v>
      </c>
      <c r="Q142" s="45">
        <v>25.7</v>
      </c>
    </row>
    <row r="143" spans="1:17" x14ac:dyDescent="0.2">
      <c r="A143" s="14" t="s">
        <v>143</v>
      </c>
      <c r="B143" s="11">
        <v>2.4083000000000001</v>
      </c>
      <c r="C143" s="11">
        <v>3.5219699999999996</v>
      </c>
      <c r="D143" s="11">
        <v>3.8465500000000001</v>
      </c>
      <c r="E143" s="11">
        <v>4.1657799999999998</v>
      </c>
      <c r="F143" s="11">
        <v>5.5862100000000003</v>
      </c>
      <c r="G143" s="11">
        <v>5.9021999999999997</v>
      </c>
      <c r="H143" s="11">
        <v>6.48909</v>
      </c>
      <c r="I143" s="11">
        <v>6.6490400000000003</v>
      </c>
      <c r="J143" s="11">
        <v>8.1456999999999997</v>
      </c>
      <c r="K143" s="11">
        <v>8.2982499999999995</v>
      </c>
      <c r="L143" s="11">
        <v>8.1581799999999998</v>
      </c>
      <c r="M143" s="124">
        <v>8.4633899999999986</v>
      </c>
      <c r="N143" s="73">
        <v>8.2588200000000001</v>
      </c>
      <c r="O143" s="45">
        <v>8</v>
      </c>
      <c r="P143" s="791">
        <v>8.1</v>
      </c>
      <c r="Q143" s="45">
        <v>8.1</v>
      </c>
    </row>
    <row r="144" spans="1:17" ht="22.5" x14ac:dyDescent="0.2">
      <c r="A144" s="24" t="s">
        <v>145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124"/>
      <c r="N144" s="330"/>
      <c r="P144" s="45"/>
      <c r="Q144" s="45"/>
    </row>
    <row r="145" spans="1:17" x14ac:dyDescent="0.2">
      <c r="A145" s="24" t="s">
        <v>335</v>
      </c>
      <c r="B145" s="12">
        <v>13.8</v>
      </c>
      <c r="C145" s="125">
        <v>14.0901</v>
      </c>
      <c r="D145" s="125">
        <v>15.875299999999999</v>
      </c>
      <c r="E145" s="12">
        <v>20.2</v>
      </c>
      <c r="F145" s="12">
        <v>22.8</v>
      </c>
      <c r="G145" s="12">
        <v>22.9</v>
      </c>
      <c r="H145" s="125">
        <v>24.751799999999999</v>
      </c>
      <c r="I145" s="125">
        <v>25.047599999999999</v>
      </c>
      <c r="J145" s="11">
        <v>26.6</v>
      </c>
      <c r="K145" s="12">
        <v>25.4</v>
      </c>
      <c r="L145" s="12">
        <v>21.8</v>
      </c>
      <c r="M145" s="11">
        <v>24.2</v>
      </c>
      <c r="N145" s="73">
        <v>23.7</v>
      </c>
      <c r="O145" s="45">
        <v>15.8</v>
      </c>
      <c r="P145" s="45">
        <v>23.4</v>
      </c>
      <c r="Q145" s="45">
        <v>14.4</v>
      </c>
    </row>
    <row r="146" spans="1:17" x14ac:dyDescent="0.2">
      <c r="A146" s="24" t="s">
        <v>241</v>
      </c>
      <c r="B146" s="49" t="s">
        <v>8</v>
      </c>
      <c r="C146" s="49" t="s">
        <v>8</v>
      </c>
      <c r="D146" s="49" t="s">
        <v>8</v>
      </c>
      <c r="E146" s="49" t="s">
        <v>8</v>
      </c>
      <c r="F146" s="49" t="s">
        <v>8</v>
      </c>
      <c r="G146" s="49" t="s">
        <v>8</v>
      </c>
      <c r="H146" s="49" t="s">
        <v>8</v>
      </c>
      <c r="I146" s="49" t="s">
        <v>8</v>
      </c>
      <c r="J146" s="49" t="s">
        <v>8</v>
      </c>
      <c r="K146" s="49" t="s">
        <v>8</v>
      </c>
      <c r="L146" s="12" t="s">
        <v>8</v>
      </c>
      <c r="M146" s="20" t="s">
        <v>8</v>
      </c>
      <c r="N146" s="73" t="s">
        <v>8</v>
      </c>
      <c r="O146" s="73" t="s">
        <v>8</v>
      </c>
      <c r="P146" s="45" t="s">
        <v>8</v>
      </c>
      <c r="Q146" s="45">
        <v>12.6</v>
      </c>
    </row>
    <row r="147" spans="1:17" x14ac:dyDescent="0.2">
      <c r="A147" s="24" t="s">
        <v>142</v>
      </c>
      <c r="B147" s="16">
        <v>139</v>
      </c>
      <c r="C147" s="125">
        <v>154.29480000000001</v>
      </c>
      <c r="D147" s="125">
        <v>185.15280000000001</v>
      </c>
      <c r="E147" s="12">
        <v>206.2</v>
      </c>
      <c r="F147" s="12">
        <v>221.7</v>
      </c>
      <c r="G147" s="16">
        <v>239.5</v>
      </c>
      <c r="H147" s="125">
        <v>239.81299999999999</v>
      </c>
      <c r="I147" s="125">
        <v>246.47980000000001</v>
      </c>
      <c r="J147" s="11">
        <v>243.1</v>
      </c>
      <c r="K147" s="12">
        <v>247.2</v>
      </c>
      <c r="L147" s="12">
        <v>249.4</v>
      </c>
      <c r="M147" s="11">
        <v>256.39999999999998</v>
      </c>
      <c r="N147" s="73">
        <v>242.6</v>
      </c>
      <c r="O147" s="45">
        <v>243.5</v>
      </c>
      <c r="P147" s="45">
        <v>228.3</v>
      </c>
      <c r="Q147" s="45">
        <v>234</v>
      </c>
    </row>
    <row r="148" spans="1:17" x14ac:dyDescent="0.2">
      <c r="A148" s="24" t="s">
        <v>146</v>
      </c>
      <c r="B148" s="12">
        <v>161.4</v>
      </c>
      <c r="C148" s="125">
        <v>176.0985</v>
      </c>
      <c r="D148" s="125">
        <v>192.32749999999999</v>
      </c>
      <c r="E148" s="16">
        <v>198</v>
      </c>
      <c r="F148" s="12">
        <v>211.3</v>
      </c>
      <c r="G148" s="16">
        <v>221.6</v>
      </c>
      <c r="H148" s="125">
        <v>243.4931</v>
      </c>
      <c r="I148" s="125">
        <v>252.91130000000001</v>
      </c>
      <c r="J148" s="11">
        <v>305.39999999999998</v>
      </c>
      <c r="K148" s="12">
        <v>312.2</v>
      </c>
      <c r="L148" s="12">
        <v>304.8</v>
      </c>
      <c r="M148" s="11">
        <v>310.39999999999998</v>
      </c>
      <c r="N148" s="73">
        <v>332.6</v>
      </c>
      <c r="O148" s="45">
        <v>330.5</v>
      </c>
      <c r="P148" s="45">
        <v>326.8</v>
      </c>
      <c r="Q148" s="45">
        <v>326.89999999999998</v>
      </c>
    </row>
    <row r="149" spans="1:17" x14ac:dyDescent="0.2">
      <c r="A149" s="8" t="s">
        <v>147</v>
      </c>
      <c r="B149" s="12"/>
      <c r="C149" s="20"/>
      <c r="D149" s="20"/>
      <c r="E149" s="16"/>
      <c r="F149" s="12"/>
      <c r="G149" s="16"/>
      <c r="H149" s="20"/>
      <c r="I149" s="20"/>
      <c r="J149" s="11"/>
      <c r="K149" s="12"/>
      <c r="L149" s="12"/>
      <c r="M149" s="11"/>
      <c r="N149" s="73"/>
      <c r="O149" s="67"/>
      <c r="P149" s="12"/>
      <c r="Q149" s="12"/>
    </row>
    <row r="150" spans="1:17" x14ac:dyDescent="0.2">
      <c r="A150" s="8" t="s">
        <v>620</v>
      </c>
      <c r="B150" s="11">
        <v>914</v>
      </c>
      <c r="C150" s="11">
        <v>929.8</v>
      </c>
      <c r="D150" s="11">
        <v>1170</v>
      </c>
      <c r="E150" s="11">
        <v>1244</v>
      </c>
      <c r="F150" s="11">
        <v>1338.9</v>
      </c>
      <c r="G150" s="11">
        <v>1204.9000000000001</v>
      </c>
      <c r="H150" s="11">
        <v>1210.0999999999999</v>
      </c>
      <c r="I150" s="11">
        <v>989.3</v>
      </c>
      <c r="J150" s="11">
        <v>985.3</v>
      </c>
      <c r="K150" s="11">
        <v>1025.5999999999999</v>
      </c>
      <c r="L150" s="11">
        <v>1046</v>
      </c>
      <c r="M150" s="20">
        <v>1068.7</v>
      </c>
      <c r="N150" s="73">
        <v>1113.7</v>
      </c>
      <c r="O150" s="1019">
        <v>1.1157999999999999</v>
      </c>
      <c r="P150" s="1019">
        <v>1.1177000000000001</v>
      </c>
      <c r="Q150" s="860">
        <v>1.0752000000000002</v>
      </c>
    </row>
    <row r="151" spans="1:17" x14ac:dyDescent="0.2">
      <c r="A151" s="8" t="s">
        <v>621</v>
      </c>
      <c r="B151" s="11">
        <v>6235.5</v>
      </c>
      <c r="C151" s="11">
        <v>6299.1</v>
      </c>
      <c r="D151" s="11">
        <v>6541.4</v>
      </c>
      <c r="E151" s="11">
        <v>6778.5</v>
      </c>
      <c r="F151" s="11">
        <v>7008.8</v>
      </c>
      <c r="G151" s="11">
        <v>7189.6</v>
      </c>
      <c r="H151" s="11">
        <v>7111.4</v>
      </c>
      <c r="I151" s="11">
        <v>4859.2</v>
      </c>
      <c r="J151" s="11">
        <v>5037.1000000000004</v>
      </c>
      <c r="K151" s="11">
        <v>5191.2</v>
      </c>
      <c r="L151" s="11">
        <v>5234.8999999999996</v>
      </c>
      <c r="M151" s="20">
        <v>5508.3</v>
      </c>
      <c r="N151" s="73">
        <v>5661.3</v>
      </c>
      <c r="O151" s="1019">
        <v>5.6478999999999999</v>
      </c>
      <c r="P151" s="1019">
        <v>3.8881999999999999</v>
      </c>
      <c r="Q151" s="860">
        <v>4.0885999999999996</v>
      </c>
    </row>
    <row r="152" spans="1:17" x14ac:dyDescent="0.2">
      <c r="A152" s="8" t="s">
        <v>595</v>
      </c>
      <c r="B152" s="11">
        <v>0.9</v>
      </c>
      <c r="C152" s="11">
        <v>0.9</v>
      </c>
      <c r="D152" s="11">
        <v>1.1000000000000001</v>
      </c>
      <c r="E152" s="11">
        <v>1.2</v>
      </c>
      <c r="F152" s="11">
        <v>1.3</v>
      </c>
      <c r="G152" s="11">
        <v>1.4</v>
      </c>
      <c r="H152" s="11">
        <v>1.7</v>
      </c>
      <c r="I152" s="11">
        <v>1.7</v>
      </c>
      <c r="J152" s="11">
        <v>1.7</v>
      </c>
      <c r="K152" s="11">
        <v>1.8</v>
      </c>
      <c r="L152" s="11">
        <v>1.8</v>
      </c>
      <c r="M152" s="20">
        <v>1.8</v>
      </c>
      <c r="N152" s="73">
        <v>1.8</v>
      </c>
      <c r="O152" s="860">
        <v>1.8</v>
      </c>
      <c r="P152" s="45">
        <v>1.8</v>
      </c>
      <c r="Q152" s="45">
        <v>1.9</v>
      </c>
    </row>
    <row r="153" spans="1:17" x14ac:dyDescent="0.2">
      <c r="A153" s="8" t="s">
        <v>151</v>
      </c>
      <c r="B153" s="12">
        <v>3.1</v>
      </c>
      <c r="C153" s="20">
        <v>3.1</v>
      </c>
      <c r="D153" s="20">
        <v>3.6</v>
      </c>
      <c r="E153" s="16">
        <v>3.8</v>
      </c>
      <c r="F153" s="12">
        <v>3.7</v>
      </c>
      <c r="G153" s="16">
        <v>3.7</v>
      </c>
      <c r="H153" s="20">
        <v>2.1</v>
      </c>
      <c r="I153" s="20">
        <v>3.7</v>
      </c>
      <c r="J153" s="11">
        <v>3.6</v>
      </c>
      <c r="K153" s="12">
        <v>3.6</v>
      </c>
      <c r="L153" s="12">
        <v>3.5</v>
      </c>
      <c r="M153" s="20">
        <v>4.2</v>
      </c>
      <c r="N153" s="73">
        <v>4.2</v>
      </c>
      <c r="O153" s="860">
        <v>4.9000000000000004</v>
      </c>
      <c r="P153" s="45">
        <v>4.2</v>
      </c>
      <c r="Q153" s="45">
        <v>4.2</v>
      </c>
    </row>
    <row r="154" spans="1:17" x14ac:dyDescent="0.2">
      <c r="A154" s="24" t="s">
        <v>152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330"/>
      <c r="O154" s="860"/>
      <c r="P154" s="45"/>
      <c r="Q154" s="45"/>
    </row>
    <row r="155" spans="1:17" x14ac:dyDescent="0.2">
      <c r="A155" s="24" t="s">
        <v>153</v>
      </c>
      <c r="B155" s="11">
        <v>4.4320000000000004</v>
      </c>
      <c r="C155" s="11">
        <v>4.5999999999999996</v>
      </c>
      <c r="D155" s="11">
        <v>4.6820000000000004</v>
      </c>
      <c r="E155" s="11">
        <v>4.6929999999999996</v>
      </c>
      <c r="F155" s="11">
        <v>4.7160000000000002</v>
      </c>
      <c r="G155" s="11">
        <v>4.7240000000000002</v>
      </c>
      <c r="H155" s="11">
        <v>4.8710000000000004</v>
      </c>
      <c r="I155" s="11">
        <v>4.9000000000000004</v>
      </c>
      <c r="J155" s="11">
        <v>4.9000000000000004</v>
      </c>
      <c r="K155" s="16">
        <v>5.2</v>
      </c>
      <c r="L155" s="49">
        <v>5.4</v>
      </c>
      <c r="M155" s="20">
        <v>6.2</v>
      </c>
      <c r="N155" s="73">
        <v>6.3</v>
      </c>
      <c r="O155" s="860">
        <v>6.5</v>
      </c>
      <c r="P155" s="45">
        <v>6.5</v>
      </c>
      <c r="Q155" s="45">
        <v>6</v>
      </c>
    </row>
    <row r="156" spans="1:17" x14ac:dyDescent="0.2">
      <c r="A156" s="8" t="s">
        <v>596</v>
      </c>
      <c r="B156" s="11">
        <v>2.2000000000000002</v>
      </c>
      <c r="C156" s="11">
        <v>2.2000000000000002</v>
      </c>
      <c r="D156" s="11">
        <v>2.2999999999999998</v>
      </c>
      <c r="E156" s="11">
        <v>2.2999999999999998</v>
      </c>
      <c r="F156" s="11">
        <v>2.4</v>
      </c>
      <c r="G156" s="11">
        <v>2.4</v>
      </c>
      <c r="H156" s="11">
        <v>1.9</v>
      </c>
      <c r="I156" s="11">
        <v>1.9</v>
      </c>
      <c r="J156" s="11">
        <v>2</v>
      </c>
      <c r="K156" s="16">
        <v>2.2000000000000002</v>
      </c>
      <c r="L156" s="49">
        <v>2.2999999999999998</v>
      </c>
      <c r="M156" s="20">
        <v>2.5</v>
      </c>
      <c r="N156" s="73">
        <v>3.1</v>
      </c>
      <c r="O156" s="860">
        <v>3.1</v>
      </c>
      <c r="P156" s="45">
        <v>3.1</v>
      </c>
      <c r="Q156" s="45">
        <v>3.1</v>
      </c>
    </row>
    <row r="157" spans="1:17" x14ac:dyDescent="0.2">
      <c r="A157" s="24" t="s">
        <v>155</v>
      </c>
      <c r="B157" s="11">
        <v>1.268</v>
      </c>
      <c r="C157" s="11">
        <v>1.4019999999999999</v>
      </c>
      <c r="D157" s="11">
        <v>1.4690000000000001</v>
      </c>
      <c r="E157" s="11">
        <v>1.4750000000000001</v>
      </c>
      <c r="F157" s="11">
        <v>1.49</v>
      </c>
      <c r="G157" s="11">
        <v>1.5029999999999999</v>
      </c>
      <c r="H157" s="11">
        <v>1.5</v>
      </c>
      <c r="I157" s="11">
        <v>1.5</v>
      </c>
      <c r="J157" s="11">
        <v>1.6</v>
      </c>
      <c r="K157" s="16">
        <v>1.7</v>
      </c>
      <c r="L157" s="49">
        <v>1.8</v>
      </c>
      <c r="M157" s="20">
        <v>1.8</v>
      </c>
      <c r="N157" s="73">
        <v>2.4</v>
      </c>
      <c r="O157" s="860">
        <v>2.4</v>
      </c>
      <c r="P157" s="45">
        <v>2.9</v>
      </c>
      <c r="Q157" s="45">
        <v>2.6</v>
      </c>
    </row>
    <row r="158" spans="1:17" x14ac:dyDescent="0.2">
      <c r="A158" s="24" t="s">
        <v>156</v>
      </c>
      <c r="B158" s="11">
        <v>0.70299999999999996</v>
      </c>
      <c r="C158" s="11">
        <v>1.083</v>
      </c>
      <c r="D158" s="11">
        <v>1.1930000000000001</v>
      </c>
      <c r="E158" s="11">
        <v>1.2190000000000001</v>
      </c>
      <c r="F158" s="11">
        <v>1.395</v>
      </c>
      <c r="G158" s="11">
        <v>1.4039999999999999</v>
      </c>
      <c r="H158" s="11">
        <v>1.6</v>
      </c>
      <c r="I158" s="11">
        <v>1.6</v>
      </c>
      <c r="J158" s="11">
        <v>1.6</v>
      </c>
      <c r="K158" s="16">
        <v>1.7</v>
      </c>
      <c r="L158" s="49">
        <v>1.7</v>
      </c>
      <c r="M158" s="20">
        <v>1.7</v>
      </c>
      <c r="N158" s="73">
        <v>2.1</v>
      </c>
      <c r="O158" s="860">
        <v>2.1</v>
      </c>
      <c r="P158" s="45">
        <v>1.8</v>
      </c>
      <c r="Q158" s="45">
        <v>0.7</v>
      </c>
    </row>
    <row r="159" spans="1:17" x14ac:dyDescent="0.2">
      <c r="A159" s="24" t="s">
        <v>157</v>
      </c>
      <c r="B159" s="11">
        <v>0.95</v>
      </c>
      <c r="C159" s="11">
        <v>1.02</v>
      </c>
      <c r="D159" s="11">
        <v>1.1419999999999999</v>
      </c>
      <c r="E159" s="11">
        <v>1.1419999999999999</v>
      </c>
      <c r="F159" s="11">
        <v>1.1639999999999999</v>
      </c>
      <c r="G159" s="11">
        <v>1.103</v>
      </c>
      <c r="H159" s="11">
        <v>1.3</v>
      </c>
      <c r="I159" s="11">
        <v>1.3</v>
      </c>
      <c r="J159" s="11">
        <v>1.6</v>
      </c>
      <c r="K159" s="16">
        <v>1.9</v>
      </c>
      <c r="L159" s="49">
        <v>1.9</v>
      </c>
      <c r="M159" s="20">
        <v>1.9</v>
      </c>
      <c r="N159" s="73">
        <v>2.7</v>
      </c>
      <c r="O159" s="860">
        <v>2.8</v>
      </c>
      <c r="P159" s="45">
        <v>3.2</v>
      </c>
      <c r="Q159" s="45">
        <v>3.6</v>
      </c>
    </row>
    <row r="160" spans="1:17" x14ac:dyDescent="0.2">
      <c r="A160" s="24" t="s">
        <v>336</v>
      </c>
      <c r="B160" s="793">
        <v>6.6559999999999997</v>
      </c>
      <c r="C160" s="793">
        <v>8.9139999999999997</v>
      </c>
      <c r="D160" s="793">
        <v>8.9949999999999992</v>
      </c>
      <c r="E160" s="794">
        <v>9.1419999999999995</v>
      </c>
      <c r="F160" s="794">
        <v>10.712</v>
      </c>
      <c r="G160" s="794">
        <v>11.252000000000001</v>
      </c>
      <c r="H160" s="795">
        <v>12.565</v>
      </c>
      <c r="I160" s="795">
        <v>12.734999999999999</v>
      </c>
      <c r="J160" s="795">
        <v>13.07</v>
      </c>
      <c r="K160" s="795">
        <v>13.234999999999999</v>
      </c>
      <c r="L160" s="795">
        <v>13.244999999999999</v>
      </c>
      <c r="M160" s="795">
        <v>13.244999999999999</v>
      </c>
      <c r="N160" s="794">
        <v>13.255000000000001</v>
      </c>
      <c r="O160" s="860">
        <v>13.255000000000001</v>
      </c>
      <c r="P160" s="45">
        <v>13.3</v>
      </c>
      <c r="Q160" s="45">
        <v>18</v>
      </c>
    </row>
    <row r="161" spans="1:17" x14ac:dyDescent="0.2">
      <c r="A161" s="24" t="s">
        <v>159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330"/>
      <c r="O161" s="67"/>
      <c r="P161" s="67"/>
      <c r="Q161" s="67"/>
    </row>
    <row r="162" spans="1:17" x14ac:dyDescent="0.2">
      <c r="A162" s="24" t="s">
        <v>81</v>
      </c>
      <c r="B162" s="11">
        <v>6450.8</v>
      </c>
      <c r="C162" s="11">
        <v>9965.4</v>
      </c>
      <c r="D162" s="11">
        <v>13075.8</v>
      </c>
      <c r="E162" s="11">
        <v>12962.6</v>
      </c>
      <c r="F162" s="11">
        <v>17454</v>
      </c>
      <c r="G162" s="11">
        <v>12065.9</v>
      </c>
      <c r="H162" s="11">
        <v>10368.5</v>
      </c>
      <c r="I162" s="11">
        <v>11768.6</v>
      </c>
      <c r="J162" s="11">
        <v>12690.5</v>
      </c>
      <c r="K162" s="11">
        <v>14322</v>
      </c>
      <c r="L162" s="11">
        <v>23397</v>
      </c>
      <c r="M162" s="11">
        <v>33430.199999999997</v>
      </c>
      <c r="N162" s="113">
        <v>46175.9</v>
      </c>
      <c r="O162" s="11">
        <v>48291.555999999997</v>
      </c>
      <c r="P162" s="1249">
        <v>52652.427000000003</v>
      </c>
      <c r="Q162" s="903">
        <v>51553.792999999998</v>
      </c>
    </row>
    <row r="163" spans="1:17" x14ac:dyDescent="0.2">
      <c r="A163" s="24" t="s">
        <v>160</v>
      </c>
      <c r="B163" s="11">
        <v>145.80000000000001</v>
      </c>
      <c r="C163" s="11">
        <v>146</v>
      </c>
      <c r="D163" s="11">
        <v>126.5</v>
      </c>
      <c r="E163" s="11">
        <v>95.9</v>
      </c>
      <c r="F163" s="11">
        <v>134</v>
      </c>
      <c r="G163" s="11">
        <v>68.099999999999994</v>
      </c>
      <c r="H163" s="11">
        <v>81.5</v>
      </c>
      <c r="I163" s="11">
        <v>108.7</v>
      </c>
      <c r="J163" s="11">
        <v>103.6</v>
      </c>
      <c r="K163" s="11">
        <v>110.2</v>
      </c>
      <c r="L163" s="11">
        <v>163.9</v>
      </c>
      <c r="M163" s="12">
        <v>137.5</v>
      </c>
      <c r="N163" s="13">
        <v>133.6</v>
      </c>
      <c r="O163" s="11">
        <v>100.9</v>
      </c>
      <c r="P163" s="1300">
        <v>105</v>
      </c>
      <c r="Q163" s="112">
        <v>96</v>
      </c>
    </row>
    <row r="164" spans="1:17" ht="22.5" x14ac:dyDescent="0.2">
      <c r="A164" s="24" t="s">
        <v>597</v>
      </c>
      <c r="B164" s="11">
        <v>145.80000000000001</v>
      </c>
      <c r="C164" s="11">
        <v>212.86800000000002</v>
      </c>
      <c r="D164" s="11">
        <v>269.27802000000003</v>
      </c>
      <c r="E164" s="11">
        <v>258.23762118000002</v>
      </c>
      <c r="F164" s="11">
        <v>346.03841238120003</v>
      </c>
      <c r="G164" s="11">
        <v>235.65215883159718</v>
      </c>
      <c r="H164" s="11">
        <v>192.05650944775169</v>
      </c>
      <c r="I164" s="11">
        <v>208.7654257697061</v>
      </c>
      <c r="J164" s="11">
        <v>216.28098109741549</v>
      </c>
      <c r="K164" s="11">
        <v>238.34164116935187</v>
      </c>
      <c r="L164" s="11">
        <v>390.64194987656776</v>
      </c>
      <c r="M164" s="11">
        <v>537.13268108028069</v>
      </c>
      <c r="N164" s="113">
        <v>717.6</v>
      </c>
      <c r="O164" s="11">
        <v>724.05840000000012</v>
      </c>
      <c r="P164" s="1249">
        <v>760.26132000000007</v>
      </c>
      <c r="Q164" s="903">
        <v>729.85086720000004</v>
      </c>
    </row>
    <row r="165" spans="1:17" ht="22.5" x14ac:dyDescent="0.2">
      <c r="A165" s="24" t="s">
        <v>162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330"/>
      <c r="O165" s="12"/>
      <c r="P165" s="1249"/>
      <c r="Q165" s="903"/>
    </row>
    <row r="166" spans="1:17" x14ac:dyDescent="0.2">
      <c r="A166" s="24" t="s">
        <v>163</v>
      </c>
      <c r="B166" s="11">
        <v>3.4</v>
      </c>
      <c r="C166" s="11">
        <v>4.5</v>
      </c>
      <c r="D166" s="11">
        <v>4.3</v>
      </c>
      <c r="E166" s="11">
        <v>12.3</v>
      </c>
      <c r="F166" s="11">
        <v>19.2</v>
      </c>
      <c r="G166" s="11">
        <v>13.3</v>
      </c>
      <c r="H166" s="11">
        <v>1.7</v>
      </c>
      <c r="I166" s="11">
        <v>8</v>
      </c>
      <c r="J166" s="16">
        <v>11</v>
      </c>
      <c r="K166" s="12">
        <v>2.5</v>
      </c>
      <c r="L166" s="12">
        <v>3.4</v>
      </c>
      <c r="M166" s="12">
        <v>5.7</v>
      </c>
      <c r="N166" s="13">
        <v>6.8</v>
      </c>
      <c r="O166" s="11">
        <v>5.8</v>
      </c>
      <c r="P166" s="1249">
        <v>3.516</v>
      </c>
      <c r="Q166" s="903">
        <v>9.6</v>
      </c>
    </row>
    <row r="167" spans="1:17" ht="22.5" x14ac:dyDescent="0.2">
      <c r="A167" s="24" t="s">
        <v>164</v>
      </c>
      <c r="B167" s="11">
        <v>45.4</v>
      </c>
      <c r="C167" s="11">
        <v>131.69999999999999</v>
      </c>
      <c r="D167" s="11">
        <v>96.9</v>
      </c>
      <c r="E167" s="11">
        <v>283.10000000000002</v>
      </c>
      <c r="F167" s="11">
        <v>156.19999999999999</v>
      </c>
      <c r="G167" s="11">
        <v>69.400000000000006</v>
      </c>
      <c r="H167" s="11">
        <v>12.9</v>
      </c>
      <c r="I167" s="11">
        <v>468.3</v>
      </c>
      <c r="J167" s="12">
        <v>136.69999999999999</v>
      </c>
      <c r="K167" s="16">
        <v>23</v>
      </c>
      <c r="L167" s="12">
        <v>133.5</v>
      </c>
      <c r="M167" s="12">
        <v>168.4</v>
      </c>
      <c r="N167" s="13">
        <v>118.9</v>
      </c>
      <c r="O167" s="12">
        <v>85.7</v>
      </c>
      <c r="P167" s="1300">
        <v>60.7</v>
      </c>
      <c r="Q167" s="1547">
        <v>271.8</v>
      </c>
    </row>
    <row r="168" spans="1:17" ht="22.5" x14ac:dyDescent="0.2">
      <c r="A168" s="24" t="s">
        <v>598</v>
      </c>
      <c r="B168" s="11">
        <v>45.4</v>
      </c>
      <c r="C168" s="11">
        <v>59.791799999999995</v>
      </c>
      <c r="D168" s="11">
        <v>57.938254200000003</v>
      </c>
      <c r="E168" s="11">
        <v>164.02319764020001</v>
      </c>
      <c r="F168" s="11">
        <v>256.20423471399243</v>
      </c>
      <c r="G168" s="11">
        <v>177.80573889151077</v>
      </c>
      <c r="H168" s="11">
        <v>22.936940317004893</v>
      </c>
      <c r="I168" s="11">
        <v>107.41369150453393</v>
      </c>
      <c r="J168" s="11">
        <v>146.83451628669786</v>
      </c>
      <c r="K168" s="11">
        <v>33.771938745940503</v>
      </c>
      <c r="L168" s="11">
        <v>45.085538225830568</v>
      </c>
      <c r="M168" s="11">
        <v>75.924046372298676</v>
      </c>
      <c r="N168" s="113">
        <v>90.273691136663132</v>
      </c>
      <c r="O168" s="12">
        <v>77.400000000000006</v>
      </c>
      <c r="P168" s="1249">
        <v>46.9818</v>
      </c>
      <c r="Q168" s="903">
        <v>127.7</v>
      </c>
    </row>
    <row r="169" spans="1:17" ht="22.5" x14ac:dyDescent="0.2">
      <c r="A169" s="24" t="s">
        <v>165</v>
      </c>
      <c r="B169" s="19"/>
      <c r="C169" s="19"/>
      <c r="D169" s="19"/>
      <c r="E169" s="19"/>
      <c r="F169" s="19"/>
      <c r="G169" s="19"/>
      <c r="H169" s="19"/>
      <c r="I169" s="19"/>
      <c r="J169" s="12"/>
      <c r="K169" s="12"/>
      <c r="L169" s="12"/>
      <c r="M169" s="12"/>
      <c r="N169" s="101"/>
      <c r="O169" s="22"/>
      <c r="P169" s="67"/>
      <c r="Q169" s="67"/>
    </row>
    <row r="170" spans="1:17" x14ac:dyDescent="0.2">
      <c r="A170" s="8" t="s">
        <v>166</v>
      </c>
      <c r="B170" s="19" t="s">
        <v>8</v>
      </c>
      <c r="C170" s="19" t="s">
        <v>8</v>
      </c>
      <c r="D170" s="19" t="s">
        <v>8</v>
      </c>
      <c r="E170" s="19" t="s">
        <v>8</v>
      </c>
      <c r="F170" s="19" t="s">
        <v>8</v>
      </c>
      <c r="G170" s="19" t="s">
        <v>8</v>
      </c>
      <c r="H170" s="19" t="s">
        <v>8</v>
      </c>
      <c r="I170" s="19" t="s">
        <v>8</v>
      </c>
      <c r="J170" s="12" t="s">
        <v>8</v>
      </c>
      <c r="K170" s="12" t="s">
        <v>8</v>
      </c>
      <c r="L170" s="12" t="s">
        <v>8</v>
      </c>
      <c r="M170" s="11" t="s">
        <v>8</v>
      </c>
      <c r="N170" s="330">
        <v>600</v>
      </c>
      <c r="O170" s="22" t="s">
        <v>8</v>
      </c>
      <c r="P170" s="22" t="s">
        <v>8</v>
      </c>
      <c r="Q170" s="22">
        <v>600</v>
      </c>
    </row>
    <row r="171" spans="1:17" x14ac:dyDescent="0.2">
      <c r="A171" s="8" t="s">
        <v>167</v>
      </c>
      <c r="B171" s="19" t="s">
        <v>8</v>
      </c>
      <c r="C171" s="19" t="s">
        <v>8</v>
      </c>
      <c r="D171" s="19" t="s">
        <v>8</v>
      </c>
      <c r="E171" s="19">
        <v>280</v>
      </c>
      <c r="F171" s="19" t="s">
        <v>8</v>
      </c>
      <c r="G171" s="19">
        <v>140</v>
      </c>
      <c r="H171" s="19" t="s">
        <v>8</v>
      </c>
      <c r="I171" s="19">
        <v>280</v>
      </c>
      <c r="J171" s="12" t="s">
        <v>8</v>
      </c>
      <c r="K171" s="12" t="s">
        <v>8</v>
      </c>
      <c r="L171" s="12" t="s">
        <v>8</v>
      </c>
      <c r="M171" s="11" t="s">
        <v>8</v>
      </c>
      <c r="N171" s="113" t="s">
        <v>8</v>
      </c>
      <c r="O171" s="22" t="s">
        <v>8</v>
      </c>
      <c r="P171" s="22" t="s">
        <v>8</v>
      </c>
      <c r="Q171" s="22" t="s">
        <v>8</v>
      </c>
    </row>
    <row r="172" spans="1:17" x14ac:dyDescent="0.2">
      <c r="A172" s="24" t="s">
        <v>246</v>
      </c>
      <c r="B172" s="19"/>
      <c r="C172" s="19"/>
      <c r="D172" s="19"/>
      <c r="E172" s="19"/>
      <c r="F172" s="19"/>
      <c r="G172" s="19"/>
      <c r="H172" s="19"/>
      <c r="I172" s="19"/>
      <c r="J172" s="12"/>
      <c r="K172" s="12"/>
      <c r="L172" s="12"/>
      <c r="M172" s="12"/>
      <c r="N172" s="13"/>
      <c r="O172" s="22"/>
      <c r="P172" s="22"/>
      <c r="Q172" s="22"/>
    </row>
    <row r="173" spans="1:17" x14ac:dyDescent="0.2">
      <c r="A173" s="8" t="s">
        <v>247</v>
      </c>
      <c r="B173" s="19" t="s">
        <v>8</v>
      </c>
      <c r="C173" s="19" t="s">
        <v>8</v>
      </c>
      <c r="D173" s="19" t="s">
        <v>8</v>
      </c>
      <c r="E173" s="19" t="s">
        <v>8</v>
      </c>
      <c r="F173" s="19" t="s">
        <v>8</v>
      </c>
      <c r="G173" s="19" t="s">
        <v>8</v>
      </c>
      <c r="H173" s="19" t="s">
        <v>8</v>
      </c>
      <c r="I173" s="19" t="s">
        <v>8</v>
      </c>
      <c r="J173" s="12" t="s">
        <v>8</v>
      </c>
      <c r="K173" s="12" t="s">
        <v>8</v>
      </c>
      <c r="L173" s="12" t="s">
        <v>8</v>
      </c>
      <c r="M173" s="11" t="s">
        <v>8</v>
      </c>
      <c r="N173" s="113" t="s">
        <v>8</v>
      </c>
      <c r="O173" s="11" t="s">
        <v>8</v>
      </c>
      <c r="P173" s="22" t="s">
        <v>8</v>
      </c>
      <c r="Q173" s="22">
        <v>200</v>
      </c>
    </row>
    <row r="174" spans="1:17" x14ac:dyDescent="0.2">
      <c r="A174" s="8" t="s">
        <v>248</v>
      </c>
      <c r="B174" s="19" t="s">
        <v>8</v>
      </c>
      <c r="C174" s="19" t="s">
        <v>8</v>
      </c>
      <c r="D174" s="19" t="s">
        <v>8</v>
      </c>
      <c r="E174" s="19" t="s">
        <v>8</v>
      </c>
      <c r="F174" s="19" t="s">
        <v>8</v>
      </c>
      <c r="G174" s="19" t="s">
        <v>8</v>
      </c>
      <c r="H174" s="19" t="s">
        <v>8</v>
      </c>
      <c r="I174" s="19" t="s">
        <v>8</v>
      </c>
      <c r="J174" s="12" t="s">
        <v>8</v>
      </c>
      <c r="K174" s="12" t="s">
        <v>8</v>
      </c>
      <c r="L174" s="12" t="s">
        <v>8</v>
      </c>
      <c r="M174" s="11" t="s">
        <v>8</v>
      </c>
      <c r="N174" s="113" t="s">
        <v>8</v>
      </c>
      <c r="O174" s="67"/>
      <c r="P174" s="22" t="s">
        <v>8</v>
      </c>
      <c r="Q174" s="22" t="s">
        <v>8</v>
      </c>
    </row>
    <row r="175" spans="1:17" x14ac:dyDescent="0.2">
      <c r="A175" s="24" t="s">
        <v>168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330"/>
      <c r="O175" s="67"/>
      <c r="P175" s="67"/>
      <c r="Q175" s="67"/>
    </row>
    <row r="176" spans="1:17" x14ac:dyDescent="0.2">
      <c r="A176" s="8" t="s">
        <v>46</v>
      </c>
      <c r="B176" s="20">
        <v>3019.4</v>
      </c>
      <c r="C176" s="20">
        <v>2482.6</v>
      </c>
      <c r="D176" s="20">
        <v>1985.5</v>
      </c>
      <c r="E176" s="20">
        <v>1405.7</v>
      </c>
      <c r="F176" s="20">
        <v>1398.6</v>
      </c>
      <c r="G176" s="20">
        <v>1438.5</v>
      </c>
      <c r="H176" s="20">
        <v>945</v>
      </c>
      <c r="I176" s="12" t="s">
        <v>8</v>
      </c>
      <c r="J176" s="12" t="s">
        <v>8</v>
      </c>
      <c r="K176" s="12" t="s">
        <v>8</v>
      </c>
      <c r="L176" s="12" t="s">
        <v>8</v>
      </c>
      <c r="M176" s="12" t="s">
        <v>8</v>
      </c>
      <c r="N176" s="13" t="s">
        <v>8</v>
      </c>
      <c r="O176" s="12" t="s">
        <v>8</v>
      </c>
      <c r="P176" s="12" t="s">
        <v>8</v>
      </c>
      <c r="Q176" s="12" t="s">
        <v>8</v>
      </c>
    </row>
    <row r="177" spans="1:17" x14ac:dyDescent="0.2">
      <c r="A177" s="8" t="s">
        <v>5</v>
      </c>
      <c r="B177" s="20">
        <v>123.1</v>
      </c>
      <c r="C177" s="20">
        <f t="shared" ref="C177:H177" si="0">C176/B176*100</f>
        <v>82.221633437106703</v>
      </c>
      <c r="D177" s="20">
        <f t="shared" si="0"/>
        <v>79.976637396278093</v>
      </c>
      <c r="E177" s="20">
        <f t="shared" si="0"/>
        <v>70.798287584991186</v>
      </c>
      <c r="F177" s="20">
        <f t="shared" si="0"/>
        <v>99.494913566194768</v>
      </c>
      <c r="G177" s="20">
        <f t="shared" si="0"/>
        <v>102.85285285285286</v>
      </c>
      <c r="H177" s="20">
        <f t="shared" si="0"/>
        <v>65.693430656934311</v>
      </c>
      <c r="I177" s="12" t="s">
        <v>8</v>
      </c>
      <c r="J177" s="12" t="s">
        <v>8</v>
      </c>
      <c r="K177" s="12" t="s">
        <v>8</v>
      </c>
      <c r="L177" s="12" t="s">
        <v>8</v>
      </c>
      <c r="M177" s="12" t="s">
        <v>8</v>
      </c>
      <c r="N177" s="13" t="s">
        <v>8</v>
      </c>
      <c r="O177" s="12" t="s">
        <v>8</v>
      </c>
      <c r="P177" s="12" t="s">
        <v>8</v>
      </c>
      <c r="Q177" s="12" t="s">
        <v>8</v>
      </c>
    </row>
    <row r="178" spans="1:17" x14ac:dyDescent="0.2">
      <c r="A178" s="8" t="s">
        <v>599</v>
      </c>
      <c r="B178" s="20">
        <v>11.7</v>
      </c>
      <c r="C178" s="20">
        <v>9.6</v>
      </c>
      <c r="D178" s="20">
        <v>7.7</v>
      </c>
      <c r="E178" s="20">
        <v>5.4</v>
      </c>
      <c r="F178" s="20">
        <v>5.4</v>
      </c>
      <c r="G178" s="20">
        <v>5.6</v>
      </c>
      <c r="H178" s="20">
        <v>3.6</v>
      </c>
      <c r="I178" s="20"/>
      <c r="J178" s="20"/>
      <c r="K178" s="20"/>
      <c r="L178" s="20"/>
      <c r="M178" s="20"/>
      <c r="N178" s="330"/>
      <c r="O178" s="20"/>
      <c r="P178" s="20"/>
      <c r="Q178" s="22"/>
    </row>
    <row r="179" spans="1:17" x14ac:dyDescent="0.2">
      <c r="A179" s="24" t="s">
        <v>169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330"/>
      <c r="O179" s="20"/>
      <c r="P179" s="20"/>
      <c r="Q179" s="22"/>
    </row>
    <row r="180" spans="1:17" x14ac:dyDescent="0.2">
      <c r="A180" s="8" t="s">
        <v>170</v>
      </c>
      <c r="B180" s="20">
        <v>16977</v>
      </c>
      <c r="C180" s="20">
        <v>14648</v>
      </c>
      <c r="D180" s="20">
        <v>11714</v>
      </c>
      <c r="E180" s="20">
        <v>8294</v>
      </c>
      <c r="F180" s="20">
        <v>8262</v>
      </c>
      <c r="G180" s="20">
        <v>8486</v>
      </c>
      <c r="H180" s="20">
        <v>5577</v>
      </c>
      <c r="I180" s="12" t="s">
        <v>8</v>
      </c>
      <c r="J180" s="12" t="s">
        <v>8</v>
      </c>
      <c r="K180" s="12" t="s">
        <v>8</v>
      </c>
      <c r="L180" s="12" t="s">
        <v>8</v>
      </c>
      <c r="M180" s="12" t="s">
        <v>8</v>
      </c>
      <c r="N180" s="13" t="s">
        <v>8</v>
      </c>
      <c r="O180" s="12" t="s">
        <v>8</v>
      </c>
      <c r="P180" s="12" t="s">
        <v>8</v>
      </c>
      <c r="Q180" s="12" t="s">
        <v>8</v>
      </c>
    </row>
    <row r="181" spans="1:17" x14ac:dyDescent="0.2">
      <c r="A181" s="8" t="s">
        <v>5</v>
      </c>
      <c r="B181" s="20">
        <v>123.6</v>
      </c>
      <c r="C181" s="20">
        <f t="shared" ref="C181:H181" si="1">C180/B180*100</f>
        <v>86.281439594745834</v>
      </c>
      <c r="D181" s="20">
        <f t="shared" si="1"/>
        <v>79.969961769524843</v>
      </c>
      <c r="E181" s="20">
        <f t="shared" si="1"/>
        <v>70.804165955267209</v>
      </c>
      <c r="F181" s="20">
        <f t="shared" si="1"/>
        <v>99.614178924523756</v>
      </c>
      <c r="G181" s="20">
        <f t="shared" si="1"/>
        <v>102.71120793996612</v>
      </c>
      <c r="H181" s="20">
        <f t="shared" si="1"/>
        <v>65.720009427292013</v>
      </c>
      <c r="I181" s="12" t="s">
        <v>8</v>
      </c>
      <c r="J181" s="12" t="s">
        <v>8</v>
      </c>
      <c r="K181" s="12" t="s">
        <v>8</v>
      </c>
      <c r="L181" s="12" t="s">
        <v>8</v>
      </c>
      <c r="M181" s="12" t="s">
        <v>8</v>
      </c>
      <c r="N181" s="13" t="s">
        <v>8</v>
      </c>
      <c r="O181" s="12" t="s">
        <v>8</v>
      </c>
      <c r="P181" s="12" t="s">
        <v>8</v>
      </c>
      <c r="Q181" s="12" t="s">
        <v>8</v>
      </c>
    </row>
    <row r="182" spans="1:17" ht="22.5" x14ac:dyDescent="0.2">
      <c r="A182" s="24" t="s">
        <v>171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330"/>
      <c r="O182" s="20"/>
      <c r="P182" s="20"/>
      <c r="Q182" s="22"/>
    </row>
    <row r="183" spans="1:17" x14ac:dyDescent="0.2">
      <c r="A183" s="8" t="s">
        <v>172</v>
      </c>
      <c r="B183" s="20">
        <v>4592</v>
      </c>
      <c r="C183" s="20">
        <v>4724.5</v>
      </c>
      <c r="D183" s="20">
        <v>5640.6</v>
      </c>
      <c r="E183" s="20">
        <v>5315.8</v>
      </c>
      <c r="F183" s="20">
        <v>4837.1000000000004</v>
      </c>
      <c r="G183" s="20">
        <v>3353.8</v>
      </c>
      <c r="H183" s="20">
        <v>2491.5</v>
      </c>
      <c r="I183" s="12" t="s">
        <v>8</v>
      </c>
      <c r="J183" s="12" t="s">
        <v>8</v>
      </c>
      <c r="K183" s="12" t="s">
        <v>8</v>
      </c>
      <c r="L183" s="12" t="s">
        <v>8</v>
      </c>
      <c r="M183" s="12" t="s">
        <v>8</v>
      </c>
      <c r="N183" s="13" t="s">
        <v>8</v>
      </c>
      <c r="O183" s="12" t="s">
        <v>8</v>
      </c>
      <c r="P183" s="12" t="s">
        <v>8</v>
      </c>
      <c r="Q183" s="12" t="s">
        <v>8</v>
      </c>
    </row>
    <row r="184" spans="1:17" x14ac:dyDescent="0.2">
      <c r="A184" s="8" t="s">
        <v>5</v>
      </c>
      <c r="B184" s="20">
        <v>118</v>
      </c>
      <c r="C184" s="20">
        <f t="shared" ref="C184:H184" si="2">C183/B183*100</f>
        <v>102.88545296167246</v>
      </c>
      <c r="D184" s="20">
        <f t="shared" si="2"/>
        <v>119.39041168377607</v>
      </c>
      <c r="E184" s="20">
        <f t="shared" si="2"/>
        <v>94.241747331844124</v>
      </c>
      <c r="F184" s="20">
        <f t="shared" si="2"/>
        <v>90.994770307385537</v>
      </c>
      <c r="G184" s="20">
        <f t="shared" si="2"/>
        <v>69.334932087407736</v>
      </c>
      <c r="H184" s="20">
        <f t="shared" si="2"/>
        <v>74.288866360546251</v>
      </c>
      <c r="I184" s="12"/>
      <c r="J184" s="12"/>
      <c r="K184" s="12"/>
      <c r="L184" s="12"/>
      <c r="M184" s="12"/>
      <c r="N184" s="13"/>
      <c r="O184" s="12"/>
      <c r="P184" s="12"/>
      <c r="Q184" s="12"/>
    </row>
    <row r="185" spans="1:17" x14ac:dyDescent="0.2">
      <c r="A185" s="8" t="s">
        <v>599</v>
      </c>
      <c r="B185" s="20">
        <v>33.1</v>
      </c>
      <c r="C185" s="20">
        <v>34.1</v>
      </c>
      <c r="D185" s="20">
        <v>40.6</v>
      </c>
      <c r="E185" s="20">
        <v>38.299999999999997</v>
      </c>
      <c r="F185" s="20">
        <v>34.799999999999997</v>
      </c>
      <c r="G185" s="20">
        <v>24.2</v>
      </c>
      <c r="H185" s="20">
        <v>17.899999999999999</v>
      </c>
      <c r="I185" s="12" t="s">
        <v>8</v>
      </c>
      <c r="J185" s="12" t="s">
        <v>8</v>
      </c>
      <c r="K185" s="12" t="s">
        <v>8</v>
      </c>
      <c r="L185" s="12" t="s">
        <v>8</v>
      </c>
      <c r="M185" s="12" t="s">
        <v>8</v>
      </c>
      <c r="N185" s="13" t="s">
        <v>8</v>
      </c>
      <c r="O185" s="12" t="s">
        <v>8</v>
      </c>
      <c r="P185" s="12" t="s">
        <v>8</v>
      </c>
      <c r="Q185" s="12" t="s">
        <v>8</v>
      </c>
    </row>
    <row r="186" spans="1:17" x14ac:dyDescent="0.2">
      <c r="A186" s="24" t="s">
        <v>173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330"/>
      <c r="O186" s="20"/>
      <c r="P186" s="20"/>
      <c r="Q186" s="22"/>
    </row>
    <row r="187" spans="1:17" x14ac:dyDescent="0.2">
      <c r="A187" s="8" t="s">
        <v>174</v>
      </c>
      <c r="B187" s="20">
        <v>12454.6</v>
      </c>
      <c r="C187" s="20">
        <v>11951.5</v>
      </c>
      <c r="D187" s="20">
        <v>12521.4</v>
      </c>
      <c r="E187" s="20">
        <v>9571.1</v>
      </c>
      <c r="F187" s="20">
        <v>9595.2999999999993</v>
      </c>
      <c r="G187" s="20">
        <v>7208.8</v>
      </c>
      <c r="H187" s="20">
        <v>6482.9</v>
      </c>
      <c r="I187" s="12" t="s">
        <v>8</v>
      </c>
      <c r="J187" s="11" t="s">
        <v>8</v>
      </c>
      <c r="K187" s="11" t="s">
        <v>8</v>
      </c>
      <c r="L187" s="11" t="s">
        <v>8</v>
      </c>
      <c r="M187" s="11" t="s">
        <v>8</v>
      </c>
      <c r="N187" s="113" t="s">
        <v>8</v>
      </c>
      <c r="O187" s="11" t="s">
        <v>8</v>
      </c>
      <c r="P187" s="11" t="s">
        <v>8</v>
      </c>
      <c r="Q187" s="11" t="s">
        <v>8</v>
      </c>
    </row>
    <row r="188" spans="1:17" x14ac:dyDescent="0.2">
      <c r="A188" s="34" t="s">
        <v>175</v>
      </c>
      <c r="B188" s="20">
        <v>94.6</v>
      </c>
      <c r="C188" s="20">
        <f t="shared" ref="C188:H188" si="3">C187/B187*100</f>
        <v>95.960528640020542</v>
      </c>
      <c r="D188" s="20">
        <f t="shared" si="3"/>
        <v>104.76843910806176</v>
      </c>
      <c r="E188" s="20">
        <f t="shared" si="3"/>
        <v>76.437938249716481</v>
      </c>
      <c r="F188" s="20">
        <f t="shared" si="3"/>
        <v>100.25284450063209</v>
      </c>
      <c r="G188" s="20">
        <f t="shared" si="3"/>
        <v>75.128448302814931</v>
      </c>
      <c r="H188" s="20">
        <f t="shared" si="3"/>
        <v>89.930362889801359</v>
      </c>
      <c r="I188" s="12" t="s">
        <v>8</v>
      </c>
      <c r="J188" s="11" t="s">
        <v>8</v>
      </c>
      <c r="K188" s="11" t="s">
        <v>8</v>
      </c>
      <c r="L188" s="11" t="s">
        <v>8</v>
      </c>
      <c r="M188" s="11" t="s">
        <v>8</v>
      </c>
      <c r="N188" s="113" t="s">
        <v>8</v>
      </c>
      <c r="O188" s="11" t="s">
        <v>8</v>
      </c>
      <c r="P188" s="11" t="s">
        <v>8</v>
      </c>
      <c r="Q188" s="11" t="s">
        <v>8</v>
      </c>
    </row>
    <row r="189" spans="1:17" x14ac:dyDescent="0.2">
      <c r="A189" s="24" t="s">
        <v>600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1"/>
      <c r="L189" s="11"/>
      <c r="M189" s="11"/>
      <c r="N189" s="113"/>
      <c r="O189" s="11"/>
      <c r="P189" s="11"/>
      <c r="Q189" s="11"/>
    </row>
    <row r="190" spans="1:17" x14ac:dyDescent="0.2">
      <c r="A190" s="24" t="s">
        <v>81</v>
      </c>
      <c r="B190" s="11" t="s">
        <v>8</v>
      </c>
      <c r="C190" s="11" t="s">
        <v>8</v>
      </c>
      <c r="D190" s="11" t="s">
        <v>8</v>
      </c>
      <c r="E190" s="11" t="s">
        <v>8</v>
      </c>
      <c r="F190" s="11" t="s">
        <v>8</v>
      </c>
      <c r="G190" s="11" t="s">
        <v>8</v>
      </c>
      <c r="H190" s="11" t="s">
        <v>8</v>
      </c>
      <c r="I190" s="11" t="s">
        <v>8</v>
      </c>
      <c r="J190" s="11" t="s">
        <v>8</v>
      </c>
      <c r="K190" s="11" t="s">
        <v>8</v>
      </c>
      <c r="L190" s="11" t="s">
        <v>8</v>
      </c>
      <c r="M190" s="11" t="s">
        <v>8</v>
      </c>
      <c r="N190" s="113" t="s">
        <v>8</v>
      </c>
      <c r="O190" s="11" t="s">
        <v>8</v>
      </c>
      <c r="P190" s="11" t="s">
        <v>8</v>
      </c>
      <c r="Q190" s="11" t="s">
        <v>8</v>
      </c>
    </row>
    <row r="191" spans="1:17" x14ac:dyDescent="0.2">
      <c r="A191" s="24" t="s">
        <v>601</v>
      </c>
      <c r="B191" s="11" t="s">
        <v>8</v>
      </c>
      <c r="C191" s="11" t="s">
        <v>8</v>
      </c>
      <c r="D191" s="11" t="s">
        <v>8</v>
      </c>
      <c r="E191" s="11" t="s">
        <v>8</v>
      </c>
      <c r="F191" s="11" t="s">
        <v>8</v>
      </c>
      <c r="G191" s="11" t="s">
        <v>8</v>
      </c>
      <c r="H191" s="11" t="s">
        <v>8</v>
      </c>
      <c r="I191" s="11" t="s">
        <v>8</v>
      </c>
      <c r="J191" s="11" t="s">
        <v>8</v>
      </c>
      <c r="K191" s="11" t="s">
        <v>8</v>
      </c>
      <c r="L191" s="11" t="s">
        <v>8</v>
      </c>
      <c r="M191" s="11" t="s">
        <v>8</v>
      </c>
      <c r="N191" s="113" t="s">
        <v>8</v>
      </c>
      <c r="O191" s="11" t="s">
        <v>8</v>
      </c>
      <c r="P191" s="11" t="s">
        <v>8</v>
      </c>
      <c r="Q191" s="11" t="s">
        <v>8</v>
      </c>
    </row>
    <row r="192" spans="1:17" x14ac:dyDescent="0.2">
      <c r="A192" s="24" t="s">
        <v>602</v>
      </c>
      <c r="B192" s="11" t="s">
        <v>8</v>
      </c>
      <c r="C192" s="11" t="s">
        <v>8</v>
      </c>
      <c r="D192" s="11" t="s">
        <v>8</v>
      </c>
      <c r="E192" s="11" t="s">
        <v>8</v>
      </c>
      <c r="F192" s="11" t="s">
        <v>8</v>
      </c>
      <c r="G192" s="11" t="s">
        <v>8</v>
      </c>
      <c r="H192" s="11" t="s">
        <v>8</v>
      </c>
      <c r="I192" s="11" t="s">
        <v>8</v>
      </c>
      <c r="J192" s="11" t="s">
        <v>8</v>
      </c>
      <c r="K192" s="11" t="s">
        <v>8</v>
      </c>
      <c r="L192" s="11" t="s">
        <v>8</v>
      </c>
      <c r="M192" s="11" t="s">
        <v>8</v>
      </c>
      <c r="N192" s="113" t="s">
        <v>8</v>
      </c>
      <c r="O192" s="11" t="s">
        <v>8</v>
      </c>
      <c r="P192" s="11" t="s">
        <v>8</v>
      </c>
      <c r="Q192" s="11" t="s">
        <v>8</v>
      </c>
    </row>
    <row r="193" spans="1:27" x14ac:dyDescent="0.2">
      <c r="A193" s="24" t="s">
        <v>603</v>
      </c>
      <c r="B193" s="20"/>
      <c r="C193" s="20"/>
      <c r="D193" s="20"/>
      <c r="E193" s="20"/>
      <c r="F193" s="20"/>
      <c r="G193" s="20"/>
      <c r="H193" s="20"/>
      <c r="I193" s="20"/>
      <c r="J193" s="12"/>
      <c r="K193" s="12"/>
      <c r="L193" s="12"/>
      <c r="M193" s="12"/>
      <c r="N193" s="113"/>
      <c r="O193" s="67"/>
      <c r="P193" s="67"/>
      <c r="Q193" s="67"/>
    </row>
    <row r="194" spans="1:27" x14ac:dyDescent="0.2">
      <c r="A194" s="24" t="s">
        <v>81</v>
      </c>
      <c r="B194" s="20" t="s">
        <v>4</v>
      </c>
      <c r="C194" s="20" t="s">
        <v>4</v>
      </c>
      <c r="D194" s="20" t="s">
        <v>4</v>
      </c>
      <c r="E194" s="20" t="s">
        <v>4</v>
      </c>
      <c r="F194" s="20" t="s">
        <v>4</v>
      </c>
      <c r="G194" s="20" t="s">
        <v>4</v>
      </c>
      <c r="H194" s="20" t="s">
        <v>4</v>
      </c>
      <c r="I194" s="20" t="s">
        <v>4</v>
      </c>
      <c r="J194" s="20" t="s">
        <v>4</v>
      </c>
      <c r="K194" s="20" t="s">
        <v>4</v>
      </c>
      <c r="L194" s="20" t="s">
        <v>4</v>
      </c>
      <c r="M194" s="20" t="s">
        <v>4</v>
      </c>
      <c r="N194" s="330" t="s">
        <v>4</v>
      </c>
      <c r="O194" s="20" t="s">
        <v>4</v>
      </c>
      <c r="P194" s="20" t="s">
        <v>4</v>
      </c>
      <c r="Q194" s="22" t="s">
        <v>4</v>
      </c>
    </row>
    <row r="195" spans="1:27" x14ac:dyDescent="0.2">
      <c r="A195" s="24" t="s">
        <v>604</v>
      </c>
      <c r="B195" s="20" t="s">
        <v>4</v>
      </c>
      <c r="C195" s="20" t="s">
        <v>4</v>
      </c>
      <c r="D195" s="20" t="s">
        <v>4</v>
      </c>
      <c r="E195" s="20" t="s">
        <v>4</v>
      </c>
      <c r="F195" s="20" t="s">
        <v>4</v>
      </c>
      <c r="G195" s="20" t="s">
        <v>4</v>
      </c>
      <c r="H195" s="20" t="s">
        <v>4</v>
      </c>
      <c r="I195" s="20" t="s">
        <v>4</v>
      </c>
      <c r="J195" s="20" t="s">
        <v>4</v>
      </c>
      <c r="K195" s="20" t="s">
        <v>4</v>
      </c>
      <c r="L195" s="20" t="s">
        <v>4</v>
      </c>
      <c r="M195" s="20" t="s">
        <v>4</v>
      </c>
      <c r="N195" s="330" t="s">
        <v>4</v>
      </c>
      <c r="O195" s="20" t="s">
        <v>4</v>
      </c>
      <c r="P195" s="20" t="s">
        <v>4</v>
      </c>
      <c r="Q195" s="22" t="s">
        <v>4</v>
      </c>
    </row>
    <row r="196" spans="1:27" x14ac:dyDescent="0.2">
      <c r="A196" s="24" t="s">
        <v>605</v>
      </c>
      <c r="B196" s="20" t="s">
        <v>4</v>
      </c>
      <c r="C196" s="20" t="s">
        <v>4</v>
      </c>
      <c r="D196" s="20" t="s">
        <v>4</v>
      </c>
      <c r="E196" s="20" t="s">
        <v>4</v>
      </c>
      <c r="F196" s="20" t="s">
        <v>4</v>
      </c>
      <c r="G196" s="20" t="s">
        <v>4</v>
      </c>
      <c r="H196" s="20" t="s">
        <v>4</v>
      </c>
      <c r="I196" s="20" t="s">
        <v>4</v>
      </c>
      <c r="J196" s="20" t="s">
        <v>4</v>
      </c>
      <c r="K196" s="20" t="s">
        <v>4</v>
      </c>
      <c r="L196" s="20" t="s">
        <v>4</v>
      </c>
      <c r="M196" s="20" t="s">
        <v>4</v>
      </c>
      <c r="N196" s="330" t="s">
        <v>4</v>
      </c>
      <c r="O196" s="20" t="s">
        <v>4</v>
      </c>
      <c r="P196" s="20" t="s">
        <v>4</v>
      </c>
      <c r="Q196" s="22" t="s">
        <v>4</v>
      </c>
    </row>
    <row r="197" spans="1:27" ht="22.5" x14ac:dyDescent="0.2">
      <c r="A197" s="24" t="s">
        <v>176</v>
      </c>
      <c r="B197" s="301">
        <v>3925</v>
      </c>
      <c r="C197" s="301">
        <v>4091</v>
      </c>
      <c r="D197" s="301">
        <v>4180</v>
      </c>
      <c r="E197" s="301">
        <v>4610</v>
      </c>
      <c r="F197" s="301">
        <v>5009</v>
      </c>
      <c r="G197" s="301">
        <v>3835</v>
      </c>
      <c r="H197" s="301">
        <v>3593</v>
      </c>
      <c r="I197" s="301">
        <v>3294</v>
      </c>
      <c r="J197" s="301">
        <v>3231</v>
      </c>
      <c r="K197" s="54">
        <v>2897</v>
      </c>
      <c r="L197" s="54">
        <v>2784</v>
      </c>
      <c r="M197" s="54">
        <v>2945</v>
      </c>
      <c r="N197" s="55">
        <v>3440</v>
      </c>
      <c r="O197" s="20" t="s">
        <v>4</v>
      </c>
      <c r="P197" s="20" t="s">
        <v>4</v>
      </c>
      <c r="Q197" s="19">
        <v>3365</v>
      </c>
    </row>
    <row r="198" spans="1:27" ht="24" x14ac:dyDescent="0.2">
      <c r="A198" s="47" t="s">
        <v>606</v>
      </c>
      <c r="B198" s="72">
        <v>3267</v>
      </c>
      <c r="C198" s="72">
        <v>1936</v>
      </c>
      <c r="D198" s="72">
        <v>2347</v>
      </c>
      <c r="E198" s="72">
        <v>2678</v>
      </c>
      <c r="F198" s="72">
        <v>3491</v>
      </c>
      <c r="G198" s="72">
        <v>3098</v>
      </c>
      <c r="H198" s="72">
        <v>3089</v>
      </c>
      <c r="I198" s="72">
        <v>2515</v>
      </c>
      <c r="J198" s="72">
        <v>2675</v>
      </c>
      <c r="K198" s="72">
        <v>2603</v>
      </c>
      <c r="L198" s="72">
        <v>2585</v>
      </c>
      <c r="M198" s="72">
        <v>2724</v>
      </c>
      <c r="N198" s="421">
        <v>3232</v>
      </c>
      <c r="O198" s="20" t="s">
        <v>4</v>
      </c>
      <c r="P198" s="20" t="s">
        <v>4</v>
      </c>
      <c r="Q198" s="19">
        <v>3155</v>
      </c>
    </row>
    <row r="199" spans="1:27" ht="22.5" x14ac:dyDescent="0.2">
      <c r="A199" s="24" t="s">
        <v>178</v>
      </c>
      <c r="B199" s="20" t="s">
        <v>4</v>
      </c>
      <c r="C199" s="20" t="s">
        <v>4</v>
      </c>
      <c r="D199" s="20" t="s">
        <v>4</v>
      </c>
      <c r="E199" s="20" t="s">
        <v>4</v>
      </c>
      <c r="F199" s="20" t="s">
        <v>4</v>
      </c>
      <c r="G199" s="20" t="s">
        <v>4</v>
      </c>
      <c r="H199" s="20" t="s">
        <v>4</v>
      </c>
      <c r="I199" s="20" t="s">
        <v>4</v>
      </c>
      <c r="J199" s="20" t="s">
        <v>4</v>
      </c>
      <c r="K199" s="20" t="s">
        <v>4</v>
      </c>
      <c r="L199" s="20" t="s">
        <v>4</v>
      </c>
      <c r="M199" s="20" t="s">
        <v>4</v>
      </c>
      <c r="N199" s="330" t="s">
        <v>4</v>
      </c>
      <c r="O199" s="20" t="s">
        <v>4</v>
      </c>
      <c r="P199" s="20" t="s">
        <v>4</v>
      </c>
      <c r="Q199" s="22" t="s">
        <v>4</v>
      </c>
    </row>
    <row r="200" spans="1:27" ht="22.5" x14ac:dyDescent="0.2">
      <c r="A200" s="24" t="s">
        <v>179</v>
      </c>
      <c r="B200" s="20" t="s">
        <v>4</v>
      </c>
      <c r="C200" s="20" t="s">
        <v>4</v>
      </c>
      <c r="D200" s="20" t="s">
        <v>4</v>
      </c>
      <c r="E200" s="20" t="s">
        <v>4</v>
      </c>
      <c r="F200" s="20" t="s">
        <v>4</v>
      </c>
      <c r="G200" s="20" t="s">
        <v>4</v>
      </c>
      <c r="H200" s="20" t="s">
        <v>4</v>
      </c>
      <c r="I200" s="20" t="s">
        <v>4</v>
      </c>
      <c r="J200" s="20" t="s">
        <v>4</v>
      </c>
      <c r="K200" s="20" t="s">
        <v>4</v>
      </c>
      <c r="L200" s="20" t="s">
        <v>4</v>
      </c>
      <c r="M200" s="20" t="s">
        <v>4</v>
      </c>
      <c r="N200" s="330" t="s">
        <v>4</v>
      </c>
      <c r="O200" s="20" t="s">
        <v>4</v>
      </c>
      <c r="P200" s="20" t="s">
        <v>4</v>
      </c>
      <c r="Q200" s="22" t="s">
        <v>4</v>
      </c>
    </row>
    <row r="201" spans="1:27" s="800" customFormat="1" ht="22.5" x14ac:dyDescent="0.2">
      <c r="A201" s="798" t="s">
        <v>180</v>
      </c>
      <c r="B201" s="830">
        <v>20462.407999999999</v>
      </c>
      <c r="C201" s="830">
        <v>25921.330999999998</v>
      </c>
      <c r="D201" s="830">
        <v>26046.081999999999</v>
      </c>
      <c r="E201" s="830">
        <v>28030.696</v>
      </c>
      <c r="F201" s="830">
        <v>33210.012999999999</v>
      </c>
      <c r="G201" s="830">
        <v>37893.261952050001</v>
      </c>
      <c r="H201" s="830">
        <v>34304.309562779999</v>
      </c>
      <c r="I201" s="830">
        <v>37163.677599399998</v>
      </c>
      <c r="J201" s="830">
        <v>40766.330237100003</v>
      </c>
      <c r="K201" s="830">
        <v>44120.160000000003</v>
      </c>
      <c r="L201" s="830">
        <v>72296.361000000004</v>
      </c>
      <c r="M201" s="830">
        <v>83233.263000000006</v>
      </c>
      <c r="N201" s="831">
        <v>93301.2</v>
      </c>
      <c r="O201" s="832">
        <v>61823.423000000003</v>
      </c>
      <c r="P201" s="1301">
        <v>66803.409</v>
      </c>
      <c r="Q201" s="1548" t="s">
        <v>4</v>
      </c>
    </row>
    <row r="202" spans="1:27" x14ac:dyDescent="0.2">
      <c r="A202" s="1289" t="s">
        <v>181</v>
      </c>
      <c r="B202" s="1052"/>
      <c r="C202" s="1052"/>
      <c r="D202" s="1052"/>
      <c r="E202" s="1052"/>
      <c r="F202" s="1052"/>
      <c r="G202" s="1052"/>
      <c r="H202" s="1052"/>
      <c r="I202" s="1052"/>
      <c r="J202" s="1052"/>
      <c r="K202" s="1052"/>
      <c r="L202" s="1052"/>
      <c r="M202" s="1052"/>
      <c r="N202" s="1046"/>
      <c r="O202" s="1049"/>
      <c r="P202" s="1052"/>
      <c r="Q202" s="1052"/>
    </row>
    <row r="203" spans="1:27" ht="22.5" x14ac:dyDescent="0.2">
      <c r="A203" s="24" t="s">
        <v>477</v>
      </c>
      <c r="B203" s="49" t="s">
        <v>4</v>
      </c>
      <c r="C203" s="49" t="s">
        <v>4</v>
      </c>
      <c r="D203" s="49" t="s">
        <v>4</v>
      </c>
      <c r="E203" s="49">
        <v>17013.3</v>
      </c>
      <c r="F203" s="11">
        <v>22177.599999999999</v>
      </c>
      <c r="G203" s="11">
        <v>21157</v>
      </c>
      <c r="H203" s="11">
        <v>25093.9</v>
      </c>
      <c r="I203" s="11">
        <v>26899.599999999999</v>
      </c>
      <c r="J203" s="11">
        <v>28871</v>
      </c>
      <c r="K203" s="11">
        <v>32106.5</v>
      </c>
      <c r="L203" s="11">
        <v>35301.1</v>
      </c>
      <c r="M203" s="11">
        <v>39400.400000000001</v>
      </c>
      <c r="N203" s="123">
        <v>50974.9</v>
      </c>
      <c r="O203" s="49">
        <v>59075.3</v>
      </c>
      <c r="P203" s="785">
        <v>48082.9</v>
      </c>
      <c r="Q203" s="49">
        <v>49746</v>
      </c>
    </row>
    <row r="204" spans="1:27" x14ac:dyDescent="0.2">
      <c r="A204" s="34" t="s">
        <v>303</v>
      </c>
      <c r="B204" s="49" t="s">
        <v>4</v>
      </c>
      <c r="C204" s="49" t="s">
        <v>4</v>
      </c>
      <c r="D204" s="49" t="s">
        <v>4</v>
      </c>
      <c r="E204" s="49" t="s">
        <v>4</v>
      </c>
      <c r="F204" s="11">
        <v>130.30000000000001</v>
      </c>
      <c r="G204" s="11">
        <v>95.4</v>
      </c>
      <c r="H204" s="11">
        <v>118.6</v>
      </c>
      <c r="I204" s="11">
        <v>107.2</v>
      </c>
      <c r="J204" s="11">
        <v>107.3</v>
      </c>
      <c r="K204" s="11">
        <v>111.2</v>
      </c>
      <c r="L204" s="11">
        <v>109.9</v>
      </c>
      <c r="M204" s="11">
        <v>111.6</v>
      </c>
      <c r="N204" s="123">
        <v>129.4</v>
      </c>
      <c r="O204" s="49">
        <v>115.89095809898598</v>
      </c>
      <c r="P204" s="785">
        <v>81.392561696682037</v>
      </c>
      <c r="Q204" s="49">
        <v>103.5</v>
      </c>
    </row>
    <row r="205" spans="1:27" x14ac:dyDescent="0.2">
      <c r="A205" s="17" t="s">
        <v>191</v>
      </c>
      <c r="B205" s="49"/>
      <c r="C205" s="49"/>
      <c r="D205" s="49"/>
      <c r="E205" s="49"/>
      <c r="F205" s="22"/>
      <c r="G205" s="22"/>
      <c r="H205" s="22"/>
      <c r="I205" s="22"/>
      <c r="J205" s="22"/>
      <c r="K205" s="22"/>
      <c r="L205" s="22"/>
      <c r="M205" s="22"/>
      <c r="N205" s="101"/>
      <c r="O205" s="67"/>
      <c r="P205" s="67"/>
      <c r="Q205" s="67"/>
    </row>
    <row r="206" spans="1:27" x14ac:dyDescent="0.2">
      <c r="A206" s="8" t="s">
        <v>608</v>
      </c>
      <c r="B206" s="49" t="s">
        <v>4</v>
      </c>
      <c r="C206" s="49" t="s">
        <v>4</v>
      </c>
      <c r="D206" s="49" t="s">
        <v>4</v>
      </c>
      <c r="E206" s="49" t="s">
        <v>4</v>
      </c>
      <c r="F206" s="11">
        <v>121.4</v>
      </c>
      <c r="G206" s="11">
        <v>90.5</v>
      </c>
      <c r="H206" s="11">
        <v>98.9</v>
      </c>
      <c r="I206" s="11">
        <v>98.3</v>
      </c>
      <c r="J206" s="11">
        <v>100.9</v>
      </c>
      <c r="K206" s="11">
        <v>104.1</v>
      </c>
      <c r="L206" s="11">
        <v>103</v>
      </c>
      <c r="M206" s="11">
        <v>103.2</v>
      </c>
      <c r="N206" s="123">
        <v>122.6</v>
      </c>
      <c r="O206" s="12" t="s">
        <v>8</v>
      </c>
      <c r="P206" s="12" t="s">
        <v>8</v>
      </c>
      <c r="Q206" s="12" t="s">
        <v>8</v>
      </c>
    </row>
    <row r="207" spans="1:27" ht="12.75" x14ac:dyDescent="0.2">
      <c r="A207" s="1657" t="s">
        <v>304</v>
      </c>
      <c r="B207" s="1657"/>
      <c r="C207" s="1657"/>
      <c r="D207" s="1657"/>
      <c r="E207" s="1657"/>
      <c r="F207" s="1657"/>
      <c r="G207" s="1657"/>
      <c r="H207" s="1657"/>
      <c r="I207" s="1657"/>
      <c r="J207" s="1657"/>
      <c r="K207" s="1657"/>
      <c r="L207" s="1657"/>
      <c r="M207" s="1657"/>
      <c r="N207" s="1657"/>
      <c r="O207" s="1657"/>
      <c r="P207" s="1657"/>
      <c r="Q207" s="1657"/>
      <c r="R207" s="1657"/>
      <c r="S207" s="1657"/>
      <c r="T207" s="1657"/>
      <c r="U207" s="1657"/>
      <c r="V207" s="1657"/>
      <c r="W207" s="1657"/>
      <c r="X207" s="1657"/>
      <c r="Y207" s="1657"/>
      <c r="Z207" s="1657"/>
      <c r="AA207" s="1657"/>
    </row>
    <row r="208" spans="1:27" ht="12.75" x14ac:dyDescent="0.2">
      <c r="A208" s="1657" t="s">
        <v>305</v>
      </c>
      <c r="B208" s="1657"/>
      <c r="C208" s="1657"/>
      <c r="D208" s="1657"/>
      <c r="E208" s="1657"/>
      <c r="F208" s="1657"/>
      <c r="G208" s="1657"/>
      <c r="H208" s="1657"/>
      <c r="I208" s="1657"/>
      <c r="J208" s="1657"/>
      <c r="K208" s="1657"/>
      <c r="L208" s="1657"/>
      <c r="M208" s="1657"/>
      <c r="N208" s="1657"/>
      <c r="O208" s="1657"/>
      <c r="P208" s="1657"/>
      <c r="Q208" s="1657"/>
      <c r="R208" s="1657"/>
      <c r="S208" s="1657"/>
      <c r="T208" s="1657"/>
      <c r="U208" s="1657"/>
      <c r="V208" s="1657"/>
      <c r="W208" s="1657"/>
      <c r="X208" s="1657"/>
      <c r="Y208" s="1657"/>
      <c r="Z208" s="1657"/>
      <c r="AA208" s="1657"/>
    </row>
    <row r="209" spans="1:27" ht="12.75" x14ac:dyDescent="0.2">
      <c r="A209" s="1657" t="s">
        <v>306</v>
      </c>
      <c r="B209" s="1657"/>
      <c r="C209" s="1657"/>
      <c r="D209" s="1657"/>
      <c r="E209" s="1657"/>
      <c r="F209" s="1657"/>
      <c r="G209" s="1657"/>
      <c r="H209" s="1657"/>
      <c r="I209" s="1657"/>
      <c r="J209" s="1657"/>
      <c r="K209" s="1657"/>
      <c r="L209" s="1657"/>
      <c r="M209" s="1657"/>
      <c r="N209" s="1657"/>
      <c r="O209" s="1657"/>
      <c r="P209" s="1657"/>
      <c r="Q209" s="1657"/>
      <c r="R209" s="1657"/>
      <c r="S209" s="1657"/>
      <c r="T209" s="1657"/>
      <c r="U209" s="1657"/>
      <c r="V209" s="1657"/>
      <c r="W209" s="1657"/>
      <c r="X209" s="1657"/>
      <c r="Y209" s="1657"/>
      <c r="Z209" s="1657"/>
      <c r="AA209" s="1657"/>
    </row>
    <row r="210" spans="1:27" ht="25.5" customHeight="1" x14ac:dyDescent="0.2">
      <c r="A210" s="1658" t="s">
        <v>307</v>
      </c>
      <c r="B210" s="1659"/>
      <c r="C210" s="1659"/>
      <c r="D210" s="1659"/>
      <c r="E210" s="1659"/>
      <c r="F210" s="1659"/>
      <c r="G210" s="1659"/>
      <c r="H210" s="1659"/>
      <c r="I210" s="1659"/>
      <c r="J210" s="1659"/>
      <c r="K210" s="1659"/>
      <c r="L210" s="1659"/>
      <c r="M210" s="1659"/>
      <c r="N210" s="767"/>
      <c r="O210" s="767"/>
      <c r="P210" s="767"/>
      <c r="Q210" s="1541"/>
      <c r="R210" s="767"/>
      <c r="S210" s="767"/>
      <c r="T210" s="767"/>
      <c r="U210" s="767"/>
      <c r="V210" s="767"/>
      <c r="W210" s="767"/>
      <c r="X210" s="767"/>
      <c r="Y210" s="767"/>
      <c r="Z210" s="767"/>
      <c r="AA210" s="767"/>
    </row>
    <row r="211" spans="1:27" x14ac:dyDescent="0.2">
      <c r="A211" s="1653" t="s">
        <v>257</v>
      </c>
      <c r="B211" s="1653"/>
      <c r="C211" s="1653"/>
      <c r="D211" s="1653"/>
      <c r="E211" s="1653"/>
      <c r="F211" s="1653"/>
      <c r="G211" s="1653"/>
      <c r="H211" s="1653"/>
      <c r="I211" s="1653"/>
      <c r="J211" s="1653"/>
      <c r="K211" s="1653"/>
      <c r="L211" s="1653"/>
      <c r="M211" s="1653"/>
      <c r="N211" s="1653"/>
      <c r="O211" s="1653"/>
      <c r="P211" s="1653"/>
      <c r="Q211" s="1653"/>
      <c r="R211" s="1653"/>
      <c r="S211" s="1653"/>
      <c r="T211" s="1653"/>
      <c r="U211" s="1653"/>
      <c r="V211" s="1653"/>
      <c r="W211" s="1653"/>
      <c r="X211" s="1653"/>
      <c r="Y211" s="1653"/>
      <c r="Z211" s="1653"/>
      <c r="AA211" s="1653"/>
    </row>
    <row r="212" spans="1:27" x14ac:dyDescent="0.2">
      <c r="A212" s="1653" t="s">
        <v>811</v>
      </c>
      <c r="B212" s="1653"/>
      <c r="C212" s="1653"/>
      <c r="D212" s="1653"/>
      <c r="E212" s="1653"/>
      <c r="F212" s="1653"/>
      <c r="G212" s="1653"/>
      <c r="H212" s="1653"/>
      <c r="I212" s="1653"/>
      <c r="J212" s="1653"/>
      <c r="K212" s="1653"/>
      <c r="L212" s="1653"/>
      <c r="M212" s="1653"/>
      <c r="N212" s="1653"/>
      <c r="O212" s="1653"/>
      <c r="P212" s="1653"/>
      <c r="Q212" s="1653"/>
      <c r="R212" s="1653"/>
      <c r="S212" s="1653"/>
      <c r="T212" s="1653"/>
      <c r="U212" s="1653"/>
      <c r="V212" s="1653"/>
      <c r="W212" s="1653"/>
      <c r="X212" s="1653"/>
      <c r="Y212" s="1653"/>
      <c r="Z212" s="1653"/>
      <c r="AA212" s="1653"/>
    </row>
    <row r="213" spans="1:27" s="5" customFormat="1" ht="44.25" customHeight="1" x14ac:dyDescent="0.2">
      <c r="A213" s="1653" t="s">
        <v>842</v>
      </c>
      <c r="B213" s="1653"/>
      <c r="C213" s="1653"/>
      <c r="D213" s="1653"/>
      <c r="E213" s="1653"/>
      <c r="F213" s="1653"/>
      <c r="G213" s="1653"/>
      <c r="H213" s="1653"/>
      <c r="I213" s="1653"/>
      <c r="J213" s="1653"/>
      <c r="K213" s="1653"/>
      <c r="L213" s="1653"/>
      <c r="M213" s="1653"/>
      <c r="N213" s="1653"/>
      <c r="O213" s="1653"/>
      <c r="P213" s="1653"/>
      <c r="Q213" s="23"/>
    </row>
    <row r="214" spans="1:27" x14ac:dyDescent="0.2">
      <c r="A214" s="768" t="s">
        <v>309</v>
      </c>
      <c r="B214" s="768"/>
      <c r="C214" s="768"/>
      <c r="D214" s="768"/>
      <c r="E214" s="768"/>
      <c r="F214" s="768"/>
      <c r="G214" s="768"/>
      <c r="H214" s="768"/>
      <c r="I214" s="768"/>
      <c r="J214" s="768"/>
      <c r="K214" s="768"/>
      <c r="L214" s="768"/>
      <c r="M214" s="768"/>
      <c r="N214" s="768"/>
      <c r="O214" s="768"/>
      <c r="P214" s="768"/>
      <c r="Q214" s="1540"/>
      <c r="R214" s="768"/>
      <c r="S214" s="768"/>
      <c r="T214" s="768"/>
      <c r="U214" s="768"/>
      <c r="V214" s="768"/>
      <c r="W214" s="768"/>
      <c r="X214" s="768"/>
      <c r="Y214" s="768"/>
      <c r="Z214" s="768"/>
      <c r="AA214" s="768"/>
    </row>
    <row r="215" spans="1:27" x14ac:dyDescent="0.2">
      <c r="A215" s="1694" t="s">
        <v>310</v>
      </c>
      <c r="B215" s="1694"/>
      <c r="C215" s="1694"/>
      <c r="D215" s="1694"/>
      <c r="E215" s="1694"/>
      <c r="F215" s="1694"/>
      <c r="G215" s="1694"/>
      <c r="H215" s="1694"/>
      <c r="I215" s="1694"/>
      <c r="J215" s="1694"/>
      <c r="K215" s="1694"/>
      <c r="L215" s="1694"/>
      <c r="M215" s="1694"/>
      <c r="N215" s="1694"/>
      <c r="O215" s="1694"/>
      <c r="P215" s="1694"/>
      <c r="Q215" s="1694"/>
      <c r="R215" s="1694"/>
      <c r="S215" s="1694"/>
      <c r="T215" s="1694"/>
      <c r="U215" s="1694"/>
      <c r="V215" s="1694"/>
      <c r="W215" s="1694"/>
      <c r="X215" s="1694"/>
      <c r="Y215" s="1694"/>
      <c r="Z215" s="1694"/>
      <c r="AA215" s="1694"/>
    </row>
    <row r="217" spans="1:27" ht="12.75" x14ac:dyDescent="0.2">
      <c r="A217" s="776"/>
    </row>
    <row r="218" spans="1:27" ht="12.75" x14ac:dyDescent="0.2">
      <c r="A218" s="776"/>
    </row>
    <row r="221" spans="1:27" x14ac:dyDescent="0.2">
      <c r="A221" s="796"/>
    </row>
    <row r="222" spans="1:27" ht="12.75" x14ac:dyDescent="0.2">
      <c r="A222" s="797"/>
    </row>
    <row r="223" spans="1:27" x14ac:dyDescent="0.2">
      <c r="A223" s="338"/>
    </row>
    <row r="224" spans="1:27" x14ac:dyDescent="0.2">
      <c r="A224" s="338"/>
    </row>
    <row r="226" spans="1:32" ht="12" customHeight="1" x14ac:dyDescent="0.2"/>
    <row r="227" spans="1:32" s="220" customFormat="1" ht="12.75" x14ac:dyDescent="0.2">
      <c r="A227" s="218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1552"/>
      <c r="R227" s="218"/>
      <c r="S227" s="218"/>
      <c r="T227" s="219"/>
      <c r="U227" s="219"/>
      <c r="V227" s="219"/>
      <c r="W227" s="219"/>
      <c r="X227" s="219"/>
      <c r="Y227" s="219"/>
      <c r="AE227" s="221"/>
      <c r="AF227" s="222"/>
    </row>
  </sheetData>
  <mergeCells count="8">
    <mergeCell ref="A215:AA215"/>
    <mergeCell ref="A207:AA207"/>
    <mergeCell ref="A208:AA208"/>
    <mergeCell ref="A209:AA209"/>
    <mergeCell ref="A210:M210"/>
    <mergeCell ref="A211:AA211"/>
    <mergeCell ref="A212:AA212"/>
    <mergeCell ref="A213:P2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zoomScaleNormal="100" workbookViewId="0">
      <pane xSplit="1" ySplit="2" topLeftCell="F3" activePane="bottomRight" state="frozen"/>
      <selection activeCell="F44" sqref="F44"/>
      <selection pane="topRight" activeCell="F44" sqref="F44"/>
      <selection pane="bottomLeft" activeCell="F44" sqref="F44"/>
      <selection pane="bottomRight" activeCell="F44" sqref="F44"/>
    </sheetView>
  </sheetViews>
  <sheetFormatPr defaultRowHeight="11.25" x14ac:dyDescent="0.2"/>
  <cols>
    <col min="1" max="1" width="56.7109375" style="23" customWidth="1"/>
    <col min="2" max="2" width="12.42578125" style="23" customWidth="1"/>
    <col min="3" max="3" width="12" style="23" customWidth="1"/>
    <col min="4" max="4" width="12.42578125" style="23" customWidth="1"/>
    <col min="5" max="5" width="13.28515625" style="23" customWidth="1"/>
    <col min="6" max="6" width="12.85546875" style="23" customWidth="1"/>
    <col min="7" max="7" width="12.28515625" style="23" customWidth="1"/>
    <col min="8" max="8" width="12.5703125" style="23" customWidth="1"/>
    <col min="9" max="9" width="12" style="23" customWidth="1"/>
    <col min="10" max="12" width="12.140625" style="23" customWidth="1"/>
    <col min="13" max="13" width="12.85546875" style="23" customWidth="1"/>
    <col min="14" max="14" width="12.42578125" style="23" customWidth="1"/>
    <col min="15" max="15" width="12.85546875" style="23" customWidth="1"/>
    <col min="16" max="16" width="14.7109375" style="23" customWidth="1"/>
    <col min="17" max="17" width="14.28515625" style="23" customWidth="1"/>
    <col min="18" max="240" width="9.140625" style="23"/>
    <col min="241" max="241" width="56.7109375" style="23" customWidth="1"/>
    <col min="242" max="242" width="12.42578125" style="23" customWidth="1"/>
    <col min="243" max="243" width="12" style="23" customWidth="1"/>
    <col min="244" max="244" width="12.42578125" style="23" customWidth="1"/>
    <col min="245" max="245" width="13.28515625" style="23" customWidth="1"/>
    <col min="246" max="246" width="12.85546875" style="23" customWidth="1"/>
    <col min="247" max="247" width="12.28515625" style="23" customWidth="1"/>
    <col min="248" max="248" width="12.5703125" style="23" customWidth="1"/>
    <col min="249" max="249" width="12" style="23" customWidth="1"/>
    <col min="250" max="252" width="12.140625" style="23" customWidth="1"/>
    <col min="253" max="253" width="12.85546875" style="23" customWidth="1"/>
    <col min="254" max="254" width="12.42578125" style="23" customWidth="1"/>
    <col min="255" max="255" width="12.85546875" style="23" customWidth="1"/>
    <col min="256" max="496" width="9.140625" style="23"/>
    <col min="497" max="497" width="56.7109375" style="23" customWidth="1"/>
    <col min="498" max="498" width="12.42578125" style="23" customWidth="1"/>
    <col min="499" max="499" width="12" style="23" customWidth="1"/>
    <col min="500" max="500" width="12.42578125" style="23" customWidth="1"/>
    <col min="501" max="501" width="13.28515625" style="23" customWidth="1"/>
    <col min="502" max="502" width="12.85546875" style="23" customWidth="1"/>
    <col min="503" max="503" width="12.28515625" style="23" customWidth="1"/>
    <col min="504" max="504" width="12.5703125" style="23" customWidth="1"/>
    <col min="505" max="505" width="12" style="23" customWidth="1"/>
    <col min="506" max="508" width="12.140625" style="23" customWidth="1"/>
    <col min="509" max="509" width="12.85546875" style="23" customWidth="1"/>
    <col min="510" max="510" width="12.42578125" style="23" customWidth="1"/>
    <col min="511" max="511" width="12.85546875" style="23" customWidth="1"/>
    <col min="512" max="752" width="9.140625" style="23"/>
    <col min="753" max="753" width="56.7109375" style="23" customWidth="1"/>
    <col min="754" max="754" width="12.42578125" style="23" customWidth="1"/>
    <col min="755" max="755" width="12" style="23" customWidth="1"/>
    <col min="756" max="756" width="12.42578125" style="23" customWidth="1"/>
    <col min="757" max="757" width="13.28515625" style="23" customWidth="1"/>
    <col min="758" max="758" width="12.85546875" style="23" customWidth="1"/>
    <col min="759" max="759" width="12.28515625" style="23" customWidth="1"/>
    <col min="760" max="760" width="12.5703125" style="23" customWidth="1"/>
    <col min="761" max="761" width="12" style="23" customWidth="1"/>
    <col min="762" max="764" width="12.140625" style="23" customWidth="1"/>
    <col min="765" max="765" width="12.85546875" style="23" customWidth="1"/>
    <col min="766" max="766" width="12.42578125" style="23" customWidth="1"/>
    <col min="767" max="767" width="12.85546875" style="23" customWidth="1"/>
    <col min="768" max="1008" width="9.140625" style="23"/>
    <col min="1009" max="1009" width="56.7109375" style="23" customWidth="1"/>
    <col min="1010" max="1010" width="12.42578125" style="23" customWidth="1"/>
    <col min="1011" max="1011" width="12" style="23" customWidth="1"/>
    <col min="1012" max="1012" width="12.42578125" style="23" customWidth="1"/>
    <col min="1013" max="1013" width="13.28515625" style="23" customWidth="1"/>
    <col min="1014" max="1014" width="12.85546875" style="23" customWidth="1"/>
    <col min="1015" max="1015" width="12.28515625" style="23" customWidth="1"/>
    <col min="1016" max="1016" width="12.5703125" style="23" customWidth="1"/>
    <col min="1017" max="1017" width="12" style="23" customWidth="1"/>
    <col min="1018" max="1020" width="12.140625" style="23" customWidth="1"/>
    <col min="1021" max="1021" width="12.85546875" style="23" customWidth="1"/>
    <col min="1022" max="1022" width="12.42578125" style="23" customWidth="1"/>
    <col min="1023" max="1023" width="12.85546875" style="23" customWidth="1"/>
    <col min="1024" max="1264" width="9.140625" style="23"/>
    <col min="1265" max="1265" width="56.7109375" style="23" customWidth="1"/>
    <col min="1266" max="1266" width="12.42578125" style="23" customWidth="1"/>
    <col min="1267" max="1267" width="12" style="23" customWidth="1"/>
    <col min="1268" max="1268" width="12.42578125" style="23" customWidth="1"/>
    <col min="1269" max="1269" width="13.28515625" style="23" customWidth="1"/>
    <col min="1270" max="1270" width="12.85546875" style="23" customWidth="1"/>
    <col min="1271" max="1271" width="12.28515625" style="23" customWidth="1"/>
    <col min="1272" max="1272" width="12.5703125" style="23" customWidth="1"/>
    <col min="1273" max="1273" width="12" style="23" customWidth="1"/>
    <col min="1274" max="1276" width="12.140625" style="23" customWidth="1"/>
    <col min="1277" max="1277" width="12.85546875" style="23" customWidth="1"/>
    <col min="1278" max="1278" width="12.42578125" style="23" customWidth="1"/>
    <col min="1279" max="1279" width="12.85546875" style="23" customWidth="1"/>
    <col min="1280" max="1520" width="9.140625" style="23"/>
    <col min="1521" max="1521" width="56.7109375" style="23" customWidth="1"/>
    <col min="1522" max="1522" width="12.42578125" style="23" customWidth="1"/>
    <col min="1523" max="1523" width="12" style="23" customWidth="1"/>
    <col min="1524" max="1524" width="12.42578125" style="23" customWidth="1"/>
    <col min="1525" max="1525" width="13.28515625" style="23" customWidth="1"/>
    <col min="1526" max="1526" width="12.85546875" style="23" customWidth="1"/>
    <col min="1527" max="1527" width="12.28515625" style="23" customWidth="1"/>
    <col min="1528" max="1528" width="12.5703125" style="23" customWidth="1"/>
    <col min="1529" max="1529" width="12" style="23" customWidth="1"/>
    <col min="1530" max="1532" width="12.140625" style="23" customWidth="1"/>
    <col min="1533" max="1533" width="12.85546875" style="23" customWidth="1"/>
    <col min="1534" max="1534" width="12.42578125" style="23" customWidth="1"/>
    <col min="1535" max="1535" width="12.85546875" style="23" customWidth="1"/>
    <col min="1536" max="1776" width="9.140625" style="23"/>
    <col min="1777" max="1777" width="56.7109375" style="23" customWidth="1"/>
    <col min="1778" max="1778" width="12.42578125" style="23" customWidth="1"/>
    <col min="1779" max="1779" width="12" style="23" customWidth="1"/>
    <col min="1780" max="1780" width="12.42578125" style="23" customWidth="1"/>
    <col min="1781" max="1781" width="13.28515625" style="23" customWidth="1"/>
    <col min="1782" max="1782" width="12.85546875" style="23" customWidth="1"/>
    <col min="1783" max="1783" width="12.28515625" style="23" customWidth="1"/>
    <col min="1784" max="1784" width="12.5703125" style="23" customWidth="1"/>
    <col min="1785" max="1785" width="12" style="23" customWidth="1"/>
    <col min="1786" max="1788" width="12.140625" style="23" customWidth="1"/>
    <col min="1789" max="1789" width="12.85546875" style="23" customWidth="1"/>
    <col min="1790" max="1790" width="12.42578125" style="23" customWidth="1"/>
    <col min="1791" max="1791" width="12.85546875" style="23" customWidth="1"/>
    <col min="1792" max="2032" width="9.140625" style="23"/>
    <col min="2033" max="2033" width="56.7109375" style="23" customWidth="1"/>
    <col min="2034" max="2034" width="12.42578125" style="23" customWidth="1"/>
    <col min="2035" max="2035" width="12" style="23" customWidth="1"/>
    <col min="2036" max="2036" width="12.42578125" style="23" customWidth="1"/>
    <col min="2037" max="2037" width="13.28515625" style="23" customWidth="1"/>
    <col min="2038" max="2038" width="12.85546875" style="23" customWidth="1"/>
    <col min="2039" max="2039" width="12.28515625" style="23" customWidth="1"/>
    <col min="2040" max="2040" width="12.5703125" style="23" customWidth="1"/>
    <col min="2041" max="2041" width="12" style="23" customWidth="1"/>
    <col min="2042" max="2044" width="12.140625" style="23" customWidth="1"/>
    <col min="2045" max="2045" width="12.85546875" style="23" customWidth="1"/>
    <col min="2046" max="2046" width="12.42578125" style="23" customWidth="1"/>
    <col min="2047" max="2047" width="12.85546875" style="23" customWidth="1"/>
    <col min="2048" max="2288" width="9.140625" style="23"/>
    <col min="2289" max="2289" width="56.7109375" style="23" customWidth="1"/>
    <col min="2290" max="2290" width="12.42578125" style="23" customWidth="1"/>
    <col min="2291" max="2291" width="12" style="23" customWidth="1"/>
    <col min="2292" max="2292" width="12.42578125" style="23" customWidth="1"/>
    <col min="2293" max="2293" width="13.28515625" style="23" customWidth="1"/>
    <col min="2294" max="2294" width="12.85546875" style="23" customWidth="1"/>
    <col min="2295" max="2295" width="12.28515625" style="23" customWidth="1"/>
    <col min="2296" max="2296" width="12.5703125" style="23" customWidth="1"/>
    <col min="2297" max="2297" width="12" style="23" customWidth="1"/>
    <col min="2298" max="2300" width="12.140625" style="23" customWidth="1"/>
    <col min="2301" max="2301" width="12.85546875" style="23" customWidth="1"/>
    <col min="2302" max="2302" width="12.42578125" style="23" customWidth="1"/>
    <col min="2303" max="2303" width="12.85546875" style="23" customWidth="1"/>
    <col min="2304" max="2544" width="9.140625" style="23"/>
    <col min="2545" max="2545" width="56.7109375" style="23" customWidth="1"/>
    <col min="2546" max="2546" width="12.42578125" style="23" customWidth="1"/>
    <col min="2547" max="2547" width="12" style="23" customWidth="1"/>
    <col min="2548" max="2548" width="12.42578125" style="23" customWidth="1"/>
    <col min="2549" max="2549" width="13.28515625" style="23" customWidth="1"/>
    <col min="2550" max="2550" width="12.85546875" style="23" customWidth="1"/>
    <col min="2551" max="2551" width="12.28515625" style="23" customWidth="1"/>
    <col min="2552" max="2552" width="12.5703125" style="23" customWidth="1"/>
    <col min="2553" max="2553" width="12" style="23" customWidth="1"/>
    <col min="2554" max="2556" width="12.140625" style="23" customWidth="1"/>
    <col min="2557" max="2557" width="12.85546875" style="23" customWidth="1"/>
    <col min="2558" max="2558" width="12.42578125" style="23" customWidth="1"/>
    <col min="2559" max="2559" width="12.85546875" style="23" customWidth="1"/>
    <col min="2560" max="2800" width="9.140625" style="23"/>
    <col min="2801" max="2801" width="56.7109375" style="23" customWidth="1"/>
    <col min="2802" max="2802" width="12.42578125" style="23" customWidth="1"/>
    <col min="2803" max="2803" width="12" style="23" customWidth="1"/>
    <col min="2804" max="2804" width="12.42578125" style="23" customWidth="1"/>
    <col min="2805" max="2805" width="13.28515625" style="23" customWidth="1"/>
    <col min="2806" max="2806" width="12.85546875" style="23" customWidth="1"/>
    <col min="2807" max="2807" width="12.28515625" style="23" customWidth="1"/>
    <col min="2808" max="2808" width="12.5703125" style="23" customWidth="1"/>
    <col min="2809" max="2809" width="12" style="23" customWidth="1"/>
    <col min="2810" max="2812" width="12.140625" style="23" customWidth="1"/>
    <col min="2813" max="2813" width="12.85546875" style="23" customWidth="1"/>
    <col min="2814" max="2814" width="12.42578125" style="23" customWidth="1"/>
    <col min="2815" max="2815" width="12.85546875" style="23" customWidth="1"/>
    <col min="2816" max="3056" width="9.140625" style="23"/>
    <col min="3057" max="3057" width="56.7109375" style="23" customWidth="1"/>
    <col min="3058" max="3058" width="12.42578125" style="23" customWidth="1"/>
    <col min="3059" max="3059" width="12" style="23" customWidth="1"/>
    <col min="3060" max="3060" width="12.42578125" style="23" customWidth="1"/>
    <col min="3061" max="3061" width="13.28515625" style="23" customWidth="1"/>
    <col min="3062" max="3062" width="12.85546875" style="23" customWidth="1"/>
    <col min="3063" max="3063" width="12.28515625" style="23" customWidth="1"/>
    <col min="3064" max="3064" width="12.5703125" style="23" customWidth="1"/>
    <col min="3065" max="3065" width="12" style="23" customWidth="1"/>
    <col min="3066" max="3068" width="12.140625" style="23" customWidth="1"/>
    <col min="3069" max="3069" width="12.85546875" style="23" customWidth="1"/>
    <col min="3070" max="3070" width="12.42578125" style="23" customWidth="1"/>
    <col min="3071" max="3071" width="12.85546875" style="23" customWidth="1"/>
    <col min="3072" max="3312" width="9.140625" style="23"/>
    <col min="3313" max="3313" width="56.7109375" style="23" customWidth="1"/>
    <col min="3314" max="3314" width="12.42578125" style="23" customWidth="1"/>
    <col min="3315" max="3315" width="12" style="23" customWidth="1"/>
    <col min="3316" max="3316" width="12.42578125" style="23" customWidth="1"/>
    <col min="3317" max="3317" width="13.28515625" style="23" customWidth="1"/>
    <col min="3318" max="3318" width="12.85546875" style="23" customWidth="1"/>
    <col min="3319" max="3319" width="12.28515625" style="23" customWidth="1"/>
    <col min="3320" max="3320" width="12.5703125" style="23" customWidth="1"/>
    <col min="3321" max="3321" width="12" style="23" customWidth="1"/>
    <col min="3322" max="3324" width="12.140625" style="23" customWidth="1"/>
    <col min="3325" max="3325" width="12.85546875" style="23" customWidth="1"/>
    <col min="3326" max="3326" width="12.42578125" style="23" customWidth="1"/>
    <col min="3327" max="3327" width="12.85546875" style="23" customWidth="1"/>
    <col min="3328" max="3568" width="9.140625" style="23"/>
    <col min="3569" max="3569" width="56.7109375" style="23" customWidth="1"/>
    <col min="3570" max="3570" width="12.42578125" style="23" customWidth="1"/>
    <col min="3571" max="3571" width="12" style="23" customWidth="1"/>
    <col min="3572" max="3572" width="12.42578125" style="23" customWidth="1"/>
    <col min="3573" max="3573" width="13.28515625" style="23" customWidth="1"/>
    <col min="3574" max="3574" width="12.85546875" style="23" customWidth="1"/>
    <col min="3575" max="3575" width="12.28515625" style="23" customWidth="1"/>
    <col min="3576" max="3576" width="12.5703125" style="23" customWidth="1"/>
    <col min="3577" max="3577" width="12" style="23" customWidth="1"/>
    <col min="3578" max="3580" width="12.140625" style="23" customWidth="1"/>
    <col min="3581" max="3581" width="12.85546875" style="23" customWidth="1"/>
    <col min="3582" max="3582" width="12.42578125" style="23" customWidth="1"/>
    <col min="3583" max="3583" width="12.85546875" style="23" customWidth="1"/>
    <col min="3584" max="3824" width="9.140625" style="23"/>
    <col min="3825" max="3825" width="56.7109375" style="23" customWidth="1"/>
    <col min="3826" max="3826" width="12.42578125" style="23" customWidth="1"/>
    <col min="3827" max="3827" width="12" style="23" customWidth="1"/>
    <col min="3828" max="3828" width="12.42578125" style="23" customWidth="1"/>
    <col min="3829" max="3829" width="13.28515625" style="23" customWidth="1"/>
    <col min="3830" max="3830" width="12.85546875" style="23" customWidth="1"/>
    <col min="3831" max="3831" width="12.28515625" style="23" customWidth="1"/>
    <col min="3832" max="3832" width="12.5703125" style="23" customWidth="1"/>
    <col min="3833" max="3833" width="12" style="23" customWidth="1"/>
    <col min="3834" max="3836" width="12.140625" style="23" customWidth="1"/>
    <col min="3837" max="3837" width="12.85546875" style="23" customWidth="1"/>
    <col min="3838" max="3838" width="12.42578125" style="23" customWidth="1"/>
    <col min="3839" max="3839" width="12.85546875" style="23" customWidth="1"/>
    <col min="3840" max="4080" width="9.140625" style="23"/>
    <col min="4081" max="4081" width="56.7109375" style="23" customWidth="1"/>
    <col min="4082" max="4082" width="12.42578125" style="23" customWidth="1"/>
    <col min="4083" max="4083" width="12" style="23" customWidth="1"/>
    <col min="4084" max="4084" width="12.42578125" style="23" customWidth="1"/>
    <col min="4085" max="4085" width="13.28515625" style="23" customWidth="1"/>
    <col min="4086" max="4086" width="12.85546875" style="23" customWidth="1"/>
    <col min="4087" max="4087" width="12.28515625" style="23" customWidth="1"/>
    <col min="4088" max="4088" width="12.5703125" style="23" customWidth="1"/>
    <col min="4089" max="4089" width="12" style="23" customWidth="1"/>
    <col min="4090" max="4092" width="12.140625" style="23" customWidth="1"/>
    <col min="4093" max="4093" width="12.85546875" style="23" customWidth="1"/>
    <col min="4094" max="4094" width="12.42578125" style="23" customWidth="1"/>
    <col min="4095" max="4095" width="12.85546875" style="23" customWidth="1"/>
    <col min="4096" max="4336" width="9.140625" style="23"/>
    <col min="4337" max="4337" width="56.7109375" style="23" customWidth="1"/>
    <col min="4338" max="4338" width="12.42578125" style="23" customWidth="1"/>
    <col min="4339" max="4339" width="12" style="23" customWidth="1"/>
    <col min="4340" max="4340" width="12.42578125" style="23" customWidth="1"/>
    <col min="4341" max="4341" width="13.28515625" style="23" customWidth="1"/>
    <col min="4342" max="4342" width="12.85546875" style="23" customWidth="1"/>
    <col min="4343" max="4343" width="12.28515625" style="23" customWidth="1"/>
    <col min="4344" max="4344" width="12.5703125" style="23" customWidth="1"/>
    <col min="4345" max="4345" width="12" style="23" customWidth="1"/>
    <col min="4346" max="4348" width="12.140625" style="23" customWidth="1"/>
    <col min="4349" max="4349" width="12.85546875" style="23" customWidth="1"/>
    <col min="4350" max="4350" width="12.42578125" style="23" customWidth="1"/>
    <col min="4351" max="4351" width="12.85546875" style="23" customWidth="1"/>
    <col min="4352" max="4592" width="9.140625" style="23"/>
    <col min="4593" max="4593" width="56.7109375" style="23" customWidth="1"/>
    <col min="4594" max="4594" width="12.42578125" style="23" customWidth="1"/>
    <col min="4595" max="4595" width="12" style="23" customWidth="1"/>
    <col min="4596" max="4596" width="12.42578125" style="23" customWidth="1"/>
    <col min="4597" max="4597" width="13.28515625" style="23" customWidth="1"/>
    <col min="4598" max="4598" width="12.85546875" style="23" customWidth="1"/>
    <col min="4599" max="4599" width="12.28515625" style="23" customWidth="1"/>
    <col min="4600" max="4600" width="12.5703125" style="23" customWidth="1"/>
    <col min="4601" max="4601" width="12" style="23" customWidth="1"/>
    <col min="4602" max="4604" width="12.140625" style="23" customWidth="1"/>
    <col min="4605" max="4605" width="12.85546875" style="23" customWidth="1"/>
    <col min="4606" max="4606" width="12.42578125" style="23" customWidth="1"/>
    <col min="4607" max="4607" width="12.85546875" style="23" customWidth="1"/>
    <col min="4608" max="4848" width="9.140625" style="23"/>
    <col min="4849" max="4849" width="56.7109375" style="23" customWidth="1"/>
    <col min="4850" max="4850" width="12.42578125" style="23" customWidth="1"/>
    <col min="4851" max="4851" width="12" style="23" customWidth="1"/>
    <col min="4852" max="4852" width="12.42578125" style="23" customWidth="1"/>
    <col min="4853" max="4853" width="13.28515625" style="23" customWidth="1"/>
    <col min="4854" max="4854" width="12.85546875" style="23" customWidth="1"/>
    <col min="4855" max="4855" width="12.28515625" style="23" customWidth="1"/>
    <col min="4856" max="4856" width="12.5703125" style="23" customWidth="1"/>
    <col min="4857" max="4857" width="12" style="23" customWidth="1"/>
    <col min="4858" max="4860" width="12.140625" style="23" customWidth="1"/>
    <col min="4861" max="4861" width="12.85546875" style="23" customWidth="1"/>
    <col min="4862" max="4862" width="12.42578125" style="23" customWidth="1"/>
    <col min="4863" max="4863" width="12.85546875" style="23" customWidth="1"/>
    <col min="4864" max="5104" width="9.140625" style="23"/>
    <col min="5105" max="5105" width="56.7109375" style="23" customWidth="1"/>
    <col min="5106" max="5106" width="12.42578125" style="23" customWidth="1"/>
    <col min="5107" max="5107" width="12" style="23" customWidth="1"/>
    <col min="5108" max="5108" width="12.42578125" style="23" customWidth="1"/>
    <col min="5109" max="5109" width="13.28515625" style="23" customWidth="1"/>
    <col min="5110" max="5110" width="12.85546875" style="23" customWidth="1"/>
    <col min="5111" max="5111" width="12.28515625" style="23" customWidth="1"/>
    <col min="5112" max="5112" width="12.5703125" style="23" customWidth="1"/>
    <col min="5113" max="5113" width="12" style="23" customWidth="1"/>
    <col min="5114" max="5116" width="12.140625" style="23" customWidth="1"/>
    <col min="5117" max="5117" width="12.85546875" style="23" customWidth="1"/>
    <col min="5118" max="5118" width="12.42578125" style="23" customWidth="1"/>
    <col min="5119" max="5119" width="12.85546875" style="23" customWidth="1"/>
    <col min="5120" max="5360" width="9.140625" style="23"/>
    <col min="5361" max="5361" width="56.7109375" style="23" customWidth="1"/>
    <col min="5362" max="5362" width="12.42578125" style="23" customWidth="1"/>
    <col min="5363" max="5363" width="12" style="23" customWidth="1"/>
    <col min="5364" max="5364" width="12.42578125" style="23" customWidth="1"/>
    <col min="5365" max="5365" width="13.28515625" style="23" customWidth="1"/>
    <col min="5366" max="5366" width="12.85546875" style="23" customWidth="1"/>
    <col min="5367" max="5367" width="12.28515625" style="23" customWidth="1"/>
    <col min="5368" max="5368" width="12.5703125" style="23" customWidth="1"/>
    <col min="5369" max="5369" width="12" style="23" customWidth="1"/>
    <col min="5370" max="5372" width="12.140625" style="23" customWidth="1"/>
    <col min="5373" max="5373" width="12.85546875" style="23" customWidth="1"/>
    <col min="5374" max="5374" width="12.42578125" style="23" customWidth="1"/>
    <col min="5375" max="5375" width="12.85546875" style="23" customWidth="1"/>
    <col min="5376" max="5616" width="9.140625" style="23"/>
    <col min="5617" max="5617" width="56.7109375" style="23" customWidth="1"/>
    <col min="5618" max="5618" width="12.42578125" style="23" customWidth="1"/>
    <col min="5619" max="5619" width="12" style="23" customWidth="1"/>
    <col min="5620" max="5620" width="12.42578125" style="23" customWidth="1"/>
    <col min="5621" max="5621" width="13.28515625" style="23" customWidth="1"/>
    <col min="5622" max="5622" width="12.85546875" style="23" customWidth="1"/>
    <col min="5623" max="5623" width="12.28515625" style="23" customWidth="1"/>
    <col min="5624" max="5624" width="12.5703125" style="23" customWidth="1"/>
    <col min="5625" max="5625" width="12" style="23" customWidth="1"/>
    <col min="5626" max="5628" width="12.140625" style="23" customWidth="1"/>
    <col min="5629" max="5629" width="12.85546875" style="23" customWidth="1"/>
    <col min="5630" max="5630" width="12.42578125" style="23" customWidth="1"/>
    <col min="5631" max="5631" width="12.85546875" style="23" customWidth="1"/>
    <col min="5632" max="5872" width="9.140625" style="23"/>
    <col min="5873" max="5873" width="56.7109375" style="23" customWidth="1"/>
    <col min="5874" max="5874" width="12.42578125" style="23" customWidth="1"/>
    <col min="5875" max="5875" width="12" style="23" customWidth="1"/>
    <col min="5876" max="5876" width="12.42578125" style="23" customWidth="1"/>
    <col min="5877" max="5877" width="13.28515625" style="23" customWidth="1"/>
    <col min="5878" max="5878" width="12.85546875" style="23" customWidth="1"/>
    <col min="5879" max="5879" width="12.28515625" style="23" customWidth="1"/>
    <col min="5880" max="5880" width="12.5703125" style="23" customWidth="1"/>
    <col min="5881" max="5881" width="12" style="23" customWidth="1"/>
    <col min="5882" max="5884" width="12.140625" style="23" customWidth="1"/>
    <col min="5885" max="5885" width="12.85546875" style="23" customWidth="1"/>
    <col min="5886" max="5886" width="12.42578125" style="23" customWidth="1"/>
    <col min="5887" max="5887" width="12.85546875" style="23" customWidth="1"/>
    <col min="5888" max="6128" width="9.140625" style="23"/>
    <col min="6129" max="6129" width="56.7109375" style="23" customWidth="1"/>
    <col min="6130" max="6130" width="12.42578125" style="23" customWidth="1"/>
    <col min="6131" max="6131" width="12" style="23" customWidth="1"/>
    <col min="6132" max="6132" width="12.42578125" style="23" customWidth="1"/>
    <col min="6133" max="6133" width="13.28515625" style="23" customWidth="1"/>
    <col min="6134" max="6134" width="12.85546875" style="23" customWidth="1"/>
    <col min="6135" max="6135" width="12.28515625" style="23" customWidth="1"/>
    <col min="6136" max="6136" width="12.5703125" style="23" customWidth="1"/>
    <col min="6137" max="6137" width="12" style="23" customWidth="1"/>
    <col min="6138" max="6140" width="12.140625" style="23" customWidth="1"/>
    <col min="6141" max="6141" width="12.85546875" style="23" customWidth="1"/>
    <col min="6142" max="6142" width="12.42578125" style="23" customWidth="1"/>
    <col min="6143" max="6143" width="12.85546875" style="23" customWidth="1"/>
    <col min="6144" max="6384" width="9.140625" style="23"/>
    <col min="6385" max="6385" width="56.7109375" style="23" customWidth="1"/>
    <col min="6386" max="6386" width="12.42578125" style="23" customWidth="1"/>
    <col min="6387" max="6387" width="12" style="23" customWidth="1"/>
    <col min="6388" max="6388" width="12.42578125" style="23" customWidth="1"/>
    <col min="6389" max="6389" width="13.28515625" style="23" customWidth="1"/>
    <col min="6390" max="6390" width="12.85546875" style="23" customWidth="1"/>
    <col min="6391" max="6391" width="12.28515625" style="23" customWidth="1"/>
    <col min="6392" max="6392" width="12.5703125" style="23" customWidth="1"/>
    <col min="6393" max="6393" width="12" style="23" customWidth="1"/>
    <col min="6394" max="6396" width="12.140625" style="23" customWidth="1"/>
    <col min="6397" max="6397" width="12.85546875" style="23" customWidth="1"/>
    <col min="6398" max="6398" width="12.42578125" style="23" customWidth="1"/>
    <col min="6399" max="6399" width="12.85546875" style="23" customWidth="1"/>
    <col min="6400" max="6640" width="9.140625" style="23"/>
    <col min="6641" max="6641" width="56.7109375" style="23" customWidth="1"/>
    <col min="6642" max="6642" width="12.42578125" style="23" customWidth="1"/>
    <col min="6643" max="6643" width="12" style="23" customWidth="1"/>
    <col min="6644" max="6644" width="12.42578125" style="23" customWidth="1"/>
    <col min="6645" max="6645" width="13.28515625" style="23" customWidth="1"/>
    <col min="6646" max="6646" width="12.85546875" style="23" customWidth="1"/>
    <col min="6647" max="6647" width="12.28515625" style="23" customWidth="1"/>
    <col min="6648" max="6648" width="12.5703125" style="23" customWidth="1"/>
    <col min="6649" max="6649" width="12" style="23" customWidth="1"/>
    <col min="6650" max="6652" width="12.140625" style="23" customWidth="1"/>
    <col min="6653" max="6653" width="12.85546875" style="23" customWidth="1"/>
    <col min="6654" max="6654" width="12.42578125" style="23" customWidth="1"/>
    <col min="6655" max="6655" width="12.85546875" style="23" customWidth="1"/>
    <col min="6656" max="6896" width="9.140625" style="23"/>
    <col min="6897" max="6897" width="56.7109375" style="23" customWidth="1"/>
    <col min="6898" max="6898" width="12.42578125" style="23" customWidth="1"/>
    <col min="6899" max="6899" width="12" style="23" customWidth="1"/>
    <col min="6900" max="6900" width="12.42578125" style="23" customWidth="1"/>
    <col min="6901" max="6901" width="13.28515625" style="23" customWidth="1"/>
    <col min="6902" max="6902" width="12.85546875" style="23" customWidth="1"/>
    <col min="6903" max="6903" width="12.28515625" style="23" customWidth="1"/>
    <col min="6904" max="6904" width="12.5703125" style="23" customWidth="1"/>
    <col min="6905" max="6905" width="12" style="23" customWidth="1"/>
    <col min="6906" max="6908" width="12.140625" style="23" customWidth="1"/>
    <col min="6909" max="6909" width="12.85546875" style="23" customWidth="1"/>
    <col min="6910" max="6910" width="12.42578125" style="23" customWidth="1"/>
    <col min="6911" max="6911" width="12.85546875" style="23" customWidth="1"/>
    <col min="6912" max="7152" width="9.140625" style="23"/>
    <col min="7153" max="7153" width="56.7109375" style="23" customWidth="1"/>
    <col min="7154" max="7154" width="12.42578125" style="23" customWidth="1"/>
    <col min="7155" max="7155" width="12" style="23" customWidth="1"/>
    <col min="7156" max="7156" width="12.42578125" style="23" customWidth="1"/>
    <col min="7157" max="7157" width="13.28515625" style="23" customWidth="1"/>
    <col min="7158" max="7158" width="12.85546875" style="23" customWidth="1"/>
    <col min="7159" max="7159" width="12.28515625" style="23" customWidth="1"/>
    <col min="7160" max="7160" width="12.5703125" style="23" customWidth="1"/>
    <col min="7161" max="7161" width="12" style="23" customWidth="1"/>
    <col min="7162" max="7164" width="12.140625" style="23" customWidth="1"/>
    <col min="7165" max="7165" width="12.85546875" style="23" customWidth="1"/>
    <col min="7166" max="7166" width="12.42578125" style="23" customWidth="1"/>
    <col min="7167" max="7167" width="12.85546875" style="23" customWidth="1"/>
    <col min="7168" max="7408" width="9.140625" style="23"/>
    <col min="7409" max="7409" width="56.7109375" style="23" customWidth="1"/>
    <col min="7410" max="7410" width="12.42578125" style="23" customWidth="1"/>
    <col min="7411" max="7411" width="12" style="23" customWidth="1"/>
    <col min="7412" max="7412" width="12.42578125" style="23" customWidth="1"/>
    <col min="7413" max="7413" width="13.28515625" style="23" customWidth="1"/>
    <col min="7414" max="7414" width="12.85546875" style="23" customWidth="1"/>
    <col min="7415" max="7415" width="12.28515625" style="23" customWidth="1"/>
    <col min="7416" max="7416" width="12.5703125" style="23" customWidth="1"/>
    <col min="7417" max="7417" width="12" style="23" customWidth="1"/>
    <col min="7418" max="7420" width="12.140625" style="23" customWidth="1"/>
    <col min="7421" max="7421" width="12.85546875" style="23" customWidth="1"/>
    <col min="7422" max="7422" width="12.42578125" style="23" customWidth="1"/>
    <col min="7423" max="7423" width="12.85546875" style="23" customWidth="1"/>
    <col min="7424" max="7664" width="9.140625" style="23"/>
    <col min="7665" max="7665" width="56.7109375" style="23" customWidth="1"/>
    <col min="7666" max="7666" width="12.42578125" style="23" customWidth="1"/>
    <col min="7667" max="7667" width="12" style="23" customWidth="1"/>
    <col min="7668" max="7668" width="12.42578125" style="23" customWidth="1"/>
    <col min="7669" max="7669" width="13.28515625" style="23" customWidth="1"/>
    <col min="7670" max="7670" width="12.85546875" style="23" customWidth="1"/>
    <col min="7671" max="7671" width="12.28515625" style="23" customWidth="1"/>
    <col min="7672" max="7672" width="12.5703125" style="23" customWidth="1"/>
    <col min="7673" max="7673" width="12" style="23" customWidth="1"/>
    <col min="7674" max="7676" width="12.140625" style="23" customWidth="1"/>
    <col min="7677" max="7677" width="12.85546875" style="23" customWidth="1"/>
    <col min="7678" max="7678" width="12.42578125" style="23" customWidth="1"/>
    <col min="7679" max="7679" width="12.85546875" style="23" customWidth="1"/>
    <col min="7680" max="7920" width="9.140625" style="23"/>
    <col min="7921" max="7921" width="56.7109375" style="23" customWidth="1"/>
    <col min="7922" max="7922" width="12.42578125" style="23" customWidth="1"/>
    <col min="7923" max="7923" width="12" style="23" customWidth="1"/>
    <col min="7924" max="7924" width="12.42578125" style="23" customWidth="1"/>
    <col min="7925" max="7925" width="13.28515625" style="23" customWidth="1"/>
    <col min="7926" max="7926" width="12.85546875" style="23" customWidth="1"/>
    <col min="7927" max="7927" width="12.28515625" style="23" customWidth="1"/>
    <col min="7928" max="7928" width="12.5703125" style="23" customWidth="1"/>
    <col min="7929" max="7929" width="12" style="23" customWidth="1"/>
    <col min="7930" max="7932" width="12.140625" style="23" customWidth="1"/>
    <col min="7933" max="7933" width="12.85546875" style="23" customWidth="1"/>
    <col min="7934" max="7934" width="12.42578125" style="23" customWidth="1"/>
    <col min="7935" max="7935" width="12.85546875" style="23" customWidth="1"/>
    <col min="7936" max="8176" width="9.140625" style="23"/>
    <col min="8177" max="8177" width="56.7109375" style="23" customWidth="1"/>
    <col min="8178" max="8178" width="12.42578125" style="23" customWidth="1"/>
    <col min="8179" max="8179" width="12" style="23" customWidth="1"/>
    <col min="8180" max="8180" width="12.42578125" style="23" customWidth="1"/>
    <col min="8181" max="8181" width="13.28515625" style="23" customWidth="1"/>
    <col min="8182" max="8182" width="12.85546875" style="23" customWidth="1"/>
    <col min="8183" max="8183" width="12.28515625" style="23" customWidth="1"/>
    <col min="8184" max="8184" width="12.5703125" style="23" customWidth="1"/>
    <col min="8185" max="8185" width="12" style="23" customWidth="1"/>
    <col min="8186" max="8188" width="12.140625" style="23" customWidth="1"/>
    <col min="8189" max="8189" width="12.85546875" style="23" customWidth="1"/>
    <col min="8190" max="8190" width="12.42578125" style="23" customWidth="1"/>
    <col min="8191" max="8191" width="12.85546875" style="23" customWidth="1"/>
    <col min="8192" max="8432" width="9.140625" style="23"/>
    <col min="8433" max="8433" width="56.7109375" style="23" customWidth="1"/>
    <col min="8434" max="8434" width="12.42578125" style="23" customWidth="1"/>
    <col min="8435" max="8435" width="12" style="23" customWidth="1"/>
    <col min="8436" max="8436" width="12.42578125" style="23" customWidth="1"/>
    <col min="8437" max="8437" width="13.28515625" style="23" customWidth="1"/>
    <col min="8438" max="8438" width="12.85546875" style="23" customWidth="1"/>
    <col min="8439" max="8439" width="12.28515625" style="23" customWidth="1"/>
    <col min="8440" max="8440" width="12.5703125" style="23" customWidth="1"/>
    <col min="8441" max="8441" width="12" style="23" customWidth="1"/>
    <col min="8442" max="8444" width="12.140625" style="23" customWidth="1"/>
    <col min="8445" max="8445" width="12.85546875" style="23" customWidth="1"/>
    <col min="8446" max="8446" width="12.42578125" style="23" customWidth="1"/>
    <col min="8447" max="8447" width="12.85546875" style="23" customWidth="1"/>
    <col min="8448" max="8688" width="9.140625" style="23"/>
    <col min="8689" max="8689" width="56.7109375" style="23" customWidth="1"/>
    <col min="8690" max="8690" width="12.42578125" style="23" customWidth="1"/>
    <col min="8691" max="8691" width="12" style="23" customWidth="1"/>
    <col min="8692" max="8692" width="12.42578125" style="23" customWidth="1"/>
    <col min="8693" max="8693" width="13.28515625" style="23" customWidth="1"/>
    <col min="8694" max="8694" width="12.85546875" style="23" customWidth="1"/>
    <col min="8695" max="8695" width="12.28515625" style="23" customWidth="1"/>
    <col min="8696" max="8696" width="12.5703125" style="23" customWidth="1"/>
    <col min="8697" max="8697" width="12" style="23" customWidth="1"/>
    <col min="8698" max="8700" width="12.140625" style="23" customWidth="1"/>
    <col min="8701" max="8701" width="12.85546875" style="23" customWidth="1"/>
    <col min="8702" max="8702" width="12.42578125" style="23" customWidth="1"/>
    <col min="8703" max="8703" width="12.85546875" style="23" customWidth="1"/>
    <col min="8704" max="8944" width="9.140625" style="23"/>
    <col min="8945" max="8945" width="56.7109375" style="23" customWidth="1"/>
    <col min="8946" max="8946" width="12.42578125" style="23" customWidth="1"/>
    <col min="8947" max="8947" width="12" style="23" customWidth="1"/>
    <col min="8948" max="8948" width="12.42578125" style="23" customWidth="1"/>
    <col min="8949" max="8949" width="13.28515625" style="23" customWidth="1"/>
    <col min="8950" max="8950" width="12.85546875" style="23" customWidth="1"/>
    <col min="8951" max="8951" width="12.28515625" style="23" customWidth="1"/>
    <col min="8952" max="8952" width="12.5703125" style="23" customWidth="1"/>
    <col min="8953" max="8953" width="12" style="23" customWidth="1"/>
    <col min="8954" max="8956" width="12.140625" style="23" customWidth="1"/>
    <col min="8957" max="8957" width="12.85546875" style="23" customWidth="1"/>
    <col min="8958" max="8958" width="12.42578125" style="23" customWidth="1"/>
    <col min="8959" max="8959" width="12.85546875" style="23" customWidth="1"/>
    <col min="8960" max="9200" width="9.140625" style="23"/>
    <col min="9201" max="9201" width="56.7109375" style="23" customWidth="1"/>
    <col min="9202" max="9202" width="12.42578125" style="23" customWidth="1"/>
    <col min="9203" max="9203" width="12" style="23" customWidth="1"/>
    <col min="9204" max="9204" width="12.42578125" style="23" customWidth="1"/>
    <col min="9205" max="9205" width="13.28515625" style="23" customWidth="1"/>
    <col min="9206" max="9206" width="12.85546875" style="23" customWidth="1"/>
    <col min="9207" max="9207" width="12.28515625" style="23" customWidth="1"/>
    <col min="9208" max="9208" width="12.5703125" style="23" customWidth="1"/>
    <col min="9209" max="9209" width="12" style="23" customWidth="1"/>
    <col min="9210" max="9212" width="12.140625" style="23" customWidth="1"/>
    <col min="9213" max="9213" width="12.85546875" style="23" customWidth="1"/>
    <col min="9214" max="9214" width="12.42578125" style="23" customWidth="1"/>
    <col min="9215" max="9215" width="12.85546875" style="23" customWidth="1"/>
    <col min="9216" max="9456" width="9.140625" style="23"/>
    <col min="9457" max="9457" width="56.7109375" style="23" customWidth="1"/>
    <col min="9458" max="9458" width="12.42578125" style="23" customWidth="1"/>
    <col min="9459" max="9459" width="12" style="23" customWidth="1"/>
    <col min="9460" max="9460" width="12.42578125" style="23" customWidth="1"/>
    <col min="9461" max="9461" width="13.28515625" style="23" customWidth="1"/>
    <col min="9462" max="9462" width="12.85546875" style="23" customWidth="1"/>
    <col min="9463" max="9463" width="12.28515625" style="23" customWidth="1"/>
    <col min="9464" max="9464" width="12.5703125" style="23" customWidth="1"/>
    <col min="9465" max="9465" width="12" style="23" customWidth="1"/>
    <col min="9466" max="9468" width="12.140625" style="23" customWidth="1"/>
    <col min="9469" max="9469" width="12.85546875" style="23" customWidth="1"/>
    <col min="9470" max="9470" width="12.42578125" style="23" customWidth="1"/>
    <col min="9471" max="9471" width="12.85546875" style="23" customWidth="1"/>
    <col min="9472" max="9712" width="9.140625" style="23"/>
    <col min="9713" max="9713" width="56.7109375" style="23" customWidth="1"/>
    <col min="9714" max="9714" width="12.42578125" style="23" customWidth="1"/>
    <col min="9715" max="9715" width="12" style="23" customWidth="1"/>
    <col min="9716" max="9716" width="12.42578125" style="23" customWidth="1"/>
    <col min="9717" max="9717" width="13.28515625" style="23" customWidth="1"/>
    <col min="9718" max="9718" width="12.85546875" style="23" customWidth="1"/>
    <col min="9719" max="9719" width="12.28515625" style="23" customWidth="1"/>
    <col min="9720" max="9720" width="12.5703125" style="23" customWidth="1"/>
    <col min="9721" max="9721" width="12" style="23" customWidth="1"/>
    <col min="9722" max="9724" width="12.140625" style="23" customWidth="1"/>
    <col min="9725" max="9725" width="12.85546875" style="23" customWidth="1"/>
    <col min="9726" max="9726" width="12.42578125" style="23" customWidth="1"/>
    <col min="9727" max="9727" width="12.85546875" style="23" customWidth="1"/>
    <col min="9728" max="9968" width="9.140625" style="23"/>
    <col min="9969" max="9969" width="56.7109375" style="23" customWidth="1"/>
    <col min="9970" max="9970" width="12.42578125" style="23" customWidth="1"/>
    <col min="9971" max="9971" width="12" style="23" customWidth="1"/>
    <col min="9972" max="9972" width="12.42578125" style="23" customWidth="1"/>
    <col min="9973" max="9973" width="13.28515625" style="23" customWidth="1"/>
    <col min="9974" max="9974" width="12.85546875" style="23" customWidth="1"/>
    <col min="9975" max="9975" width="12.28515625" style="23" customWidth="1"/>
    <col min="9976" max="9976" width="12.5703125" style="23" customWidth="1"/>
    <col min="9977" max="9977" width="12" style="23" customWidth="1"/>
    <col min="9978" max="9980" width="12.140625" style="23" customWidth="1"/>
    <col min="9981" max="9981" width="12.85546875" style="23" customWidth="1"/>
    <col min="9982" max="9982" width="12.42578125" style="23" customWidth="1"/>
    <col min="9983" max="9983" width="12.85546875" style="23" customWidth="1"/>
    <col min="9984" max="10224" width="9.140625" style="23"/>
    <col min="10225" max="10225" width="56.7109375" style="23" customWidth="1"/>
    <col min="10226" max="10226" width="12.42578125" style="23" customWidth="1"/>
    <col min="10227" max="10227" width="12" style="23" customWidth="1"/>
    <col min="10228" max="10228" width="12.42578125" style="23" customWidth="1"/>
    <col min="10229" max="10229" width="13.28515625" style="23" customWidth="1"/>
    <col min="10230" max="10230" width="12.85546875" style="23" customWidth="1"/>
    <col min="10231" max="10231" width="12.28515625" style="23" customWidth="1"/>
    <col min="10232" max="10232" width="12.5703125" style="23" customWidth="1"/>
    <col min="10233" max="10233" width="12" style="23" customWidth="1"/>
    <col min="10234" max="10236" width="12.140625" style="23" customWidth="1"/>
    <col min="10237" max="10237" width="12.85546875" style="23" customWidth="1"/>
    <col min="10238" max="10238" width="12.42578125" style="23" customWidth="1"/>
    <col min="10239" max="10239" width="12.85546875" style="23" customWidth="1"/>
    <col min="10240" max="10480" width="9.140625" style="23"/>
    <col min="10481" max="10481" width="56.7109375" style="23" customWidth="1"/>
    <col min="10482" max="10482" width="12.42578125" style="23" customWidth="1"/>
    <col min="10483" max="10483" width="12" style="23" customWidth="1"/>
    <col min="10484" max="10484" width="12.42578125" style="23" customWidth="1"/>
    <col min="10485" max="10485" width="13.28515625" style="23" customWidth="1"/>
    <col min="10486" max="10486" width="12.85546875" style="23" customWidth="1"/>
    <col min="10487" max="10487" width="12.28515625" style="23" customWidth="1"/>
    <col min="10488" max="10488" width="12.5703125" style="23" customWidth="1"/>
    <col min="10489" max="10489" width="12" style="23" customWidth="1"/>
    <col min="10490" max="10492" width="12.140625" style="23" customWidth="1"/>
    <col min="10493" max="10493" width="12.85546875" style="23" customWidth="1"/>
    <col min="10494" max="10494" width="12.42578125" style="23" customWidth="1"/>
    <col min="10495" max="10495" width="12.85546875" style="23" customWidth="1"/>
    <col min="10496" max="10736" width="9.140625" style="23"/>
    <col min="10737" max="10737" width="56.7109375" style="23" customWidth="1"/>
    <col min="10738" max="10738" width="12.42578125" style="23" customWidth="1"/>
    <col min="10739" max="10739" width="12" style="23" customWidth="1"/>
    <col min="10740" max="10740" width="12.42578125" style="23" customWidth="1"/>
    <col min="10741" max="10741" width="13.28515625" style="23" customWidth="1"/>
    <col min="10742" max="10742" width="12.85546875" style="23" customWidth="1"/>
    <col min="10743" max="10743" width="12.28515625" style="23" customWidth="1"/>
    <col min="10744" max="10744" width="12.5703125" style="23" customWidth="1"/>
    <col min="10745" max="10745" width="12" style="23" customWidth="1"/>
    <col min="10746" max="10748" width="12.140625" style="23" customWidth="1"/>
    <col min="10749" max="10749" width="12.85546875" style="23" customWidth="1"/>
    <col min="10750" max="10750" width="12.42578125" style="23" customWidth="1"/>
    <col min="10751" max="10751" width="12.85546875" style="23" customWidth="1"/>
    <col min="10752" max="10992" width="9.140625" style="23"/>
    <col min="10993" max="10993" width="56.7109375" style="23" customWidth="1"/>
    <col min="10994" max="10994" width="12.42578125" style="23" customWidth="1"/>
    <col min="10995" max="10995" width="12" style="23" customWidth="1"/>
    <col min="10996" max="10996" width="12.42578125" style="23" customWidth="1"/>
    <col min="10997" max="10997" width="13.28515625" style="23" customWidth="1"/>
    <col min="10998" max="10998" width="12.85546875" style="23" customWidth="1"/>
    <col min="10999" max="10999" width="12.28515625" style="23" customWidth="1"/>
    <col min="11000" max="11000" width="12.5703125" style="23" customWidth="1"/>
    <col min="11001" max="11001" width="12" style="23" customWidth="1"/>
    <col min="11002" max="11004" width="12.140625" style="23" customWidth="1"/>
    <col min="11005" max="11005" width="12.85546875" style="23" customWidth="1"/>
    <col min="11006" max="11006" width="12.42578125" style="23" customWidth="1"/>
    <col min="11007" max="11007" width="12.85546875" style="23" customWidth="1"/>
    <col min="11008" max="11248" width="9.140625" style="23"/>
    <col min="11249" max="11249" width="56.7109375" style="23" customWidth="1"/>
    <col min="11250" max="11250" width="12.42578125" style="23" customWidth="1"/>
    <col min="11251" max="11251" width="12" style="23" customWidth="1"/>
    <col min="11252" max="11252" width="12.42578125" style="23" customWidth="1"/>
    <col min="11253" max="11253" width="13.28515625" style="23" customWidth="1"/>
    <col min="11254" max="11254" width="12.85546875" style="23" customWidth="1"/>
    <col min="11255" max="11255" width="12.28515625" style="23" customWidth="1"/>
    <col min="11256" max="11256" width="12.5703125" style="23" customWidth="1"/>
    <col min="11257" max="11257" width="12" style="23" customWidth="1"/>
    <col min="11258" max="11260" width="12.140625" style="23" customWidth="1"/>
    <col min="11261" max="11261" width="12.85546875" style="23" customWidth="1"/>
    <col min="11262" max="11262" width="12.42578125" style="23" customWidth="1"/>
    <col min="11263" max="11263" width="12.85546875" style="23" customWidth="1"/>
    <col min="11264" max="11504" width="9.140625" style="23"/>
    <col min="11505" max="11505" width="56.7109375" style="23" customWidth="1"/>
    <col min="11506" max="11506" width="12.42578125" style="23" customWidth="1"/>
    <col min="11507" max="11507" width="12" style="23" customWidth="1"/>
    <col min="11508" max="11508" width="12.42578125" style="23" customWidth="1"/>
    <col min="11509" max="11509" width="13.28515625" style="23" customWidth="1"/>
    <col min="11510" max="11510" width="12.85546875" style="23" customWidth="1"/>
    <col min="11511" max="11511" width="12.28515625" style="23" customWidth="1"/>
    <col min="11512" max="11512" width="12.5703125" style="23" customWidth="1"/>
    <col min="11513" max="11513" width="12" style="23" customWidth="1"/>
    <col min="11514" max="11516" width="12.140625" style="23" customWidth="1"/>
    <col min="11517" max="11517" width="12.85546875" style="23" customWidth="1"/>
    <col min="11518" max="11518" width="12.42578125" style="23" customWidth="1"/>
    <col min="11519" max="11519" width="12.85546875" style="23" customWidth="1"/>
    <col min="11520" max="11760" width="9.140625" style="23"/>
    <col min="11761" max="11761" width="56.7109375" style="23" customWidth="1"/>
    <col min="11762" max="11762" width="12.42578125" style="23" customWidth="1"/>
    <col min="11763" max="11763" width="12" style="23" customWidth="1"/>
    <col min="11764" max="11764" width="12.42578125" style="23" customWidth="1"/>
    <col min="11765" max="11765" width="13.28515625" style="23" customWidth="1"/>
    <col min="11766" max="11766" width="12.85546875" style="23" customWidth="1"/>
    <col min="11767" max="11767" width="12.28515625" style="23" customWidth="1"/>
    <col min="11768" max="11768" width="12.5703125" style="23" customWidth="1"/>
    <col min="11769" max="11769" width="12" style="23" customWidth="1"/>
    <col min="11770" max="11772" width="12.140625" style="23" customWidth="1"/>
    <col min="11773" max="11773" width="12.85546875" style="23" customWidth="1"/>
    <col min="11774" max="11774" width="12.42578125" style="23" customWidth="1"/>
    <col min="11775" max="11775" width="12.85546875" style="23" customWidth="1"/>
    <col min="11776" max="12016" width="9.140625" style="23"/>
    <col min="12017" max="12017" width="56.7109375" style="23" customWidth="1"/>
    <col min="12018" max="12018" width="12.42578125" style="23" customWidth="1"/>
    <col min="12019" max="12019" width="12" style="23" customWidth="1"/>
    <col min="12020" max="12020" width="12.42578125" style="23" customWidth="1"/>
    <col min="12021" max="12021" width="13.28515625" style="23" customWidth="1"/>
    <col min="12022" max="12022" width="12.85546875" style="23" customWidth="1"/>
    <col min="12023" max="12023" width="12.28515625" style="23" customWidth="1"/>
    <col min="12024" max="12024" width="12.5703125" style="23" customWidth="1"/>
    <col min="12025" max="12025" width="12" style="23" customWidth="1"/>
    <col min="12026" max="12028" width="12.140625" style="23" customWidth="1"/>
    <col min="12029" max="12029" width="12.85546875" style="23" customWidth="1"/>
    <col min="12030" max="12030" width="12.42578125" style="23" customWidth="1"/>
    <col min="12031" max="12031" width="12.85546875" style="23" customWidth="1"/>
    <col min="12032" max="12272" width="9.140625" style="23"/>
    <col min="12273" max="12273" width="56.7109375" style="23" customWidth="1"/>
    <col min="12274" max="12274" width="12.42578125" style="23" customWidth="1"/>
    <col min="12275" max="12275" width="12" style="23" customWidth="1"/>
    <col min="12276" max="12276" width="12.42578125" style="23" customWidth="1"/>
    <col min="12277" max="12277" width="13.28515625" style="23" customWidth="1"/>
    <col min="12278" max="12278" width="12.85546875" style="23" customWidth="1"/>
    <col min="12279" max="12279" width="12.28515625" style="23" customWidth="1"/>
    <col min="12280" max="12280" width="12.5703125" style="23" customWidth="1"/>
    <col min="12281" max="12281" width="12" style="23" customWidth="1"/>
    <col min="12282" max="12284" width="12.140625" style="23" customWidth="1"/>
    <col min="12285" max="12285" width="12.85546875" style="23" customWidth="1"/>
    <col min="12286" max="12286" width="12.42578125" style="23" customWidth="1"/>
    <col min="12287" max="12287" width="12.85546875" style="23" customWidth="1"/>
    <col min="12288" max="12528" width="9.140625" style="23"/>
    <col min="12529" max="12529" width="56.7109375" style="23" customWidth="1"/>
    <col min="12530" max="12530" width="12.42578125" style="23" customWidth="1"/>
    <col min="12531" max="12531" width="12" style="23" customWidth="1"/>
    <col min="12532" max="12532" width="12.42578125" style="23" customWidth="1"/>
    <col min="12533" max="12533" width="13.28515625" style="23" customWidth="1"/>
    <col min="12534" max="12534" width="12.85546875" style="23" customWidth="1"/>
    <col min="12535" max="12535" width="12.28515625" style="23" customWidth="1"/>
    <col min="12536" max="12536" width="12.5703125" style="23" customWidth="1"/>
    <col min="12537" max="12537" width="12" style="23" customWidth="1"/>
    <col min="12538" max="12540" width="12.140625" style="23" customWidth="1"/>
    <col min="12541" max="12541" width="12.85546875" style="23" customWidth="1"/>
    <col min="12542" max="12542" width="12.42578125" style="23" customWidth="1"/>
    <col min="12543" max="12543" width="12.85546875" style="23" customWidth="1"/>
    <col min="12544" max="12784" width="9.140625" style="23"/>
    <col min="12785" max="12785" width="56.7109375" style="23" customWidth="1"/>
    <col min="12786" max="12786" width="12.42578125" style="23" customWidth="1"/>
    <col min="12787" max="12787" width="12" style="23" customWidth="1"/>
    <col min="12788" max="12788" width="12.42578125" style="23" customWidth="1"/>
    <col min="12789" max="12789" width="13.28515625" style="23" customWidth="1"/>
    <col min="12790" max="12790" width="12.85546875" style="23" customWidth="1"/>
    <col min="12791" max="12791" width="12.28515625" style="23" customWidth="1"/>
    <col min="12792" max="12792" width="12.5703125" style="23" customWidth="1"/>
    <col min="12793" max="12793" width="12" style="23" customWidth="1"/>
    <col min="12794" max="12796" width="12.140625" style="23" customWidth="1"/>
    <col min="12797" max="12797" width="12.85546875" style="23" customWidth="1"/>
    <col min="12798" max="12798" width="12.42578125" style="23" customWidth="1"/>
    <col min="12799" max="12799" width="12.85546875" style="23" customWidth="1"/>
    <col min="12800" max="13040" width="9.140625" style="23"/>
    <col min="13041" max="13041" width="56.7109375" style="23" customWidth="1"/>
    <col min="13042" max="13042" width="12.42578125" style="23" customWidth="1"/>
    <col min="13043" max="13043" width="12" style="23" customWidth="1"/>
    <col min="13044" max="13044" width="12.42578125" style="23" customWidth="1"/>
    <col min="13045" max="13045" width="13.28515625" style="23" customWidth="1"/>
    <col min="13046" max="13046" width="12.85546875" style="23" customWidth="1"/>
    <col min="13047" max="13047" width="12.28515625" style="23" customWidth="1"/>
    <col min="13048" max="13048" width="12.5703125" style="23" customWidth="1"/>
    <col min="13049" max="13049" width="12" style="23" customWidth="1"/>
    <col min="13050" max="13052" width="12.140625" style="23" customWidth="1"/>
    <col min="13053" max="13053" width="12.85546875" style="23" customWidth="1"/>
    <col min="13054" max="13054" width="12.42578125" style="23" customWidth="1"/>
    <col min="13055" max="13055" width="12.85546875" style="23" customWidth="1"/>
    <col min="13056" max="13296" width="9.140625" style="23"/>
    <col min="13297" max="13297" width="56.7109375" style="23" customWidth="1"/>
    <col min="13298" max="13298" width="12.42578125" style="23" customWidth="1"/>
    <col min="13299" max="13299" width="12" style="23" customWidth="1"/>
    <col min="13300" max="13300" width="12.42578125" style="23" customWidth="1"/>
    <col min="13301" max="13301" width="13.28515625" style="23" customWidth="1"/>
    <col min="13302" max="13302" width="12.85546875" style="23" customWidth="1"/>
    <col min="13303" max="13303" width="12.28515625" style="23" customWidth="1"/>
    <col min="13304" max="13304" width="12.5703125" style="23" customWidth="1"/>
    <col min="13305" max="13305" width="12" style="23" customWidth="1"/>
    <col min="13306" max="13308" width="12.140625" style="23" customWidth="1"/>
    <col min="13309" max="13309" width="12.85546875" style="23" customWidth="1"/>
    <col min="13310" max="13310" width="12.42578125" style="23" customWidth="1"/>
    <col min="13311" max="13311" width="12.85546875" style="23" customWidth="1"/>
    <col min="13312" max="13552" width="9.140625" style="23"/>
    <col min="13553" max="13553" width="56.7109375" style="23" customWidth="1"/>
    <col min="13554" max="13554" width="12.42578125" style="23" customWidth="1"/>
    <col min="13555" max="13555" width="12" style="23" customWidth="1"/>
    <col min="13556" max="13556" width="12.42578125" style="23" customWidth="1"/>
    <col min="13557" max="13557" width="13.28515625" style="23" customWidth="1"/>
    <col min="13558" max="13558" width="12.85546875" style="23" customWidth="1"/>
    <col min="13559" max="13559" width="12.28515625" style="23" customWidth="1"/>
    <col min="13560" max="13560" width="12.5703125" style="23" customWidth="1"/>
    <col min="13561" max="13561" width="12" style="23" customWidth="1"/>
    <col min="13562" max="13564" width="12.140625" style="23" customWidth="1"/>
    <col min="13565" max="13565" width="12.85546875" style="23" customWidth="1"/>
    <col min="13566" max="13566" width="12.42578125" style="23" customWidth="1"/>
    <col min="13567" max="13567" width="12.85546875" style="23" customWidth="1"/>
    <col min="13568" max="13808" width="9.140625" style="23"/>
    <col min="13809" max="13809" width="56.7109375" style="23" customWidth="1"/>
    <col min="13810" max="13810" width="12.42578125" style="23" customWidth="1"/>
    <col min="13811" max="13811" width="12" style="23" customWidth="1"/>
    <col min="13812" max="13812" width="12.42578125" style="23" customWidth="1"/>
    <col min="13813" max="13813" width="13.28515625" style="23" customWidth="1"/>
    <col min="13814" max="13814" width="12.85546875" style="23" customWidth="1"/>
    <col min="13815" max="13815" width="12.28515625" style="23" customWidth="1"/>
    <col min="13816" max="13816" width="12.5703125" style="23" customWidth="1"/>
    <col min="13817" max="13817" width="12" style="23" customWidth="1"/>
    <col min="13818" max="13820" width="12.140625" style="23" customWidth="1"/>
    <col min="13821" max="13821" width="12.85546875" style="23" customWidth="1"/>
    <col min="13822" max="13822" width="12.42578125" style="23" customWidth="1"/>
    <col min="13823" max="13823" width="12.85546875" style="23" customWidth="1"/>
    <col min="13824" max="14064" width="9.140625" style="23"/>
    <col min="14065" max="14065" width="56.7109375" style="23" customWidth="1"/>
    <col min="14066" max="14066" width="12.42578125" style="23" customWidth="1"/>
    <col min="14067" max="14067" width="12" style="23" customWidth="1"/>
    <col min="14068" max="14068" width="12.42578125" style="23" customWidth="1"/>
    <col min="14069" max="14069" width="13.28515625" style="23" customWidth="1"/>
    <col min="14070" max="14070" width="12.85546875" style="23" customWidth="1"/>
    <col min="14071" max="14071" width="12.28515625" style="23" customWidth="1"/>
    <col min="14072" max="14072" width="12.5703125" style="23" customWidth="1"/>
    <col min="14073" max="14073" width="12" style="23" customWidth="1"/>
    <col min="14074" max="14076" width="12.140625" style="23" customWidth="1"/>
    <col min="14077" max="14077" width="12.85546875" style="23" customWidth="1"/>
    <col min="14078" max="14078" width="12.42578125" style="23" customWidth="1"/>
    <col min="14079" max="14079" width="12.85546875" style="23" customWidth="1"/>
    <col min="14080" max="14320" width="9.140625" style="23"/>
    <col min="14321" max="14321" width="56.7109375" style="23" customWidth="1"/>
    <col min="14322" max="14322" width="12.42578125" style="23" customWidth="1"/>
    <col min="14323" max="14323" width="12" style="23" customWidth="1"/>
    <col min="14324" max="14324" width="12.42578125" style="23" customWidth="1"/>
    <col min="14325" max="14325" width="13.28515625" style="23" customWidth="1"/>
    <col min="14326" max="14326" width="12.85546875" style="23" customWidth="1"/>
    <col min="14327" max="14327" width="12.28515625" style="23" customWidth="1"/>
    <col min="14328" max="14328" width="12.5703125" style="23" customWidth="1"/>
    <col min="14329" max="14329" width="12" style="23" customWidth="1"/>
    <col min="14330" max="14332" width="12.140625" style="23" customWidth="1"/>
    <col min="14333" max="14333" width="12.85546875" style="23" customWidth="1"/>
    <col min="14334" max="14334" width="12.42578125" style="23" customWidth="1"/>
    <col min="14335" max="14335" width="12.85546875" style="23" customWidth="1"/>
    <col min="14336" max="14576" width="9.140625" style="23"/>
    <col min="14577" max="14577" width="56.7109375" style="23" customWidth="1"/>
    <col min="14578" max="14578" width="12.42578125" style="23" customWidth="1"/>
    <col min="14579" max="14579" width="12" style="23" customWidth="1"/>
    <col min="14580" max="14580" width="12.42578125" style="23" customWidth="1"/>
    <col min="14581" max="14581" width="13.28515625" style="23" customWidth="1"/>
    <col min="14582" max="14582" width="12.85546875" style="23" customWidth="1"/>
    <col min="14583" max="14583" width="12.28515625" style="23" customWidth="1"/>
    <col min="14584" max="14584" width="12.5703125" style="23" customWidth="1"/>
    <col min="14585" max="14585" width="12" style="23" customWidth="1"/>
    <col min="14586" max="14588" width="12.140625" style="23" customWidth="1"/>
    <col min="14589" max="14589" width="12.85546875" style="23" customWidth="1"/>
    <col min="14590" max="14590" width="12.42578125" style="23" customWidth="1"/>
    <col min="14591" max="14591" width="12.85546875" style="23" customWidth="1"/>
    <col min="14592" max="14832" width="9.140625" style="23"/>
    <col min="14833" max="14833" width="56.7109375" style="23" customWidth="1"/>
    <col min="14834" max="14834" width="12.42578125" style="23" customWidth="1"/>
    <col min="14835" max="14835" width="12" style="23" customWidth="1"/>
    <col min="14836" max="14836" width="12.42578125" style="23" customWidth="1"/>
    <col min="14837" max="14837" width="13.28515625" style="23" customWidth="1"/>
    <col min="14838" max="14838" width="12.85546875" style="23" customWidth="1"/>
    <col min="14839" max="14839" width="12.28515625" style="23" customWidth="1"/>
    <col min="14840" max="14840" width="12.5703125" style="23" customWidth="1"/>
    <col min="14841" max="14841" width="12" style="23" customWidth="1"/>
    <col min="14842" max="14844" width="12.140625" style="23" customWidth="1"/>
    <col min="14845" max="14845" width="12.85546875" style="23" customWidth="1"/>
    <col min="14846" max="14846" width="12.42578125" style="23" customWidth="1"/>
    <col min="14847" max="14847" width="12.85546875" style="23" customWidth="1"/>
    <col min="14848" max="15088" width="9.140625" style="23"/>
    <col min="15089" max="15089" width="56.7109375" style="23" customWidth="1"/>
    <col min="15090" max="15090" width="12.42578125" style="23" customWidth="1"/>
    <col min="15091" max="15091" width="12" style="23" customWidth="1"/>
    <col min="15092" max="15092" width="12.42578125" style="23" customWidth="1"/>
    <col min="15093" max="15093" width="13.28515625" style="23" customWidth="1"/>
    <col min="15094" max="15094" width="12.85546875" style="23" customWidth="1"/>
    <col min="15095" max="15095" width="12.28515625" style="23" customWidth="1"/>
    <col min="15096" max="15096" width="12.5703125" style="23" customWidth="1"/>
    <col min="15097" max="15097" width="12" style="23" customWidth="1"/>
    <col min="15098" max="15100" width="12.140625" style="23" customWidth="1"/>
    <col min="15101" max="15101" width="12.85546875" style="23" customWidth="1"/>
    <col min="15102" max="15102" width="12.42578125" style="23" customWidth="1"/>
    <col min="15103" max="15103" width="12.85546875" style="23" customWidth="1"/>
    <col min="15104" max="15344" width="9.140625" style="23"/>
    <col min="15345" max="15345" width="56.7109375" style="23" customWidth="1"/>
    <col min="15346" max="15346" width="12.42578125" style="23" customWidth="1"/>
    <col min="15347" max="15347" width="12" style="23" customWidth="1"/>
    <col min="15348" max="15348" width="12.42578125" style="23" customWidth="1"/>
    <col min="15349" max="15349" width="13.28515625" style="23" customWidth="1"/>
    <col min="15350" max="15350" width="12.85546875" style="23" customWidth="1"/>
    <col min="15351" max="15351" width="12.28515625" style="23" customWidth="1"/>
    <col min="15352" max="15352" width="12.5703125" style="23" customWidth="1"/>
    <col min="15353" max="15353" width="12" style="23" customWidth="1"/>
    <col min="15354" max="15356" width="12.140625" style="23" customWidth="1"/>
    <col min="15357" max="15357" width="12.85546875" style="23" customWidth="1"/>
    <col min="15358" max="15358" width="12.42578125" style="23" customWidth="1"/>
    <col min="15359" max="15359" width="12.85546875" style="23" customWidth="1"/>
    <col min="15360" max="15600" width="9.140625" style="23"/>
    <col min="15601" max="15601" width="56.7109375" style="23" customWidth="1"/>
    <col min="15602" max="15602" width="12.42578125" style="23" customWidth="1"/>
    <col min="15603" max="15603" width="12" style="23" customWidth="1"/>
    <col min="15604" max="15604" width="12.42578125" style="23" customWidth="1"/>
    <col min="15605" max="15605" width="13.28515625" style="23" customWidth="1"/>
    <col min="15606" max="15606" width="12.85546875" style="23" customWidth="1"/>
    <col min="15607" max="15607" width="12.28515625" style="23" customWidth="1"/>
    <col min="15608" max="15608" width="12.5703125" style="23" customWidth="1"/>
    <col min="15609" max="15609" width="12" style="23" customWidth="1"/>
    <col min="15610" max="15612" width="12.140625" style="23" customWidth="1"/>
    <col min="15613" max="15613" width="12.85546875" style="23" customWidth="1"/>
    <col min="15614" max="15614" width="12.42578125" style="23" customWidth="1"/>
    <col min="15615" max="15615" width="12.85546875" style="23" customWidth="1"/>
    <col min="15616" max="15856" width="9.140625" style="23"/>
    <col min="15857" max="15857" width="56.7109375" style="23" customWidth="1"/>
    <col min="15858" max="15858" width="12.42578125" style="23" customWidth="1"/>
    <col min="15859" max="15859" width="12" style="23" customWidth="1"/>
    <col min="15860" max="15860" width="12.42578125" style="23" customWidth="1"/>
    <col min="15861" max="15861" width="13.28515625" style="23" customWidth="1"/>
    <col min="15862" max="15862" width="12.85546875" style="23" customWidth="1"/>
    <col min="15863" max="15863" width="12.28515625" style="23" customWidth="1"/>
    <col min="15864" max="15864" width="12.5703125" style="23" customWidth="1"/>
    <col min="15865" max="15865" width="12" style="23" customWidth="1"/>
    <col min="15866" max="15868" width="12.140625" style="23" customWidth="1"/>
    <col min="15869" max="15869" width="12.85546875" style="23" customWidth="1"/>
    <col min="15870" max="15870" width="12.42578125" style="23" customWidth="1"/>
    <col min="15871" max="15871" width="12.85546875" style="23" customWidth="1"/>
    <col min="15872" max="16112" width="9.140625" style="23"/>
    <col min="16113" max="16113" width="56.7109375" style="23" customWidth="1"/>
    <col min="16114" max="16114" width="12.42578125" style="23" customWidth="1"/>
    <col min="16115" max="16115" width="12" style="23" customWidth="1"/>
    <col min="16116" max="16116" width="12.42578125" style="23" customWidth="1"/>
    <col min="16117" max="16117" width="13.28515625" style="23" customWidth="1"/>
    <col min="16118" max="16118" width="12.85546875" style="23" customWidth="1"/>
    <col min="16119" max="16119" width="12.28515625" style="23" customWidth="1"/>
    <col min="16120" max="16120" width="12.5703125" style="23" customWidth="1"/>
    <col min="16121" max="16121" width="12" style="23" customWidth="1"/>
    <col min="16122" max="16124" width="12.140625" style="23" customWidth="1"/>
    <col min="16125" max="16125" width="12.85546875" style="23" customWidth="1"/>
    <col min="16126" max="16126" width="12.42578125" style="23" customWidth="1"/>
    <col min="16127" max="16127" width="12.85546875" style="23" customWidth="1"/>
    <col min="16128" max="16384" width="9.140625" style="23"/>
  </cols>
  <sheetData>
    <row r="1" spans="1:17" ht="15.75" customHeight="1" x14ac:dyDescent="0.2">
      <c r="A1" s="1652" t="s">
        <v>203</v>
      </c>
      <c r="B1" s="1652"/>
      <c r="C1" s="1652"/>
      <c r="D1" s="1652"/>
      <c r="E1" s="1652"/>
      <c r="F1" s="1652"/>
      <c r="G1" s="1652"/>
      <c r="H1" s="1531"/>
      <c r="I1" s="1531"/>
      <c r="J1" s="1531"/>
      <c r="K1" s="1531"/>
      <c r="L1" s="1531"/>
      <c r="M1" s="1531"/>
      <c r="N1" s="1531"/>
    </row>
    <row r="2" spans="1:17" s="769" customFormat="1" x14ac:dyDescent="0.2">
      <c r="A2" s="1042"/>
      <c r="B2" s="1042">
        <v>2010</v>
      </c>
      <c r="C2" s="1042">
        <v>2011</v>
      </c>
      <c r="D2" s="1042">
        <v>2012</v>
      </c>
      <c r="E2" s="1042">
        <v>2013</v>
      </c>
      <c r="F2" s="1042">
        <v>2014</v>
      </c>
      <c r="G2" s="1042">
        <v>2015</v>
      </c>
      <c r="H2" s="1042">
        <v>2016</v>
      </c>
      <c r="I2" s="1042">
        <v>2017</v>
      </c>
      <c r="J2" s="1042">
        <v>2018</v>
      </c>
      <c r="K2" s="1042">
        <v>2019</v>
      </c>
      <c r="L2" s="1042">
        <v>2020</v>
      </c>
      <c r="M2" s="1042">
        <v>2021</v>
      </c>
      <c r="N2" s="1042">
        <v>2022</v>
      </c>
      <c r="O2" s="1022">
        <v>2023</v>
      </c>
      <c r="P2" s="1025">
        <v>2024</v>
      </c>
      <c r="Q2" s="1024">
        <v>2025</v>
      </c>
    </row>
    <row r="3" spans="1:17" ht="12.75" customHeight="1" x14ac:dyDescent="0.2">
      <c r="A3" s="1043" t="s">
        <v>1</v>
      </c>
      <c r="B3" s="1044"/>
      <c r="C3" s="1044"/>
      <c r="D3" s="1044"/>
      <c r="E3" s="1044"/>
      <c r="F3" s="1044"/>
      <c r="G3" s="1044"/>
      <c r="H3" s="1044"/>
      <c r="I3" s="1044"/>
      <c r="J3" s="1044"/>
      <c r="K3" s="1044"/>
      <c r="L3" s="1044"/>
      <c r="M3" s="1044"/>
      <c r="N3" s="1044"/>
      <c r="O3" s="1025"/>
      <c r="P3" s="1025"/>
      <c r="Q3" s="1538"/>
    </row>
    <row r="4" spans="1:17" x14ac:dyDescent="0.2">
      <c r="A4" s="855" t="s">
        <v>204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67"/>
      <c r="P4" s="67"/>
      <c r="Q4" s="67"/>
    </row>
    <row r="5" spans="1:17" x14ac:dyDescent="0.2">
      <c r="A5" s="855" t="s">
        <v>3</v>
      </c>
      <c r="B5" s="770">
        <v>65.900000000000006</v>
      </c>
      <c r="C5" s="770">
        <v>66.099999999999994</v>
      </c>
      <c r="D5" s="770">
        <v>66.400000000000006</v>
      </c>
      <c r="E5" s="770">
        <v>68.599999999999994</v>
      </c>
      <c r="F5" s="11">
        <v>68.8</v>
      </c>
      <c r="G5" s="11">
        <v>69.099999999999994</v>
      </c>
      <c r="H5" s="11">
        <v>68.099999999999994</v>
      </c>
      <c r="I5" s="49">
        <v>67.900000000000006</v>
      </c>
      <c r="J5" s="49">
        <v>67.900000000000006</v>
      </c>
      <c r="K5" s="49">
        <v>67.400000000000006</v>
      </c>
      <c r="L5" s="11">
        <v>67</v>
      </c>
      <c r="M5" s="11">
        <v>66.2</v>
      </c>
      <c r="N5" s="22">
        <v>68.5</v>
      </c>
      <c r="O5" s="22">
        <v>67.5</v>
      </c>
      <c r="P5" s="67">
        <v>66.7</v>
      </c>
      <c r="Q5" s="312">
        <v>65.7</v>
      </c>
    </row>
    <row r="6" spans="1:17" x14ac:dyDescent="0.2">
      <c r="A6" s="855" t="s">
        <v>5</v>
      </c>
      <c r="B6" s="48">
        <v>99.9</v>
      </c>
      <c r="C6" s="48">
        <v>100.3</v>
      </c>
      <c r="D6" s="48">
        <v>100.5</v>
      </c>
      <c r="E6" s="48">
        <v>103.3</v>
      </c>
      <c r="F6" s="48">
        <v>100.3</v>
      </c>
      <c r="G6" s="22">
        <v>100.4</v>
      </c>
      <c r="H6" s="22">
        <v>96.7</v>
      </c>
      <c r="I6" s="22">
        <v>99.6</v>
      </c>
      <c r="J6" s="22">
        <v>99.2</v>
      </c>
      <c r="K6" s="22">
        <v>99.1</v>
      </c>
      <c r="L6" s="22">
        <v>99.3</v>
      </c>
      <c r="M6" s="36">
        <v>99</v>
      </c>
      <c r="N6" s="22">
        <v>110.8</v>
      </c>
      <c r="O6" s="22">
        <v>98.6</v>
      </c>
      <c r="P6" s="67">
        <v>98.8</v>
      </c>
      <c r="Q6" s="312">
        <v>98.5</v>
      </c>
    </row>
    <row r="7" spans="1:17" x14ac:dyDescent="0.2">
      <c r="A7" s="855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345"/>
      <c r="P7" s="67"/>
      <c r="Q7" s="312"/>
    </row>
    <row r="8" spans="1:17" x14ac:dyDescent="0.2">
      <c r="A8" s="855" t="s">
        <v>7</v>
      </c>
      <c r="B8" s="771">
        <v>1046</v>
      </c>
      <c r="C8" s="771">
        <v>1044</v>
      </c>
      <c r="D8" s="771">
        <v>1015</v>
      </c>
      <c r="E8" s="771">
        <v>1051</v>
      </c>
      <c r="F8" s="301">
        <v>1033</v>
      </c>
      <c r="G8" s="301">
        <v>990</v>
      </c>
      <c r="H8" s="301">
        <v>1042</v>
      </c>
      <c r="I8" s="301">
        <v>1094</v>
      </c>
      <c r="J8" s="771">
        <v>1022</v>
      </c>
      <c r="K8" s="322">
        <v>999</v>
      </c>
      <c r="L8" s="12">
        <v>1052</v>
      </c>
      <c r="M8" s="19">
        <v>1000</v>
      </c>
      <c r="N8" s="22">
        <v>927</v>
      </c>
      <c r="O8" s="22">
        <v>803</v>
      </c>
      <c r="P8" s="67">
        <v>758</v>
      </c>
      <c r="Q8" s="312">
        <v>666</v>
      </c>
    </row>
    <row r="9" spans="1:17" x14ac:dyDescent="0.2">
      <c r="A9" s="855" t="s">
        <v>9</v>
      </c>
      <c r="B9" s="322">
        <v>15.88</v>
      </c>
      <c r="C9" s="322">
        <v>15.82</v>
      </c>
      <c r="D9" s="322">
        <v>15.32</v>
      </c>
      <c r="E9" s="322">
        <v>15.56</v>
      </c>
      <c r="F9" s="734">
        <v>15.03</v>
      </c>
      <c r="G9" s="734">
        <v>14.35</v>
      </c>
      <c r="H9" s="734">
        <v>15.19</v>
      </c>
      <c r="I9" s="734">
        <v>16.07</v>
      </c>
      <c r="J9" s="26">
        <v>15.04</v>
      </c>
      <c r="K9" s="322">
        <v>14.77</v>
      </c>
      <c r="L9" s="12">
        <v>15.66</v>
      </c>
      <c r="M9" s="12">
        <v>15.02</v>
      </c>
      <c r="N9" s="22">
        <v>13.49</v>
      </c>
      <c r="O9" s="35" t="s">
        <v>205</v>
      </c>
      <c r="P9" s="67">
        <v>11.3</v>
      </c>
      <c r="Q9" s="312">
        <v>10.29</v>
      </c>
    </row>
    <row r="10" spans="1:17" x14ac:dyDescent="0.2">
      <c r="A10" s="855" t="s">
        <v>10</v>
      </c>
      <c r="B10" s="101"/>
      <c r="C10" s="22"/>
      <c r="D10" s="80"/>
      <c r="E10" s="857"/>
      <c r="F10" s="80"/>
      <c r="G10" s="80"/>
      <c r="H10" s="80"/>
      <c r="I10" s="352"/>
      <c r="J10" s="22"/>
      <c r="K10" s="22"/>
      <c r="L10" s="22"/>
      <c r="M10" s="22"/>
      <c r="N10" s="22"/>
      <c r="O10" s="35"/>
      <c r="P10" s="67"/>
      <c r="Q10" s="312"/>
    </row>
    <row r="11" spans="1:17" x14ac:dyDescent="0.2">
      <c r="A11" s="855" t="s">
        <v>11</v>
      </c>
      <c r="B11" s="770">
        <v>906</v>
      </c>
      <c r="C11" s="770">
        <v>914</v>
      </c>
      <c r="D11" s="770">
        <v>849</v>
      </c>
      <c r="E11" s="770">
        <v>878</v>
      </c>
      <c r="F11" s="301">
        <v>784</v>
      </c>
      <c r="G11" s="301">
        <v>777</v>
      </c>
      <c r="H11" s="301">
        <v>826</v>
      </c>
      <c r="I11" s="301">
        <v>822</v>
      </c>
      <c r="J11" s="771">
        <v>757</v>
      </c>
      <c r="K11" s="322">
        <v>767</v>
      </c>
      <c r="L11" s="12">
        <v>963</v>
      </c>
      <c r="M11" s="19">
        <v>1083</v>
      </c>
      <c r="N11" s="22">
        <v>810</v>
      </c>
      <c r="O11" s="22">
        <v>723</v>
      </c>
      <c r="P11" s="67">
        <v>757</v>
      </c>
      <c r="Q11" s="312">
        <v>763</v>
      </c>
    </row>
    <row r="12" spans="1:17" x14ac:dyDescent="0.2">
      <c r="A12" s="855" t="s">
        <v>12</v>
      </c>
      <c r="B12" s="322">
        <v>13.75</v>
      </c>
      <c r="C12" s="322">
        <v>13.85</v>
      </c>
      <c r="D12" s="322">
        <v>12.81</v>
      </c>
      <c r="E12" s="322">
        <v>13</v>
      </c>
      <c r="F12" s="735">
        <v>11.41</v>
      </c>
      <c r="G12" s="735">
        <v>11.27</v>
      </c>
      <c r="H12" s="734">
        <v>12.04</v>
      </c>
      <c r="I12" s="734">
        <v>12.07</v>
      </c>
      <c r="J12" s="26">
        <v>11.14</v>
      </c>
      <c r="K12" s="322">
        <v>11.34</v>
      </c>
      <c r="L12" s="12">
        <v>14.33</v>
      </c>
      <c r="M12" s="12">
        <v>16.3</v>
      </c>
      <c r="N12" s="22">
        <v>11.79</v>
      </c>
      <c r="O12" s="22">
        <v>10.64</v>
      </c>
      <c r="P12" s="67">
        <v>11.29</v>
      </c>
      <c r="Q12" s="312">
        <v>11.53</v>
      </c>
    </row>
    <row r="13" spans="1:17" x14ac:dyDescent="0.2">
      <c r="A13" s="855" t="s">
        <v>13</v>
      </c>
      <c r="B13" s="772">
        <v>12.43</v>
      </c>
      <c r="C13" s="772">
        <v>15.32</v>
      </c>
      <c r="D13" s="772">
        <v>11.8</v>
      </c>
      <c r="E13" s="772">
        <v>14.31</v>
      </c>
      <c r="F13" s="772">
        <v>11.6</v>
      </c>
      <c r="G13" s="772">
        <v>5.01</v>
      </c>
      <c r="H13" s="772">
        <v>7.79</v>
      </c>
      <c r="I13" s="735">
        <v>3.66</v>
      </c>
      <c r="J13" s="735">
        <v>5.87</v>
      </c>
      <c r="K13" s="80">
        <v>7.96</v>
      </c>
      <c r="L13" s="80">
        <v>5.7</v>
      </c>
      <c r="M13" s="735">
        <v>5.91</v>
      </c>
      <c r="N13" s="735">
        <v>4.3099999999999996</v>
      </c>
      <c r="O13" s="22">
        <v>3.74</v>
      </c>
      <c r="P13" s="67">
        <v>10.42</v>
      </c>
      <c r="Q13" s="1038">
        <v>0</v>
      </c>
    </row>
    <row r="14" spans="1:17" ht="12.75" customHeight="1" x14ac:dyDescent="0.2">
      <c r="A14" s="855" t="s">
        <v>206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46"/>
      <c r="P14" s="67"/>
      <c r="Q14" s="319" t="s">
        <v>4</v>
      </c>
    </row>
    <row r="15" spans="1:17" x14ac:dyDescent="0.2">
      <c r="A15" s="855" t="s">
        <v>16</v>
      </c>
      <c r="B15" s="322">
        <v>140</v>
      </c>
      <c r="C15" s="322">
        <v>130</v>
      </c>
      <c r="D15" s="322">
        <v>166</v>
      </c>
      <c r="E15" s="322">
        <v>173</v>
      </c>
      <c r="F15" s="301">
        <v>249</v>
      </c>
      <c r="G15" s="301">
        <v>213</v>
      </c>
      <c r="H15" s="301">
        <v>216</v>
      </c>
      <c r="I15" s="301">
        <v>272</v>
      </c>
      <c r="J15" s="301">
        <v>265</v>
      </c>
      <c r="K15" s="322">
        <v>232</v>
      </c>
      <c r="L15" s="12">
        <v>89</v>
      </c>
      <c r="M15" s="12">
        <v>-83</v>
      </c>
      <c r="N15" s="22">
        <v>117</v>
      </c>
      <c r="O15" s="22">
        <v>80</v>
      </c>
      <c r="P15" s="67">
        <v>1</v>
      </c>
      <c r="Q15" s="912">
        <v>-82</v>
      </c>
    </row>
    <row r="16" spans="1:17" x14ac:dyDescent="0.2">
      <c r="A16" s="855" t="s">
        <v>17</v>
      </c>
      <c r="B16" s="322">
        <v>2.13</v>
      </c>
      <c r="C16" s="322">
        <v>1.97</v>
      </c>
      <c r="D16" s="322">
        <v>2.5099999999999998</v>
      </c>
      <c r="E16" s="322">
        <v>2.56</v>
      </c>
      <c r="F16" s="735">
        <v>3.62</v>
      </c>
      <c r="G16" s="735">
        <v>3.09</v>
      </c>
      <c r="H16" s="735">
        <v>3.15</v>
      </c>
      <c r="I16" s="734">
        <v>3.99</v>
      </c>
      <c r="J16" s="26">
        <v>3.9</v>
      </c>
      <c r="K16" s="322">
        <v>3.43</v>
      </c>
      <c r="L16" s="12">
        <v>1.32</v>
      </c>
      <c r="M16" s="12">
        <v>-1.28</v>
      </c>
      <c r="N16" s="31">
        <v>1.7</v>
      </c>
      <c r="O16" s="22">
        <v>1.17</v>
      </c>
      <c r="P16" s="67">
        <v>0.01</v>
      </c>
      <c r="Q16" s="312">
        <v>-1.24</v>
      </c>
    </row>
    <row r="17" spans="1:17" x14ac:dyDescent="0.2">
      <c r="A17" s="855" t="s">
        <v>207</v>
      </c>
      <c r="B17" s="322">
        <v>7.41</v>
      </c>
      <c r="C17" s="322">
        <v>8.5</v>
      </c>
      <c r="D17" s="322">
        <v>8.6300000000000008</v>
      </c>
      <c r="E17" s="322">
        <v>9.67</v>
      </c>
      <c r="F17" s="735">
        <v>7</v>
      </c>
      <c r="G17" s="735">
        <v>7.51</v>
      </c>
      <c r="H17" s="735">
        <v>7.96</v>
      </c>
      <c r="I17" s="734">
        <v>7.86</v>
      </c>
      <c r="J17" s="26">
        <v>7.31</v>
      </c>
      <c r="K17" s="322">
        <v>7.22</v>
      </c>
      <c r="L17" s="12">
        <v>6.68</v>
      </c>
      <c r="M17" s="12">
        <v>7.24</v>
      </c>
      <c r="N17" s="22">
        <v>6.45</v>
      </c>
      <c r="O17" s="22">
        <v>6.15</v>
      </c>
      <c r="P17" s="67">
        <v>6.25</v>
      </c>
      <c r="Q17" s="873">
        <v>6.03</v>
      </c>
    </row>
    <row r="18" spans="1:17" x14ac:dyDescent="0.2">
      <c r="A18" s="855" t="s">
        <v>19</v>
      </c>
      <c r="B18" s="770">
        <v>488</v>
      </c>
      <c r="C18" s="770">
        <v>561</v>
      </c>
      <c r="D18" s="770">
        <v>572</v>
      </c>
      <c r="E18" s="770">
        <v>653</v>
      </c>
      <c r="F18" s="301">
        <v>481</v>
      </c>
      <c r="G18" s="301">
        <v>518</v>
      </c>
      <c r="H18" s="301">
        <v>546</v>
      </c>
      <c r="I18" s="301">
        <v>535</v>
      </c>
      <c r="J18" s="771">
        <v>497</v>
      </c>
      <c r="K18" s="322">
        <v>488</v>
      </c>
      <c r="L18" s="12">
        <v>449</v>
      </c>
      <c r="M18" s="12">
        <v>482</v>
      </c>
      <c r="N18" s="22">
        <v>443</v>
      </c>
      <c r="O18" s="22">
        <v>418</v>
      </c>
      <c r="P18" s="67">
        <v>419</v>
      </c>
      <c r="Q18" s="319">
        <v>399</v>
      </c>
    </row>
    <row r="19" spans="1:17" x14ac:dyDescent="0.2">
      <c r="A19" s="855" t="s">
        <v>208</v>
      </c>
      <c r="B19" s="322">
        <v>37.6</v>
      </c>
      <c r="C19" s="322">
        <v>4.33</v>
      </c>
      <c r="D19" s="322">
        <v>3.8</v>
      </c>
      <c r="E19" s="322">
        <v>4.47</v>
      </c>
      <c r="F19" s="735">
        <v>4.5999999999999996</v>
      </c>
      <c r="G19" s="735">
        <v>4.05</v>
      </c>
      <c r="H19" s="735">
        <v>3.73</v>
      </c>
      <c r="I19" s="734">
        <v>4.0199999999999996</v>
      </c>
      <c r="J19" s="26">
        <v>3.86</v>
      </c>
      <c r="K19" s="322">
        <v>4.29</v>
      </c>
      <c r="L19" s="12">
        <v>3.82</v>
      </c>
      <c r="M19" s="12">
        <v>3.06</v>
      </c>
      <c r="N19" s="22">
        <v>3.19</v>
      </c>
      <c r="O19" s="22">
        <v>1.43</v>
      </c>
      <c r="P19" s="67">
        <v>2.95</v>
      </c>
      <c r="Q19" s="312">
        <v>3.57</v>
      </c>
    </row>
    <row r="20" spans="1:17" x14ac:dyDescent="0.2">
      <c r="A20" s="855" t="s">
        <v>21</v>
      </c>
      <c r="B20" s="770">
        <v>248</v>
      </c>
      <c r="C20" s="770">
        <v>286</v>
      </c>
      <c r="D20" s="770">
        <v>252</v>
      </c>
      <c r="E20" s="770">
        <v>302</v>
      </c>
      <c r="F20" s="301">
        <v>316</v>
      </c>
      <c r="G20" s="301">
        <v>279</v>
      </c>
      <c r="H20" s="301">
        <v>256</v>
      </c>
      <c r="I20" s="301">
        <v>274</v>
      </c>
      <c r="J20" s="771">
        <v>262</v>
      </c>
      <c r="K20" s="322">
        <v>290</v>
      </c>
      <c r="L20" s="12">
        <v>257</v>
      </c>
      <c r="M20" s="12">
        <v>204</v>
      </c>
      <c r="N20" s="22">
        <v>219</v>
      </c>
      <c r="O20" s="22">
        <v>97</v>
      </c>
      <c r="P20" s="67">
        <v>198</v>
      </c>
      <c r="Q20" s="899">
        <v>236</v>
      </c>
    </row>
    <row r="21" spans="1:17" x14ac:dyDescent="0.2">
      <c r="A21" s="855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46"/>
      <c r="P21" s="1036"/>
      <c r="Q21" s="1412"/>
    </row>
    <row r="22" spans="1:17" x14ac:dyDescent="0.2">
      <c r="A22" s="855" t="s">
        <v>23</v>
      </c>
      <c r="B22" s="771">
        <v>1498</v>
      </c>
      <c r="C22" s="771">
        <v>1559</v>
      </c>
      <c r="D22" s="771">
        <v>1521</v>
      </c>
      <c r="E22" s="771">
        <v>1305</v>
      </c>
      <c r="F22" s="687">
        <v>1363</v>
      </c>
      <c r="G22" s="687">
        <v>1462</v>
      </c>
      <c r="H22" s="302">
        <v>1447</v>
      </c>
      <c r="I22" s="302">
        <v>2596</v>
      </c>
      <c r="J22" s="771">
        <v>2296</v>
      </c>
      <c r="K22" s="301">
        <v>2842</v>
      </c>
      <c r="L22" s="19">
        <v>1950</v>
      </c>
      <c r="M22" s="19">
        <v>1868</v>
      </c>
      <c r="N22" s="35">
        <v>1842</v>
      </c>
      <c r="O22" s="35">
        <v>2036</v>
      </c>
      <c r="P22" s="973">
        <v>3041</v>
      </c>
      <c r="Q22" s="319">
        <v>3401</v>
      </c>
    </row>
    <row r="23" spans="1:17" x14ac:dyDescent="0.2">
      <c r="A23" s="855" t="s">
        <v>25</v>
      </c>
      <c r="B23" s="771">
        <v>1623</v>
      </c>
      <c r="C23" s="771">
        <v>1491</v>
      </c>
      <c r="D23" s="771">
        <v>1337</v>
      </c>
      <c r="E23" s="771">
        <v>1252</v>
      </c>
      <c r="F23" s="687">
        <v>1392</v>
      </c>
      <c r="G23" s="687">
        <v>1436</v>
      </c>
      <c r="H23" s="302">
        <v>2616</v>
      </c>
      <c r="I23" s="302">
        <v>2947</v>
      </c>
      <c r="J23" s="771">
        <v>2757</v>
      </c>
      <c r="K23" s="301">
        <v>3515</v>
      </c>
      <c r="L23" s="19">
        <v>2491</v>
      </c>
      <c r="M23" s="19">
        <v>2589</v>
      </c>
      <c r="N23" s="35">
        <v>2455</v>
      </c>
      <c r="O23" s="35">
        <v>3065</v>
      </c>
      <c r="P23" s="973">
        <v>3878</v>
      </c>
      <c r="Q23" s="1542">
        <v>4283</v>
      </c>
    </row>
    <row r="24" spans="1:17" x14ac:dyDescent="0.2">
      <c r="A24" s="855" t="s">
        <v>209</v>
      </c>
      <c r="B24" s="770">
        <v>-125</v>
      </c>
      <c r="C24" s="770">
        <v>68</v>
      </c>
      <c r="D24" s="770">
        <v>184</v>
      </c>
      <c r="E24" s="770">
        <v>53</v>
      </c>
      <c r="F24" s="687">
        <v>-29</v>
      </c>
      <c r="G24" s="687">
        <v>26</v>
      </c>
      <c r="H24" s="302">
        <v>-1169</v>
      </c>
      <c r="I24" s="302">
        <v>-351</v>
      </c>
      <c r="J24" s="771">
        <v>-461</v>
      </c>
      <c r="K24" s="12">
        <v>-673</v>
      </c>
      <c r="L24" s="12">
        <v>-541</v>
      </c>
      <c r="M24" s="12">
        <v>-721</v>
      </c>
      <c r="N24" s="22">
        <v>-613</v>
      </c>
      <c r="O24" s="35">
        <v>-1029</v>
      </c>
      <c r="P24" s="973">
        <v>-837</v>
      </c>
      <c r="Q24" s="1038">
        <v>-882</v>
      </c>
    </row>
    <row r="25" spans="1:17" x14ac:dyDescent="0.2">
      <c r="A25" s="855" t="s">
        <v>210</v>
      </c>
      <c r="B25" s="857" t="s">
        <v>4</v>
      </c>
      <c r="C25" s="857" t="s">
        <v>4</v>
      </c>
      <c r="D25" s="857" t="s">
        <v>4</v>
      </c>
      <c r="E25" s="857" t="s">
        <v>4</v>
      </c>
      <c r="F25" s="857" t="s">
        <v>4</v>
      </c>
      <c r="G25" s="857" t="s">
        <v>4</v>
      </c>
      <c r="H25" s="857" t="s">
        <v>4</v>
      </c>
      <c r="I25" s="857" t="s">
        <v>4</v>
      </c>
      <c r="J25" s="857" t="s">
        <v>4</v>
      </c>
      <c r="K25" s="857" t="s">
        <v>4</v>
      </c>
      <c r="L25" s="857" t="s">
        <v>4</v>
      </c>
      <c r="M25" s="857" t="s">
        <v>4</v>
      </c>
      <c r="N25" s="857" t="s">
        <v>4</v>
      </c>
      <c r="O25" s="857" t="s">
        <v>4</v>
      </c>
      <c r="P25" s="987" t="s">
        <v>4</v>
      </c>
      <c r="Q25" s="319" t="s">
        <v>4</v>
      </c>
    </row>
    <row r="26" spans="1:17" x14ac:dyDescent="0.2">
      <c r="A26" s="855" t="s">
        <v>211</v>
      </c>
      <c r="B26" s="857" t="s">
        <v>4</v>
      </c>
      <c r="C26" s="857" t="s">
        <v>4</v>
      </c>
      <c r="D26" s="857" t="s">
        <v>4</v>
      </c>
      <c r="E26" s="857" t="s">
        <v>4</v>
      </c>
      <c r="F26" s="857" t="s">
        <v>4</v>
      </c>
      <c r="G26" s="857" t="s">
        <v>4</v>
      </c>
      <c r="H26" s="857" t="s">
        <v>4</v>
      </c>
      <c r="I26" s="857" t="s">
        <v>4</v>
      </c>
      <c r="J26" s="857" t="s">
        <v>4</v>
      </c>
      <c r="K26" s="857" t="s">
        <v>4</v>
      </c>
      <c r="L26" s="857" t="s">
        <v>4</v>
      </c>
      <c r="M26" s="857" t="s">
        <v>4</v>
      </c>
      <c r="N26" s="857" t="s">
        <v>4</v>
      </c>
      <c r="O26" s="857" t="s">
        <v>4</v>
      </c>
      <c r="P26" s="987" t="s">
        <v>4</v>
      </c>
      <c r="Q26" s="319" t="s">
        <v>4</v>
      </c>
    </row>
    <row r="27" spans="1:17" ht="13.5" customHeight="1" x14ac:dyDescent="0.2">
      <c r="A27" s="855" t="s">
        <v>212</v>
      </c>
      <c r="B27" s="12">
        <v>11</v>
      </c>
      <c r="C27" s="12">
        <v>11</v>
      </c>
      <c r="D27" s="19">
        <v>12</v>
      </c>
      <c r="E27" s="19">
        <v>12</v>
      </c>
      <c r="F27" s="19">
        <v>12</v>
      </c>
      <c r="G27" s="19">
        <v>13</v>
      </c>
      <c r="H27" s="19">
        <v>19</v>
      </c>
      <c r="I27" s="19">
        <v>19</v>
      </c>
      <c r="J27" s="43">
        <v>19</v>
      </c>
      <c r="K27" s="43">
        <v>20</v>
      </c>
      <c r="L27" s="43">
        <v>20</v>
      </c>
      <c r="M27" s="303">
        <v>21</v>
      </c>
      <c r="N27" s="22">
        <v>21</v>
      </c>
      <c r="O27" s="22">
        <v>22</v>
      </c>
      <c r="P27" s="839" t="s">
        <v>4</v>
      </c>
      <c r="Q27" s="1038"/>
    </row>
    <row r="28" spans="1:17" x14ac:dyDescent="0.2">
      <c r="A28" s="855" t="s">
        <v>213</v>
      </c>
      <c r="B28" s="12">
        <v>1.6</v>
      </c>
      <c r="C28" s="12">
        <v>1.6</v>
      </c>
      <c r="D28" s="11">
        <v>1.6</v>
      </c>
      <c r="E28" s="11">
        <v>1.6</v>
      </c>
      <c r="F28" s="11">
        <v>1.6</v>
      </c>
      <c r="G28" s="11">
        <v>1.7</v>
      </c>
      <c r="H28" s="11">
        <v>2</v>
      </c>
      <c r="I28" s="16">
        <v>2.1</v>
      </c>
      <c r="J28" s="16">
        <v>2.2999999999999998</v>
      </c>
      <c r="K28" s="16">
        <v>2.4</v>
      </c>
      <c r="L28" s="16">
        <v>2.4</v>
      </c>
      <c r="M28" s="16">
        <v>2.4</v>
      </c>
      <c r="N28" s="16">
        <v>2.4</v>
      </c>
      <c r="O28" s="67">
        <v>2.5</v>
      </c>
      <c r="P28" s="839" t="s">
        <v>4</v>
      </c>
      <c r="Q28" s="1038"/>
    </row>
    <row r="29" spans="1:17" x14ac:dyDescent="0.2">
      <c r="A29" s="855" t="s">
        <v>214</v>
      </c>
      <c r="B29" s="19">
        <v>19</v>
      </c>
      <c r="C29" s="19">
        <v>19</v>
      </c>
      <c r="D29" s="19">
        <v>18</v>
      </c>
      <c r="E29" s="19">
        <v>22</v>
      </c>
      <c r="F29" s="19">
        <v>22</v>
      </c>
      <c r="G29" s="19">
        <v>22</v>
      </c>
      <c r="H29" s="19">
        <v>22</v>
      </c>
      <c r="I29" s="19">
        <v>22</v>
      </c>
      <c r="J29" s="43">
        <v>22</v>
      </c>
      <c r="K29" s="43">
        <v>22</v>
      </c>
      <c r="L29" s="43">
        <v>22</v>
      </c>
      <c r="M29" s="43">
        <v>22</v>
      </c>
      <c r="N29" s="12">
        <v>21</v>
      </c>
      <c r="O29" s="67">
        <v>21</v>
      </c>
      <c r="P29" s="839" t="s">
        <v>4</v>
      </c>
      <c r="Q29" s="1038"/>
    </row>
    <row r="30" spans="1:17" x14ac:dyDescent="0.2">
      <c r="A30" s="855" t="s">
        <v>215</v>
      </c>
      <c r="B30" s="12">
        <v>8.6999999999999993</v>
      </c>
      <c r="C30" s="12">
        <v>8.6</v>
      </c>
      <c r="D30" s="12">
        <v>8.1999999999999993</v>
      </c>
      <c r="E30" s="12">
        <v>8.5</v>
      </c>
      <c r="F30" s="46">
        <v>8632</v>
      </c>
      <c r="G30" s="12">
        <v>8.6</v>
      </c>
      <c r="H30" s="12">
        <v>8.8000000000000007</v>
      </c>
      <c r="I30" s="12">
        <v>9.1</v>
      </c>
      <c r="J30" s="16">
        <v>9.1</v>
      </c>
      <c r="K30" s="12">
        <v>9.4</v>
      </c>
      <c r="L30" s="12">
        <v>9.6</v>
      </c>
      <c r="M30" s="12">
        <v>9.6999999999999993</v>
      </c>
      <c r="N30" s="12">
        <v>9.5</v>
      </c>
      <c r="O30" s="67">
        <v>9.6</v>
      </c>
      <c r="P30" s="839" t="s">
        <v>4</v>
      </c>
      <c r="Q30" s="1038"/>
    </row>
    <row r="31" spans="1:17" ht="12.75" x14ac:dyDescent="0.2">
      <c r="A31" s="28" t="s">
        <v>216</v>
      </c>
      <c r="B31" s="322">
        <v>7</v>
      </c>
      <c r="C31" s="322">
        <v>7</v>
      </c>
      <c r="D31" s="322">
        <v>7</v>
      </c>
      <c r="E31" s="322">
        <v>6</v>
      </c>
      <c r="F31" s="301">
        <v>5</v>
      </c>
      <c r="G31" s="301">
        <v>4</v>
      </c>
      <c r="H31" s="301">
        <v>4</v>
      </c>
      <c r="I31" s="19">
        <v>4</v>
      </c>
      <c r="J31" s="301">
        <v>4</v>
      </c>
      <c r="K31" s="19">
        <v>3</v>
      </c>
      <c r="L31" s="12">
        <v>3</v>
      </c>
      <c r="M31" s="12">
        <v>3</v>
      </c>
      <c r="N31" s="12">
        <v>3</v>
      </c>
      <c r="O31" s="67">
        <v>3</v>
      </c>
      <c r="P31" s="788">
        <v>4</v>
      </c>
      <c r="Q31" s="1542">
        <v>4</v>
      </c>
    </row>
    <row r="32" spans="1:17" ht="12.75" x14ac:dyDescent="0.2">
      <c r="A32" s="28" t="s">
        <v>217</v>
      </c>
      <c r="B32" s="313">
        <v>2.5</v>
      </c>
      <c r="C32" s="313">
        <v>2.5</v>
      </c>
      <c r="D32" s="313">
        <v>2.4</v>
      </c>
      <c r="E32" s="313">
        <v>2.2000000000000002</v>
      </c>
      <c r="F32" s="313">
        <v>1.8</v>
      </c>
      <c r="G32" s="313">
        <v>1.6</v>
      </c>
      <c r="H32" s="313">
        <v>1.6</v>
      </c>
      <c r="I32" s="16">
        <v>1.7</v>
      </c>
      <c r="J32" s="313">
        <v>1.9</v>
      </c>
      <c r="K32" s="16">
        <v>1.8</v>
      </c>
      <c r="L32" s="16">
        <v>1.6</v>
      </c>
      <c r="M32" s="16">
        <v>1.6</v>
      </c>
      <c r="N32" s="16">
        <v>1.5</v>
      </c>
      <c r="O32" s="67">
        <v>1.5</v>
      </c>
      <c r="P32" s="788">
        <v>1.5</v>
      </c>
      <c r="Q32" s="1038">
        <v>1.3</v>
      </c>
    </row>
    <row r="33" spans="1:17" x14ac:dyDescent="0.2">
      <c r="A33" s="855" t="s">
        <v>37</v>
      </c>
      <c r="B33" s="857" t="s">
        <v>4</v>
      </c>
      <c r="C33" s="857" t="s">
        <v>4</v>
      </c>
      <c r="D33" s="857" t="s">
        <v>4</v>
      </c>
      <c r="E33" s="857" t="s">
        <v>4</v>
      </c>
      <c r="F33" s="857" t="s">
        <v>4</v>
      </c>
      <c r="G33" s="857" t="s">
        <v>4</v>
      </c>
      <c r="H33" s="857" t="s">
        <v>4</v>
      </c>
      <c r="I33" s="857" t="s">
        <v>4</v>
      </c>
      <c r="J33" s="857" t="s">
        <v>4</v>
      </c>
      <c r="K33" s="857" t="s">
        <v>4</v>
      </c>
      <c r="L33" s="857" t="s">
        <v>4</v>
      </c>
      <c r="M33" s="857" t="s">
        <v>4</v>
      </c>
      <c r="N33" s="857" t="s">
        <v>4</v>
      </c>
      <c r="O33" s="857" t="s">
        <v>4</v>
      </c>
      <c r="P33" s="987" t="s">
        <v>4</v>
      </c>
      <c r="Q33" s="839" t="s">
        <v>4</v>
      </c>
    </row>
    <row r="34" spans="1:17" x14ac:dyDescent="0.2">
      <c r="A34" s="773" t="s">
        <v>38</v>
      </c>
      <c r="B34" s="857" t="s">
        <v>4</v>
      </c>
      <c r="C34" s="857" t="s">
        <v>4</v>
      </c>
      <c r="D34" s="857" t="s">
        <v>4</v>
      </c>
      <c r="E34" s="857" t="s">
        <v>4</v>
      </c>
      <c r="F34" s="857" t="s">
        <v>4</v>
      </c>
      <c r="G34" s="857" t="s">
        <v>4</v>
      </c>
      <c r="H34" s="857" t="s">
        <v>4</v>
      </c>
      <c r="I34" s="857" t="s">
        <v>4</v>
      </c>
      <c r="J34" s="857" t="s">
        <v>4</v>
      </c>
      <c r="K34" s="857" t="s">
        <v>4</v>
      </c>
      <c r="L34" s="857" t="s">
        <v>4</v>
      </c>
      <c r="M34" s="857" t="s">
        <v>4</v>
      </c>
      <c r="N34" s="857" t="s">
        <v>4</v>
      </c>
      <c r="O34" s="857" t="s">
        <v>4</v>
      </c>
      <c r="P34" s="987" t="s">
        <v>4</v>
      </c>
      <c r="Q34" s="839" t="s">
        <v>4</v>
      </c>
    </row>
    <row r="35" spans="1:17" x14ac:dyDescent="0.2">
      <c r="A35" s="773" t="s">
        <v>218</v>
      </c>
      <c r="B35" s="857" t="s">
        <v>4</v>
      </c>
      <c r="C35" s="857" t="s">
        <v>4</v>
      </c>
      <c r="D35" s="857" t="s">
        <v>4</v>
      </c>
      <c r="E35" s="857" t="s">
        <v>4</v>
      </c>
      <c r="F35" s="857" t="s">
        <v>4</v>
      </c>
      <c r="G35" s="857" t="s">
        <v>4</v>
      </c>
      <c r="H35" s="857" t="s">
        <v>4</v>
      </c>
      <c r="I35" s="857" t="s">
        <v>4</v>
      </c>
      <c r="J35" s="857" t="s">
        <v>4</v>
      </c>
      <c r="K35" s="857" t="s">
        <v>4</v>
      </c>
      <c r="L35" s="857" t="s">
        <v>4</v>
      </c>
      <c r="M35" s="857" t="s">
        <v>4</v>
      </c>
      <c r="N35" s="857" t="s">
        <v>4</v>
      </c>
      <c r="O35" s="857" t="s">
        <v>4</v>
      </c>
      <c r="P35" s="987" t="s">
        <v>4</v>
      </c>
      <c r="Q35" s="987" t="s">
        <v>4</v>
      </c>
    </row>
    <row r="36" spans="1:17" x14ac:dyDescent="0.2">
      <c r="A36" s="1045" t="s">
        <v>40</v>
      </c>
      <c r="B36" s="1046"/>
      <c r="C36" s="1047"/>
      <c r="D36" s="1047"/>
      <c r="E36" s="1047"/>
      <c r="F36" s="1047"/>
      <c r="G36" s="1047"/>
      <c r="H36" s="1047"/>
      <c r="I36" s="1047"/>
      <c r="J36" s="1047"/>
      <c r="K36" s="1047"/>
      <c r="L36" s="1047"/>
      <c r="M36" s="1047"/>
      <c r="N36" s="1048"/>
      <c r="O36" s="1049"/>
      <c r="P36" s="1049"/>
      <c r="Q36" s="1255"/>
    </row>
    <row r="37" spans="1:17" x14ac:dyDescent="0.2">
      <c r="A37" s="855" t="s">
        <v>41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101"/>
    </row>
    <row r="38" spans="1:17" x14ac:dyDescent="0.2">
      <c r="A38" s="855" t="s">
        <v>42</v>
      </c>
      <c r="B38" s="35">
        <v>11830</v>
      </c>
      <c r="C38" s="35">
        <v>14411</v>
      </c>
      <c r="D38" s="35">
        <v>15331</v>
      </c>
      <c r="E38" s="35">
        <v>16933</v>
      </c>
      <c r="F38" s="35">
        <v>17321</v>
      </c>
      <c r="G38" s="35">
        <v>17773</v>
      </c>
      <c r="H38" s="35">
        <v>20039</v>
      </c>
      <c r="I38" s="35">
        <v>21894</v>
      </c>
      <c r="J38" s="35">
        <v>25074</v>
      </c>
      <c r="K38" s="35">
        <v>28280</v>
      </c>
      <c r="L38" s="35">
        <v>33015</v>
      </c>
      <c r="M38" s="35">
        <v>38022</v>
      </c>
      <c r="N38" s="35">
        <v>45487</v>
      </c>
      <c r="O38" s="35">
        <v>50547</v>
      </c>
      <c r="P38" s="1539">
        <v>51489</v>
      </c>
      <c r="Q38" s="899">
        <v>60178</v>
      </c>
    </row>
    <row r="39" spans="1:17" ht="12.75" x14ac:dyDescent="0.2">
      <c r="A39" s="1045" t="s">
        <v>219</v>
      </c>
      <c r="B39" s="1046"/>
      <c r="C39" s="1047"/>
      <c r="D39" s="1047"/>
      <c r="E39" s="1047"/>
      <c r="F39" s="1047"/>
      <c r="G39" s="1047"/>
      <c r="H39" s="1047"/>
      <c r="I39" s="1047"/>
      <c r="J39" s="1047"/>
      <c r="K39" s="1047"/>
      <c r="L39" s="1047"/>
      <c r="M39" s="1047"/>
      <c r="N39" s="1048"/>
      <c r="O39" s="1049"/>
      <c r="P39" s="1049"/>
      <c r="Q39" s="1049"/>
    </row>
    <row r="40" spans="1:17" x14ac:dyDescent="0.2">
      <c r="A40" s="855" t="s">
        <v>45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67"/>
      <c r="P40" s="67"/>
      <c r="Q40" s="67"/>
    </row>
    <row r="41" spans="1:17" x14ac:dyDescent="0.2">
      <c r="A41" s="855" t="s">
        <v>46</v>
      </c>
      <c r="B41" s="11" t="s">
        <v>8</v>
      </c>
      <c r="C41" s="11" t="s">
        <v>8</v>
      </c>
      <c r="D41" s="11" t="s">
        <v>8</v>
      </c>
      <c r="E41" s="11" t="s">
        <v>8</v>
      </c>
      <c r="F41" s="36">
        <v>38.9</v>
      </c>
      <c r="G41" s="36">
        <v>37.6</v>
      </c>
      <c r="H41" s="36">
        <v>39.5</v>
      </c>
      <c r="I41" s="36">
        <v>38.9</v>
      </c>
      <c r="J41" s="36">
        <v>38.700000000000003</v>
      </c>
      <c r="K41" s="36">
        <v>38.200000000000003</v>
      </c>
      <c r="L41" s="36">
        <v>36.4</v>
      </c>
      <c r="M41" s="36">
        <v>35.5</v>
      </c>
      <c r="N41" s="36">
        <v>35.9</v>
      </c>
      <c r="O41" s="312">
        <v>34.4</v>
      </c>
      <c r="P41" s="866">
        <v>34.1</v>
      </c>
      <c r="Q41" s="866">
        <v>33.200000000000003</v>
      </c>
    </row>
    <row r="42" spans="1:17" x14ac:dyDescent="0.2">
      <c r="A42" s="855" t="s">
        <v>5</v>
      </c>
      <c r="B42" s="11" t="s">
        <v>8</v>
      </c>
      <c r="C42" s="11" t="s">
        <v>8</v>
      </c>
      <c r="D42" s="11" t="s">
        <v>8</v>
      </c>
      <c r="E42" s="11" t="s">
        <v>8</v>
      </c>
      <c r="F42" s="36"/>
      <c r="G42" s="36">
        <v>96.7</v>
      </c>
      <c r="H42" s="36">
        <v>105.1</v>
      </c>
      <c r="I42" s="36">
        <v>98.5</v>
      </c>
      <c r="J42" s="36">
        <v>99.5</v>
      </c>
      <c r="K42" s="36">
        <v>98.7</v>
      </c>
      <c r="L42" s="36">
        <v>95.3</v>
      </c>
      <c r="M42" s="36">
        <v>97.5</v>
      </c>
      <c r="N42" s="36">
        <v>101.1</v>
      </c>
      <c r="O42" s="312">
        <v>95.8</v>
      </c>
      <c r="P42" s="866">
        <v>99.1</v>
      </c>
      <c r="Q42" s="866">
        <v>97.4</v>
      </c>
    </row>
    <row r="43" spans="1:17" x14ac:dyDescent="0.2">
      <c r="A43" s="855" t="s">
        <v>220</v>
      </c>
      <c r="B43" s="12"/>
      <c r="C43" s="12"/>
      <c r="D43" s="12"/>
      <c r="E43" s="12"/>
      <c r="F43" s="36"/>
      <c r="G43" s="36"/>
      <c r="H43" s="36"/>
      <c r="I43" s="36"/>
      <c r="J43" s="36"/>
      <c r="K43" s="36"/>
      <c r="L43" s="36"/>
      <c r="M43" s="36"/>
      <c r="N43" s="36"/>
      <c r="O43" s="312"/>
      <c r="P43" s="316"/>
      <c r="Q43" s="866"/>
    </row>
    <row r="44" spans="1:17" x14ac:dyDescent="0.2">
      <c r="A44" s="855" t="s">
        <v>46</v>
      </c>
      <c r="B44" s="11" t="s">
        <v>8</v>
      </c>
      <c r="C44" s="11" t="s">
        <v>8</v>
      </c>
      <c r="D44" s="11" t="s">
        <v>8</v>
      </c>
      <c r="E44" s="11" t="s">
        <v>8</v>
      </c>
      <c r="F44" s="36">
        <v>37.200000000000003</v>
      </c>
      <c r="G44" s="36">
        <v>36</v>
      </c>
      <c r="H44" s="36">
        <v>38</v>
      </c>
      <c r="I44" s="36">
        <v>37.299999999999997</v>
      </c>
      <c r="J44" s="36">
        <v>37.200000000000003</v>
      </c>
      <c r="K44" s="36">
        <v>36.700000000000003</v>
      </c>
      <c r="L44" s="36">
        <v>35</v>
      </c>
      <c r="M44" s="36">
        <v>34</v>
      </c>
      <c r="N44" s="36">
        <v>34.6</v>
      </c>
      <c r="O44" s="312">
        <v>33.1</v>
      </c>
      <c r="P44" s="866">
        <v>32.799999999999997</v>
      </c>
      <c r="Q44" s="866">
        <v>31.9</v>
      </c>
    </row>
    <row r="45" spans="1:17" x14ac:dyDescent="0.2">
      <c r="A45" s="855" t="s">
        <v>5</v>
      </c>
      <c r="B45" s="11" t="s">
        <v>8</v>
      </c>
      <c r="C45" s="11" t="s">
        <v>8</v>
      </c>
      <c r="D45" s="11" t="s">
        <v>8</v>
      </c>
      <c r="E45" s="11" t="s">
        <v>8</v>
      </c>
      <c r="F45" s="36"/>
      <c r="G45" s="36">
        <v>96.8</v>
      </c>
      <c r="H45" s="36">
        <v>105.6</v>
      </c>
      <c r="I45" s="36">
        <v>98.2</v>
      </c>
      <c r="J45" s="36">
        <v>99.7</v>
      </c>
      <c r="K45" s="36">
        <v>98.7</v>
      </c>
      <c r="L45" s="36">
        <v>95.4</v>
      </c>
      <c r="M45" s="36">
        <v>97.1</v>
      </c>
      <c r="N45" s="36">
        <v>101.8</v>
      </c>
      <c r="O45" s="312">
        <v>95.7</v>
      </c>
      <c r="P45" s="866">
        <v>99.1</v>
      </c>
      <c r="Q45" s="866">
        <v>97.3</v>
      </c>
    </row>
    <row r="46" spans="1:17" x14ac:dyDescent="0.2">
      <c r="A46" s="855" t="s">
        <v>221</v>
      </c>
      <c r="B46" s="12"/>
      <c r="C46" s="12"/>
      <c r="D46" s="12"/>
      <c r="E46" s="12"/>
      <c r="F46" s="36"/>
      <c r="G46" s="36"/>
      <c r="H46" s="36"/>
      <c r="I46" s="36"/>
      <c r="J46" s="36"/>
      <c r="K46" s="36"/>
      <c r="L46" s="36"/>
      <c r="M46" s="36"/>
      <c r="N46" s="36"/>
      <c r="O46" s="312"/>
      <c r="P46" s="316"/>
      <c r="Q46" s="866"/>
    </row>
    <row r="47" spans="1:17" x14ac:dyDescent="0.2">
      <c r="A47" s="855" t="s">
        <v>49</v>
      </c>
      <c r="B47" s="11" t="s">
        <v>8</v>
      </c>
      <c r="C47" s="11" t="s">
        <v>8</v>
      </c>
      <c r="D47" s="11" t="s">
        <v>8</v>
      </c>
      <c r="E47" s="11" t="s">
        <v>8</v>
      </c>
      <c r="F47" s="36">
        <v>28</v>
      </c>
      <c r="G47" s="36">
        <v>27.5</v>
      </c>
      <c r="H47" s="36">
        <v>28.5</v>
      </c>
      <c r="I47" s="36">
        <v>28.2</v>
      </c>
      <c r="J47" s="36">
        <v>28.2</v>
      </c>
      <c r="K47" s="36">
        <v>27.9</v>
      </c>
      <c r="L47" s="36">
        <v>27.8</v>
      </c>
      <c r="M47" s="36">
        <v>28.1</v>
      </c>
      <c r="N47" s="36">
        <v>29</v>
      </c>
      <c r="O47" s="312">
        <v>27.7</v>
      </c>
      <c r="P47" s="866">
        <v>28.1</v>
      </c>
      <c r="Q47" s="866">
        <v>27</v>
      </c>
    </row>
    <row r="48" spans="1:17" x14ac:dyDescent="0.2">
      <c r="A48" s="855" t="s">
        <v>5</v>
      </c>
      <c r="B48" s="11" t="s">
        <v>8</v>
      </c>
      <c r="C48" s="11" t="s">
        <v>8</v>
      </c>
      <c r="D48" s="11" t="s">
        <v>8</v>
      </c>
      <c r="E48" s="11" t="s">
        <v>8</v>
      </c>
      <c r="F48" s="36"/>
      <c r="G48" s="36">
        <v>98.2</v>
      </c>
      <c r="H48" s="36">
        <v>103.6</v>
      </c>
      <c r="I48" s="36">
        <v>98.9</v>
      </c>
      <c r="J48" s="36">
        <v>100</v>
      </c>
      <c r="K48" s="36">
        <v>98.9</v>
      </c>
      <c r="L48" s="36">
        <v>99.6</v>
      </c>
      <c r="M48" s="36">
        <v>101.1</v>
      </c>
      <c r="N48" s="36">
        <v>103.2</v>
      </c>
      <c r="O48" s="312">
        <v>95.5</v>
      </c>
      <c r="P48" s="866">
        <v>101.4</v>
      </c>
      <c r="Q48" s="866">
        <v>96.1</v>
      </c>
    </row>
    <row r="49" spans="1:17" x14ac:dyDescent="0.2">
      <c r="A49" s="855" t="s">
        <v>222</v>
      </c>
      <c r="B49" s="12"/>
      <c r="C49" s="12"/>
      <c r="D49" s="12"/>
      <c r="E49" s="12"/>
      <c r="F49" s="36"/>
      <c r="G49" s="36"/>
      <c r="H49" s="36"/>
      <c r="I49" s="36"/>
      <c r="J49" s="36"/>
      <c r="K49" s="36"/>
      <c r="L49" s="36"/>
      <c r="M49" s="36"/>
      <c r="N49" s="36"/>
      <c r="O49" s="312"/>
      <c r="P49" s="316"/>
      <c r="Q49" s="866"/>
    </row>
    <row r="50" spans="1:17" x14ac:dyDescent="0.2">
      <c r="A50" s="855" t="s">
        <v>46</v>
      </c>
      <c r="B50" s="11" t="s">
        <v>8</v>
      </c>
      <c r="C50" s="11" t="s">
        <v>8</v>
      </c>
      <c r="D50" s="11" t="s">
        <v>8</v>
      </c>
      <c r="E50" s="11" t="s">
        <v>8</v>
      </c>
      <c r="F50" s="36">
        <v>9.1999999999999993</v>
      </c>
      <c r="G50" s="36">
        <v>8.5</v>
      </c>
      <c r="H50" s="36">
        <v>9.5</v>
      </c>
      <c r="I50" s="36">
        <v>9.1</v>
      </c>
      <c r="J50" s="36">
        <v>9</v>
      </c>
      <c r="K50" s="36">
        <v>8.8000000000000007</v>
      </c>
      <c r="L50" s="36">
        <v>7.2</v>
      </c>
      <c r="M50" s="36">
        <v>5.9</v>
      </c>
      <c r="N50" s="36">
        <v>5.6</v>
      </c>
      <c r="O50" s="312">
        <v>5.4</v>
      </c>
      <c r="P50" s="866">
        <v>4.7</v>
      </c>
      <c r="Q50" s="866">
        <v>4.9000000000000004</v>
      </c>
    </row>
    <row r="51" spans="1:17" x14ac:dyDescent="0.2">
      <c r="A51" s="855" t="s">
        <v>5</v>
      </c>
      <c r="B51" s="11" t="s">
        <v>8</v>
      </c>
      <c r="C51" s="11" t="s">
        <v>8</v>
      </c>
      <c r="D51" s="11" t="s">
        <v>8</v>
      </c>
      <c r="E51" s="11" t="s">
        <v>8</v>
      </c>
      <c r="F51" s="36"/>
      <c r="G51" s="36">
        <v>92.4</v>
      </c>
      <c r="H51" s="36">
        <v>111.8</v>
      </c>
      <c r="I51" s="36">
        <v>95.8</v>
      </c>
      <c r="J51" s="36">
        <v>98.9</v>
      </c>
      <c r="K51" s="36">
        <v>97.8</v>
      </c>
      <c r="L51" s="36">
        <v>81.8</v>
      </c>
      <c r="M51" s="36">
        <v>81.900000000000006</v>
      </c>
      <c r="N51" s="36">
        <v>94.9</v>
      </c>
      <c r="O51" s="312">
        <v>96.4</v>
      </c>
      <c r="P51" s="866">
        <v>87</v>
      </c>
      <c r="Q51" s="866">
        <v>104.3</v>
      </c>
    </row>
    <row r="52" spans="1:17" x14ac:dyDescent="0.2">
      <c r="A52" s="855" t="s">
        <v>223</v>
      </c>
      <c r="B52" s="12"/>
      <c r="C52" s="12"/>
      <c r="D52" s="12"/>
      <c r="E52" s="12"/>
      <c r="F52" s="36"/>
      <c r="G52" s="36"/>
      <c r="H52" s="36"/>
      <c r="I52" s="36"/>
      <c r="J52" s="36"/>
      <c r="K52" s="36"/>
      <c r="L52" s="36"/>
      <c r="M52" s="36"/>
      <c r="N52" s="36"/>
      <c r="O52" s="312"/>
      <c r="P52" s="316"/>
      <c r="Q52" s="866"/>
    </row>
    <row r="53" spans="1:17" x14ac:dyDescent="0.2">
      <c r="A53" s="855" t="s">
        <v>46</v>
      </c>
      <c r="B53" s="11" t="s">
        <v>8</v>
      </c>
      <c r="C53" s="11" t="s">
        <v>8</v>
      </c>
      <c r="D53" s="11" t="s">
        <v>8</v>
      </c>
      <c r="E53" s="11" t="s">
        <v>8</v>
      </c>
      <c r="F53" s="36">
        <v>1.7</v>
      </c>
      <c r="G53" s="36">
        <v>1.6</v>
      </c>
      <c r="H53" s="36">
        <v>1.5</v>
      </c>
      <c r="I53" s="36">
        <v>1.6</v>
      </c>
      <c r="J53" s="36">
        <v>1.5</v>
      </c>
      <c r="K53" s="36">
        <v>1.5</v>
      </c>
      <c r="L53" s="36">
        <v>1.4</v>
      </c>
      <c r="M53" s="36">
        <v>1.5</v>
      </c>
      <c r="N53" s="36">
        <v>1.3</v>
      </c>
      <c r="O53" s="312">
        <v>1.3</v>
      </c>
      <c r="P53" s="866">
        <v>1.3</v>
      </c>
      <c r="Q53" s="866">
        <v>1.3</v>
      </c>
    </row>
    <row r="54" spans="1:17" x14ac:dyDescent="0.2">
      <c r="A54" s="855" t="s">
        <v>5</v>
      </c>
      <c r="B54" s="11" t="s">
        <v>8</v>
      </c>
      <c r="C54" s="11" t="s">
        <v>8</v>
      </c>
      <c r="D54" s="11" t="s">
        <v>8</v>
      </c>
      <c r="E54" s="11" t="s">
        <v>8</v>
      </c>
      <c r="F54" s="36"/>
      <c r="G54" s="36">
        <v>94.1</v>
      </c>
      <c r="H54" s="36">
        <v>93.8</v>
      </c>
      <c r="I54" s="36">
        <v>106.7</v>
      </c>
      <c r="J54" s="36">
        <v>93.8</v>
      </c>
      <c r="K54" s="36">
        <v>100</v>
      </c>
      <c r="L54" s="36">
        <v>93.3</v>
      </c>
      <c r="M54" s="36">
        <v>107.1</v>
      </c>
      <c r="N54" s="36">
        <v>86.7</v>
      </c>
      <c r="O54" s="1038">
        <v>100</v>
      </c>
      <c r="P54" s="866">
        <v>100</v>
      </c>
      <c r="Q54" s="866">
        <v>100</v>
      </c>
    </row>
    <row r="55" spans="1:17" ht="22.5" x14ac:dyDescent="0.2">
      <c r="A55" s="855" t="s">
        <v>224</v>
      </c>
      <c r="B55" s="11" t="s">
        <v>8</v>
      </c>
      <c r="C55" s="11" t="s">
        <v>8</v>
      </c>
      <c r="D55" s="11" t="s">
        <v>8</v>
      </c>
      <c r="E55" s="11" t="s">
        <v>8</v>
      </c>
      <c r="F55" s="11" t="s">
        <v>8</v>
      </c>
      <c r="G55" s="11" t="s">
        <v>8</v>
      </c>
      <c r="H55" s="11" t="s">
        <v>8</v>
      </c>
      <c r="I55" s="11" t="s">
        <v>8</v>
      </c>
      <c r="J55" s="11" t="s">
        <v>8</v>
      </c>
      <c r="K55" s="11" t="s">
        <v>8</v>
      </c>
      <c r="L55" s="11" t="s">
        <v>8</v>
      </c>
      <c r="M55" s="11" t="s">
        <v>8</v>
      </c>
      <c r="N55" s="11" t="s">
        <v>8</v>
      </c>
      <c r="O55" s="866" t="s">
        <v>8</v>
      </c>
      <c r="P55" s="1037" t="s">
        <v>4</v>
      </c>
      <c r="Q55" s="866"/>
    </row>
    <row r="56" spans="1:17" ht="22.5" x14ac:dyDescent="0.2">
      <c r="A56" s="855" t="s">
        <v>225</v>
      </c>
      <c r="B56" s="11" t="s">
        <v>8</v>
      </c>
      <c r="C56" s="11" t="s">
        <v>8</v>
      </c>
      <c r="D56" s="11" t="s">
        <v>8</v>
      </c>
      <c r="E56" s="11" t="s">
        <v>8</v>
      </c>
      <c r="F56" s="11" t="s">
        <v>8</v>
      </c>
      <c r="G56" s="11" t="s">
        <v>8</v>
      </c>
      <c r="H56" s="11" t="s">
        <v>8</v>
      </c>
      <c r="I56" s="11" t="s">
        <v>8</v>
      </c>
      <c r="J56" s="11" t="s">
        <v>8</v>
      </c>
      <c r="K56" s="11" t="s">
        <v>8</v>
      </c>
      <c r="L56" s="11" t="s">
        <v>8</v>
      </c>
      <c r="M56" s="11" t="s">
        <v>8</v>
      </c>
      <c r="N56" s="11" t="s">
        <v>8</v>
      </c>
      <c r="O56" s="866" t="s">
        <v>8</v>
      </c>
      <c r="P56" s="1037" t="s">
        <v>4</v>
      </c>
      <c r="Q56" s="866"/>
    </row>
    <row r="57" spans="1:17" x14ac:dyDescent="0.2">
      <c r="A57" s="855" t="s">
        <v>226</v>
      </c>
      <c r="B57" s="11" t="s">
        <v>8</v>
      </c>
      <c r="C57" s="11" t="s">
        <v>8</v>
      </c>
      <c r="D57" s="11" t="s">
        <v>8</v>
      </c>
      <c r="E57" s="11" t="s">
        <v>8</v>
      </c>
      <c r="F57" s="36">
        <v>4.4000000000000004</v>
      </c>
      <c r="G57" s="36">
        <v>4.3</v>
      </c>
      <c r="H57" s="36">
        <v>4</v>
      </c>
      <c r="I57" s="36">
        <v>4</v>
      </c>
      <c r="J57" s="36">
        <v>4</v>
      </c>
      <c r="K57" s="36">
        <v>3.9</v>
      </c>
      <c r="L57" s="36">
        <v>4</v>
      </c>
      <c r="M57" s="36">
        <v>4.2</v>
      </c>
      <c r="N57" s="36">
        <v>3.7</v>
      </c>
      <c r="O57" s="312">
        <v>3.9</v>
      </c>
      <c r="P57" s="866">
        <v>3.7</v>
      </c>
      <c r="Q57" s="866">
        <v>3.9</v>
      </c>
    </row>
    <row r="58" spans="1:17" ht="12.75" x14ac:dyDescent="0.2">
      <c r="A58" s="855" t="s">
        <v>227</v>
      </c>
      <c r="B58" s="11" t="s">
        <v>8</v>
      </c>
      <c r="C58" s="11" t="s">
        <v>8</v>
      </c>
      <c r="D58" s="11" t="s">
        <v>8</v>
      </c>
      <c r="E58" s="11" t="s">
        <v>8</v>
      </c>
      <c r="F58" s="36">
        <v>4.7</v>
      </c>
      <c r="G58" s="36">
        <v>3.5</v>
      </c>
      <c r="H58" s="36">
        <v>3.6</v>
      </c>
      <c r="I58" s="36">
        <v>3.7</v>
      </c>
      <c r="J58" s="36">
        <v>2.7</v>
      </c>
      <c r="K58" s="36">
        <v>2.1</v>
      </c>
      <c r="L58" s="16" t="s">
        <v>8</v>
      </c>
      <c r="M58" s="12" t="s">
        <v>8</v>
      </c>
      <c r="N58" s="12" t="s">
        <v>8</v>
      </c>
      <c r="O58" s="866" t="s">
        <v>8</v>
      </c>
      <c r="P58" s="866"/>
      <c r="Q58" s="319" t="s">
        <v>8</v>
      </c>
    </row>
    <row r="59" spans="1:17" ht="12.75" x14ac:dyDescent="0.2">
      <c r="A59" s="855" t="s">
        <v>228</v>
      </c>
      <c r="B59" s="11" t="s">
        <v>8</v>
      </c>
      <c r="C59" s="11" t="s">
        <v>8</v>
      </c>
      <c r="D59" s="11" t="s">
        <v>8</v>
      </c>
      <c r="E59" s="11" t="s">
        <v>8</v>
      </c>
      <c r="F59" s="36">
        <v>2.8</v>
      </c>
      <c r="G59" s="36">
        <v>2.6</v>
      </c>
      <c r="H59" s="36">
        <v>3.9</v>
      </c>
      <c r="I59" s="36">
        <v>3.6</v>
      </c>
      <c r="J59" s="36">
        <v>3.1</v>
      </c>
      <c r="K59" s="36">
        <v>2.5</v>
      </c>
      <c r="L59" s="36">
        <v>1.7</v>
      </c>
      <c r="M59" s="36">
        <v>2.8</v>
      </c>
      <c r="N59" s="36">
        <v>1.5</v>
      </c>
      <c r="O59" s="866">
        <v>0.7</v>
      </c>
      <c r="P59" s="866">
        <v>0.4</v>
      </c>
      <c r="Q59" s="866">
        <v>1.2</v>
      </c>
    </row>
    <row r="60" spans="1:17" x14ac:dyDescent="0.2">
      <c r="A60" s="855" t="s">
        <v>229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319"/>
      <c r="P60" s="319" t="s">
        <v>8</v>
      </c>
      <c r="Q60" s="866"/>
    </row>
    <row r="61" spans="1:17" x14ac:dyDescent="0.2">
      <c r="A61" s="855" t="s">
        <v>230</v>
      </c>
      <c r="B61" s="35">
        <v>63225.2</v>
      </c>
      <c r="C61" s="35">
        <v>70932.7</v>
      </c>
      <c r="D61" s="35">
        <v>79748.399999999994</v>
      </c>
      <c r="E61" s="35">
        <v>85701.8</v>
      </c>
      <c r="F61" s="35">
        <v>93370.8</v>
      </c>
      <c r="G61" s="35">
        <v>101615.36085243554</v>
      </c>
      <c r="H61" s="35">
        <v>117256.6554157717</v>
      </c>
      <c r="I61" s="35">
        <v>127483.5043401736</v>
      </c>
      <c r="J61" s="35">
        <v>147038</v>
      </c>
      <c r="K61" s="35">
        <v>164229</v>
      </c>
      <c r="L61" s="35">
        <v>187058</v>
      </c>
      <c r="M61" s="35">
        <v>223701</v>
      </c>
      <c r="N61" s="35">
        <v>271468</v>
      </c>
      <c r="O61" s="912">
        <v>330326</v>
      </c>
      <c r="P61" s="899">
        <v>369971</v>
      </c>
      <c r="Q61" s="899">
        <v>407602</v>
      </c>
    </row>
    <row r="62" spans="1:17" x14ac:dyDescent="0.2">
      <c r="A62" s="855" t="s">
        <v>43</v>
      </c>
      <c r="B62" s="22">
        <v>429.1</v>
      </c>
      <c r="C62" s="22">
        <v>483.8</v>
      </c>
      <c r="D62" s="22">
        <v>534.79999999999995</v>
      </c>
      <c r="E62" s="22">
        <v>563.29999999999995</v>
      </c>
      <c r="F62" s="22">
        <v>521.1</v>
      </c>
      <c r="G62" s="22">
        <v>458.3</v>
      </c>
      <c r="H62" s="22">
        <v>342.7</v>
      </c>
      <c r="I62" s="36">
        <v>391</v>
      </c>
      <c r="J62" s="22">
        <v>426.6</v>
      </c>
      <c r="K62" s="22">
        <v>429.1</v>
      </c>
      <c r="L62" s="36">
        <v>453</v>
      </c>
      <c r="M62" s="22">
        <v>525.1</v>
      </c>
      <c r="N62" s="22">
        <v>589.79999999999995</v>
      </c>
      <c r="O62" s="866" t="s">
        <v>205</v>
      </c>
      <c r="P62" s="839" t="s">
        <v>4</v>
      </c>
      <c r="Q62" s="866"/>
    </row>
    <row r="63" spans="1:17" ht="22.5" x14ac:dyDescent="0.2">
      <c r="A63" s="855" t="s">
        <v>231</v>
      </c>
      <c r="B63" s="45">
        <v>118.0323339431729</v>
      </c>
      <c r="C63" s="45">
        <v>112.19055060324048</v>
      </c>
      <c r="D63" s="45">
        <v>112.42825946284295</v>
      </c>
      <c r="E63" s="45">
        <v>107.46522814250821</v>
      </c>
      <c r="F63" s="45">
        <v>108.94847016048672</v>
      </c>
      <c r="G63" s="45">
        <v>108.82991347662816</v>
      </c>
      <c r="H63" s="45">
        <v>115.39264775731127</v>
      </c>
      <c r="I63" s="45">
        <v>108.72176414049954</v>
      </c>
      <c r="J63" s="45">
        <v>115.33884384574785</v>
      </c>
      <c r="K63" s="45">
        <v>111.69153552142983</v>
      </c>
      <c r="L63" s="45">
        <v>113.90071181094692</v>
      </c>
      <c r="M63" s="45">
        <v>119.58911139860365</v>
      </c>
      <c r="N63" s="22">
        <v>121.4</v>
      </c>
      <c r="O63" s="312">
        <v>121.7</v>
      </c>
      <c r="P63" s="866">
        <v>111.6</v>
      </c>
      <c r="Q63" s="866">
        <v>110.2</v>
      </c>
    </row>
    <row r="64" spans="1:17" ht="13.5" customHeight="1" x14ac:dyDescent="0.2">
      <c r="A64" s="855" t="s">
        <v>232</v>
      </c>
      <c r="B64" s="45">
        <v>107.49757189724308</v>
      </c>
      <c r="C64" s="45">
        <v>105.14578313330878</v>
      </c>
      <c r="D64" s="45">
        <v>107.2</v>
      </c>
      <c r="E64" s="45">
        <v>101.6</v>
      </c>
      <c r="F64" s="45">
        <v>101.8</v>
      </c>
      <c r="G64" s="45">
        <v>101.4</v>
      </c>
      <c r="H64" s="45">
        <v>101.93696798349053</v>
      </c>
      <c r="I64" s="45">
        <v>101.23069286824912</v>
      </c>
      <c r="J64" s="45">
        <v>108.56873822975518</v>
      </c>
      <c r="K64" s="45">
        <v>106.6857688634193</v>
      </c>
      <c r="L64" s="45">
        <v>106.84803001876173</v>
      </c>
      <c r="M64" s="45">
        <v>110.53604436229205</v>
      </c>
      <c r="N64" s="22">
        <v>104.8</v>
      </c>
      <c r="O64" s="312">
        <v>105.2</v>
      </c>
      <c r="P64" s="866">
        <v>102.5</v>
      </c>
      <c r="Q64" s="866">
        <v>98.1</v>
      </c>
    </row>
    <row r="65" spans="1:17" ht="15" customHeight="1" x14ac:dyDescent="0.2">
      <c r="A65" s="855" t="s">
        <v>58</v>
      </c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1039"/>
      <c r="P65" s="1412"/>
      <c r="Q65" s="1412"/>
    </row>
    <row r="66" spans="1:17" x14ac:dyDescent="0.2">
      <c r="A66" s="855" t="s">
        <v>74</v>
      </c>
      <c r="B66" s="857">
        <v>14952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35">
        <v>28284</v>
      </c>
      <c r="K66" s="857">
        <v>42500</v>
      </c>
      <c r="L66" s="857">
        <v>42500</v>
      </c>
      <c r="M66" s="35">
        <v>42500</v>
      </c>
      <c r="N66" s="35">
        <v>60000</v>
      </c>
      <c r="O66" s="899">
        <v>85000</v>
      </c>
      <c r="P66" s="866">
        <v>85000</v>
      </c>
      <c r="Q66" s="899">
        <v>85000</v>
      </c>
    </row>
    <row r="67" spans="1:17" x14ac:dyDescent="0.2">
      <c r="A67" s="1050" t="s">
        <v>79</v>
      </c>
      <c r="B67" s="1046"/>
      <c r="C67" s="1047"/>
      <c r="D67" s="1047"/>
      <c r="E67" s="1047"/>
      <c r="F67" s="1047"/>
      <c r="G67" s="1047"/>
      <c r="H67" s="1047"/>
      <c r="I67" s="1047"/>
      <c r="J67" s="1047"/>
      <c r="K67" s="1047"/>
      <c r="L67" s="1047"/>
      <c r="M67" s="1047"/>
      <c r="N67" s="1048"/>
      <c r="O67" s="1049"/>
      <c r="P67" s="1051"/>
      <c r="Q67" s="1051"/>
    </row>
    <row r="68" spans="1:17" x14ac:dyDescent="0.2">
      <c r="A68" s="855" t="s">
        <v>80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67"/>
      <c r="P68" s="345"/>
      <c r="Q68" s="345"/>
    </row>
    <row r="69" spans="1:17" x14ac:dyDescent="0.2">
      <c r="A69" s="855" t="s">
        <v>81</v>
      </c>
      <c r="B69" s="35">
        <v>10904</v>
      </c>
      <c r="C69" s="35">
        <v>12957</v>
      </c>
      <c r="D69" s="35">
        <v>17225</v>
      </c>
      <c r="E69" s="35">
        <v>13549</v>
      </c>
      <c r="F69" s="35">
        <v>8646</v>
      </c>
      <c r="G69" s="857">
        <v>10573</v>
      </c>
      <c r="H69" s="857">
        <v>10893</v>
      </c>
      <c r="I69" s="857">
        <v>16789</v>
      </c>
      <c r="J69" s="857">
        <v>12723</v>
      </c>
      <c r="K69" s="857">
        <v>14580</v>
      </c>
      <c r="L69" s="857">
        <v>19259</v>
      </c>
      <c r="M69" s="857">
        <v>19285</v>
      </c>
      <c r="N69" s="35">
        <v>9512</v>
      </c>
      <c r="O69" s="861">
        <v>15478</v>
      </c>
      <c r="P69" s="861">
        <v>15208</v>
      </c>
      <c r="Q69" s="861">
        <v>24716</v>
      </c>
    </row>
    <row r="70" spans="1:17" ht="12.75" customHeight="1" x14ac:dyDescent="0.2">
      <c r="A70" s="855" t="s">
        <v>84</v>
      </c>
      <c r="B70" s="45">
        <v>187.1</v>
      </c>
      <c r="C70" s="45">
        <v>111.3</v>
      </c>
      <c r="D70" s="45">
        <v>124.8</v>
      </c>
      <c r="E70" s="45">
        <v>75.7</v>
      </c>
      <c r="F70" s="328">
        <v>61.1</v>
      </c>
      <c r="G70" s="75">
        <v>117.4</v>
      </c>
      <c r="H70" s="75">
        <v>90.7</v>
      </c>
      <c r="I70" s="48">
        <v>142.1</v>
      </c>
      <c r="J70" s="328">
        <v>71.599999999999994</v>
      </c>
      <c r="K70" s="328">
        <v>110.6</v>
      </c>
      <c r="L70" s="22">
        <v>130.80000000000001</v>
      </c>
      <c r="M70" s="22">
        <v>96.1</v>
      </c>
      <c r="N70" s="22">
        <v>46.8</v>
      </c>
      <c r="O70" s="67">
        <v>156.5</v>
      </c>
      <c r="P70" s="67">
        <v>109.6</v>
      </c>
      <c r="Q70" s="67">
        <v>156.69999999999999</v>
      </c>
    </row>
    <row r="71" spans="1:17" x14ac:dyDescent="0.2">
      <c r="A71" s="855" t="s">
        <v>86</v>
      </c>
      <c r="B71" s="11" t="s">
        <v>8</v>
      </c>
      <c r="C71" s="11" t="s">
        <v>8</v>
      </c>
      <c r="D71" s="11" t="s">
        <v>8</v>
      </c>
      <c r="E71" s="11" t="s">
        <v>8</v>
      </c>
      <c r="F71" s="11" t="s">
        <v>8</v>
      </c>
      <c r="G71" s="11" t="s">
        <v>8</v>
      </c>
      <c r="H71" s="11" t="s">
        <v>8</v>
      </c>
      <c r="I71" s="11" t="s">
        <v>8</v>
      </c>
      <c r="J71" s="11" t="s">
        <v>8</v>
      </c>
      <c r="K71" s="11" t="s">
        <v>8</v>
      </c>
      <c r="L71" s="11" t="s">
        <v>8</v>
      </c>
      <c r="M71" s="11" t="s">
        <v>8</v>
      </c>
      <c r="N71" s="11" t="s">
        <v>8</v>
      </c>
      <c r="O71" s="11" t="s">
        <v>8</v>
      </c>
      <c r="P71" s="11" t="s">
        <v>8</v>
      </c>
      <c r="Q71" s="319" t="s">
        <v>8</v>
      </c>
    </row>
    <row r="72" spans="1:17" x14ac:dyDescent="0.2">
      <c r="A72" s="855" t="s">
        <v>87</v>
      </c>
      <c r="B72" s="11" t="s">
        <v>8</v>
      </c>
      <c r="C72" s="11" t="s">
        <v>8</v>
      </c>
      <c r="D72" s="11" t="s">
        <v>8</v>
      </c>
      <c r="E72" s="11" t="s">
        <v>8</v>
      </c>
      <c r="F72" s="11" t="s">
        <v>8</v>
      </c>
      <c r="G72" s="11" t="s">
        <v>8</v>
      </c>
      <c r="H72" s="11" t="s">
        <v>8</v>
      </c>
      <c r="I72" s="11" t="s">
        <v>8</v>
      </c>
      <c r="J72" s="11" t="s">
        <v>8</v>
      </c>
      <c r="K72" s="11" t="s">
        <v>8</v>
      </c>
      <c r="L72" s="11" t="s">
        <v>8</v>
      </c>
      <c r="M72" s="11" t="s">
        <v>8</v>
      </c>
      <c r="N72" s="11" t="s">
        <v>8</v>
      </c>
      <c r="O72" s="11" t="s">
        <v>8</v>
      </c>
      <c r="P72" s="11" t="s">
        <v>8</v>
      </c>
      <c r="Q72" s="319" t="s">
        <v>8</v>
      </c>
    </row>
    <row r="73" spans="1:17" s="800" customFormat="1" ht="22.5" x14ac:dyDescent="0.2">
      <c r="A73" s="1006" t="s">
        <v>89</v>
      </c>
      <c r="B73" s="801" t="s">
        <v>8</v>
      </c>
      <c r="C73" s="801" t="s">
        <v>8</v>
      </c>
      <c r="D73" s="801" t="s">
        <v>8</v>
      </c>
      <c r="E73" s="801" t="s">
        <v>8</v>
      </c>
      <c r="F73" s="801" t="s">
        <v>8</v>
      </c>
      <c r="G73" s="801" t="s">
        <v>8</v>
      </c>
      <c r="H73" s="801" t="s">
        <v>8</v>
      </c>
      <c r="I73" s="801" t="s">
        <v>8</v>
      </c>
      <c r="J73" s="790">
        <v>125.7</v>
      </c>
      <c r="K73" s="790">
        <v>235.5</v>
      </c>
      <c r="L73" s="790">
        <v>218.1</v>
      </c>
      <c r="M73" s="790">
        <v>110.5</v>
      </c>
      <c r="N73" s="790">
        <v>142.6</v>
      </c>
      <c r="O73" s="803">
        <v>604.6</v>
      </c>
      <c r="P73" s="790">
        <v>531.4</v>
      </c>
      <c r="Q73" s="45" t="s">
        <v>4</v>
      </c>
    </row>
    <row r="74" spans="1:17" s="800" customFormat="1" ht="12.75" customHeight="1" x14ac:dyDescent="0.2">
      <c r="A74" s="1006" t="s">
        <v>90</v>
      </c>
      <c r="B74" s="801" t="s">
        <v>8</v>
      </c>
      <c r="C74" s="801" t="s">
        <v>8</v>
      </c>
      <c r="D74" s="801" t="s">
        <v>8</v>
      </c>
      <c r="E74" s="801" t="s">
        <v>8</v>
      </c>
      <c r="F74" s="801" t="s">
        <v>8</v>
      </c>
      <c r="G74" s="801" t="s">
        <v>8</v>
      </c>
      <c r="H74" s="801" t="s">
        <v>8</v>
      </c>
      <c r="I74" s="801" t="s">
        <v>8</v>
      </c>
      <c r="J74" s="790">
        <v>6</v>
      </c>
      <c r="K74" s="790">
        <v>6</v>
      </c>
      <c r="L74" s="790">
        <v>5</v>
      </c>
      <c r="M74" s="790">
        <v>3</v>
      </c>
      <c r="N74" s="790">
        <v>3</v>
      </c>
      <c r="O74" s="790">
        <v>5</v>
      </c>
      <c r="P74" s="790">
        <v>5</v>
      </c>
      <c r="Q74" s="45" t="s">
        <v>4</v>
      </c>
    </row>
    <row r="75" spans="1:17" s="800" customFormat="1" x14ac:dyDescent="0.2">
      <c r="A75" s="1006" t="s">
        <v>91</v>
      </c>
      <c r="B75" s="790"/>
      <c r="C75" s="790"/>
      <c r="D75" s="790"/>
      <c r="E75" s="790"/>
      <c r="F75" s="790"/>
      <c r="G75" s="790"/>
      <c r="H75" s="790"/>
      <c r="I75" s="790"/>
      <c r="J75" s="790"/>
      <c r="K75" s="790"/>
      <c r="L75" s="790"/>
      <c r="M75" s="790"/>
      <c r="N75" s="790"/>
      <c r="O75" s="790"/>
      <c r="P75" s="790"/>
      <c r="Q75" s="790"/>
    </row>
    <row r="76" spans="1:17" s="800" customFormat="1" x14ac:dyDescent="0.2">
      <c r="A76" s="1006" t="s">
        <v>92</v>
      </c>
      <c r="B76" s="801" t="s">
        <v>8</v>
      </c>
      <c r="C76" s="801" t="s">
        <v>8</v>
      </c>
      <c r="D76" s="801" t="s">
        <v>8</v>
      </c>
      <c r="E76" s="801" t="s">
        <v>8</v>
      </c>
      <c r="F76" s="801" t="s">
        <v>8</v>
      </c>
      <c r="G76" s="801" t="s">
        <v>8</v>
      </c>
      <c r="H76" s="801" t="s">
        <v>8</v>
      </c>
      <c r="I76" s="801" t="s">
        <v>8</v>
      </c>
      <c r="J76" s="790">
        <v>1</v>
      </c>
      <c r="K76" s="790">
        <v>1</v>
      </c>
      <c r="L76" s="790">
        <v>1</v>
      </c>
      <c r="M76" s="790">
        <v>1</v>
      </c>
      <c r="N76" s="790">
        <v>1</v>
      </c>
      <c r="O76" s="790">
        <v>1</v>
      </c>
      <c r="P76" s="801" t="s">
        <v>8</v>
      </c>
      <c r="Q76" s="45" t="s">
        <v>4</v>
      </c>
    </row>
    <row r="77" spans="1:17" s="800" customFormat="1" x14ac:dyDescent="0.2">
      <c r="A77" s="1006" t="s">
        <v>93</v>
      </c>
      <c r="B77" s="801" t="s">
        <v>8</v>
      </c>
      <c r="C77" s="801" t="s">
        <v>8</v>
      </c>
      <c r="D77" s="801" t="s">
        <v>8</v>
      </c>
      <c r="E77" s="801" t="s">
        <v>8</v>
      </c>
      <c r="F77" s="801" t="s">
        <v>8</v>
      </c>
      <c r="G77" s="801" t="s">
        <v>8</v>
      </c>
      <c r="H77" s="801" t="s">
        <v>8</v>
      </c>
      <c r="I77" s="801" t="s">
        <v>8</v>
      </c>
      <c r="J77" s="801" t="s">
        <v>8</v>
      </c>
      <c r="K77" s="801" t="s">
        <v>8</v>
      </c>
      <c r="L77" s="801" t="s">
        <v>8</v>
      </c>
      <c r="M77" s="801" t="s">
        <v>8</v>
      </c>
      <c r="N77" s="801" t="s">
        <v>8</v>
      </c>
      <c r="O77" s="801" t="s">
        <v>8</v>
      </c>
      <c r="P77" s="801" t="s">
        <v>8</v>
      </c>
      <c r="Q77" s="45" t="s">
        <v>4</v>
      </c>
    </row>
    <row r="78" spans="1:17" s="800" customFormat="1" x14ac:dyDescent="0.2">
      <c r="A78" s="1006" t="s">
        <v>94</v>
      </c>
      <c r="B78" s="801" t="s">
        <v>8</v>
      </c>
      <c r="C78" s="801" t="s">
        <v>8</v>
      </c>
      <c r="D78" s="801" t="s">
        <v>8</v>
      </c>
      <c r="E78" s="801" t="s">
        <v>8</v>
      </c>
      <c r="F78" s="801" t="s">
        <v>8</v>
      </c>
      <c r="G78" s="801" t="s">
        <v>8</v>
      </c>
      <c r="H78" s="801" t="s">
        <v>8</v>
      </c>
      <c r="I78" s="801" t="s">
        <v>8</v>
      </c>
      <c r="J78" s="790">
        <v>2</v>
      </c>
      <c r="K78" s="790">
        <v>3</v>
      </c>
      <c r="L78" s="790">
        <v>2</v>
      </c>
      <c r="M78" s="790">
        <v>2</v>
      </c>
      <c r="N78" s="790">
        <v>2</v>
      </c>
      <c r="O78" s="790">
        <v>2</v>
      </c>
      <c r="P78" s="1007">
        <v>2</v>
      </c>
      <c r="Q78" s="45" t="s">
        <v>4</v>
      </c>
    </row>
    <row r="79" spans="1:17" s="800" customFormat="1" x14ac:dyDescent="0.2">
      <c r="A79" s="1006" t="s">
        <v>95</v>
      </c>
      <c r="B79" s="801" t="s">
        <v>8</v>
      </c>
      <c r="C79" s="801" t="s">
        <v>8</v>
      </c>
      <c r="D79" s="801" t="s">
        <v>8</v>
      </c>
      <c r="E79" s="801" t="s">
        <v>8</v>
      </c>
      <c r="F79" s="801" t="s">
        <v>8</v>
      </c>
      <c r="G79" s="801" t="s">
        <v>8</v>
      </c>
      <c r="H79" s="801" t="s">
        <v>8</v>
      </c>
      <c r="I79" s="801" t="s">
        <v>8</v>
      </c>
      <c r="J79" s="790">
        <v>3</v>
      </c>
      <c r="K79" s="790">
        <v>2</v>
      </c>
      <c r="L79" s="790">
        <v>2</v>
      </c>
      <c r="M79" s="790"/>
      <c r="N79" s="801" t="s">
        <v>8</v>
      </c>
      <c r="O79" s="788">
        <v>2</v>
      </c>
      <c r="P79" s="1008">
        <v>3</v>
      </c>
      <c r="Q79" s="45" t="s">
        <v>4</v>
      </c>
    </row>
    <row r="80" spans="1:17" s="800" customFormat="1" x14ac:dyDescent="0.2">
      <c r="A80" s="1006" t="s">
        <v>96</v>
      </c>
      <c r="B80" s="801" t="s">
        <v>8</v>
      </c>
      <c r="C80" s="801" t="s">
        <v>8</v>
      </c>
      <c r="D80" s="801" t="s">
        <v>8</v>
      </c>
      <c r="E80" s="801" t="s">
        <v>8</v>
      </c>
      <c r="F80" s="801" t="s">
        <v>8</v>
      </c>
      <c r="G80" s="801" t="s">
        <v>8</v>
      </c>
      <c r="H80" s="801" t="s">
        <v>8</v>
      </c>
      <c r="I80" s="801" t="s">
        <v>8</v>
      </c>
      <c r="J80" s="790">
        <v>43</v>
      </c>
      <c r="K80" s="790">
        <v>75</v>
      </c>
      <c r="L80" s="790">
        <v>65</v>
      </c>
      <c r="M80" s="790">
        <v>49</v>
      </c>
      <c r="N80" s="790">
        <v>25</v>
      </c>
      <c r="O80" s="1007">
        <v>29</v>
      </c>
      <c r="P80" s="1007">
        <v>30</v>
      </c>
      <c r="Q80" s="45" t="s">
        <v>4</v>
      </c>
    </row>
    <row r="81" spans="1:17" s="800" customFormat="1" x14ac:dyDescent="0.2">
      <c r="A81" s="1006" t="s">
        <v>97</v>
      </c>
      <c r="B81" s="801" t="s">
        <v>8</v>
      </c>
      <c r="C81" s="801" t="s">
        <v>8</v>
      </c>
      <c r="D81" s="801" t="s">
        <v>8</v>
      </c>
      <c r="E81" s="801" t="s">
        <v>8</v>
      </c>
      <c r="F81" s="801" t="s">
        <v>8</v>
      </c>
      <c r="G81" s="801" t="s">
        <v>8</v>
      </c>
      <c r="H81" s="801" t="s">
        <v>8</v>
      </c>
      <c r="I81" s="801" t="s">
        <v>8</v>
      </c>
      <c r="J81" s="790">
        <v>38</v>
      </c>
      <c r="K81" s="790">
        <v>48</v>
      </c>
      <c r="L81" s="790">
        <v>40</v>
      </c>
      <c r="M81" s="790">
        <v>33</v>
      </c>
      <c r="N81" s="790">
        <v>24</v>
      </c>
      <c r="O81" s="1007">
        <v>28</v>
      </c>
      <c r="P81" s="1007">
        <v>29</v>
      </c>
      <c r="Q81" s="45" t="s">
        <v>4</v>
      </c>
    </row>
    <row r="82" spans="1:17" s="800" customFormat="1" x14ac:dyDescent="0.2">
      <c r="A82" s="1006" t="s">
        <v>98</v>
      </c>
      <c r="B82" s="790"/>
      <c r="C82" s="790"/>
      <c r="D82" s="790"/>
      <c r="E82" s="790"/>
      <c r="F82" s="790"/>
      <c r="G82" s="790"/>
      <c r="H82" s="790"/>
      <c r="I82" s="790"/>
      <c r="J82" s="790"/>
      <c r="K82" s="790"/>
      <c r="L82" s="790"/>
      <c r="M82" s="790"/>
      <c r="N82" s="790"/>
      <c r="O82" s="1008"/>
      <c r="P82" s="1008"/>
      <c r="Q82" s="1008"/>
    </row>
    <row r="83" spans="1:17" s="800" customFormat="1" x14ac:dyDescent="0.2">
      <c r="A83" s="1006" t="s">
        <v>99</v>
      </c>
      <c r="B83" s="801" t="s">
        <v>8</v>
      </c>
      <c r="C83" s="801" t="s">
        <v>8</v>
      </c>
      <c r="D83" s="801" t="s">
        <v>8</v>
      </c>
      <c r="E83" s="801" t="s">
        <v>8</v>
      </c>
      <c r="F83" s="801" t="s">
        <v>8</v>
      </c>
      <c r="G83" s="801" t="s">
        <v>8</v>
      </c>
      <c r="H83" s="801" t="s">
        <v>8</v>
      </c>
      <c r="I83" s="801" t="s">
        <v>8</v>
      </c>
      <c r="J83" s="801" t="s">
        <v>8</v>
      </c>
      <c r="K83" s="801" t="s">
        <v>8</v>
      </c>
      <c r="L83" s="801" t="s">
        <v>8</v>
      </c>
      <c r="M83" s="801" t="s">
        <v>8</v>
      </c>
      <c r="N83" s="801" t="s">
        <v>8</v>
      </c>
      <c r="O83" s="1007" t="s">
        <v>8</v>
      </c>
      <c r="P83" s="801" t="s">
        <v>8</v>
      </c>
      <c r="Q83" s="45" t="s">
        <v>4</v>
      </c>
    </row>
    <row r="84" spans="1:17" s="800" customFormat="1" x14ac:dyDescent="0.2">
      <c r="A84" s="1006" t="s">
        <v>101</v>
      </c>
      <c r="B84" s="801" t="s">
        <v>8</v>
      </c>
      <c r="C84" s="801" t="s">
        <v>8</v>
      </c>
      <c r="D84" s="801" t="s">
        <v>8</v>
      </c>
      <c r="E84" s="801" t="s">
        <v>8</v>
      </c>
      <c r="F84" s="801" t="s">
        <v>8</v>
      </c>
      <c r="G84" s="801" t="s">
        <v>8</v>
      </c>
      <c r="H84" s="801" t="s">
        <v>8</v>
      </c>
      <c r="I84" s="801" t="s">
        <v>8</v>
      </c>
      <c r="J84" s="801" t="s">
        <v>8</v>
      </c>
      <c r="K84" s="801" t="s">
        <v>8</v>
      </c>
      <c r="L84" s="801" t="s">
        <v>8</v>
      </c>
      <c r="M84" s="801" t="s">
        <v>8</v>
      </c>
      <c r="N84" s="801" t="s">
        <v>8</v>
      </c>
      <c r="O84" s="1007" t="s">
        <v>8</v>
      </c>
      <c r="P84" s="801" t="s">
        <v>8</v>
      </c>
      <c r="Q84" s="45" t="s">
        <v>4</v>
      </c>
    </row>
    <row r="85" spans="1:17" s="800" customFormat="1" x14ac:dyDescent="0.2">
      <c r="A85" s="1006" t="s">
        <v>102</v>
      </c>
      <c r="B85" s="801" t="s">
        <v>8</v>
      </c>
      <c r="C85" s="801" t="s">
        <v>8</v>
      </c>
      <c r="D85" s="801" t="s">
        <v>8</v>
      </c>
      <c r="E85" s="801" t="s">
        <v>8</v>
      </c>
      <c r="F85" s="801" t="s">
        <v>8</v>
      </c>
      <c r="G85" s="801" t="s">
        <v>8</v>
      </c>
      <c r="H85" s="801" t="s">
        <v>8</v>
      </c>
      <c r="I85" s="801" t="s">
        <v>8</v>
      </c>
      <c r="J85" s="790">
        <v>2</v>
      </c>
      <c r="K85" s="790">
        <v>3</v>
      </c>
      <c r="L85" s="790">
        <v>3</v>
      </c>
      <c r="M85" s="790">
        <v>3</v>
      </c>
      <c r="N85" s="790">
        <v>3</v>
      </c>
      <c r="O85" s="1007">
        <v>1</v>
      </c>
      <c r="P85" s="1007"/>
      <c r="Q85" s="1007"/>
    </row>
    <row r="86" spans="1:17" s="800" customFormat="1" x14ac:dyDescent="0.2">
      <c r="A86" s="1006" t="s">
        <v>103</v>
      </c>
      <c r="B86" s="801" t="s">
        <v>8</v>
      </c>
      <c r="C86" s="801" t="s">
        <v>8</v>
      </c>
      <c r="D86" s="801" t="s">
        <v>8</v>
      </c>
      <c r="E86" s="801" t="s">
        <v>8</v>
      </c>
      <c r="F86" s="801" t="s">
        <v>8</v>
      </c>
      <c r="G86" s="801" t="s">
        <v>8</v>
      </c>
      <c r="H86" s="801" t="s">
        <v>8</v>
      </c>
      <c r="I86" s="801" t="s">
        <v>8</v>
      </c>
      <c r="J86" s="790">
        <v>2</v>
      </c>
      <c r="K86" s="790">
        <v>4</v>
      </c>
      <c r="L86" s="790">
        <v>3</v>
      </c>
      <c r="M86" s="790">
        <v>2</v>
      </c>
      <c r="N86" s="790">
        <v>2</v>
      </c>
      <c r="O86" s="1007">
        <v>3</v>
      </c>
      <c r="P86" s="1007"/>
      <c r="Q86" s="1007"/>
    </row>
    <row r="87" spans="1:17" x14ac:dyDescent="0.2">
      <c r="A87" s="1045" t="s">
        <v>104</v>
      </c>
      <c r="B87" s="1052"/>
      <c r="C87" s="1052"/>
      <c r="D87" s="1052"/>
      <c r="E87" s="1052"/>
      <c r="F87" s="1052"/>
      <c r="G87" s="1052"/>
      <c r="H87" s="1052"/>
      <c r="I87" s="1052"/>
      <c r="J87" s="1052"/>
      <c r="K87" s="1052"/>
      <c r="L87" s="1052"/>
      <c r="M87" s="1052"/>
      <c r="N87" s="1052"/>
      <c r="O87" s="1049"/>
      <c r="P87" s="1051"/>
      <c r="Q87" s="1051"/>
    </row>
    <row r="88" spans="1:17" x14ac:dyDescent="0.2">
      <c r="A88" s="855" t="s">
        <v>105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67"/>
      <c r="P88" s="345"/>
      <c r="Q88" s="345"/>
    </row>
    <row r="89" spans="1:17" x14ac:dyDescent="0.2">
      <c r="A89" s="855" t="s">
        <v>81</v>
      </c>
      <c r="B89" s="11">
        <v>39433.1</v>
      </c>
      <c r="C89" s="11">
        <v>50028.5</v>
      </c>
      <c r="D89" s="11">
        <v>62500.9</v>
      </c>
      <c r="E89" s="11">
        <v>55902.1</v>
      </c>
      <c r="F89" s="11">
        <v>55649</v>
      </c>
      <c r="G89" s="11">
        <v>51192.7</v>
      </c>
      <c r="H89" s="11">
        <v>59962.2</v>
      </c>
      <c r="I89" s="11">
        <v>61959</v>
      </c>
      <c r="J89" s="11">
        <v>78636.800000000003</v>
      </c>
      <c r="K89" s="11">
        <v>80985.600000000006</v>
      </c>
      <c r="L89" s="11">
        <v>76729.100000000006</v>
      </c>
      <c r="M89" s="11">
        <v>89896.7</v>
      </c>
      <c r="N89" s="11">
        <v>156471.79999999999</v>
      </c>
      <c r="O89" s="48">
        <v>138431.5</v>
      </c>
      <c r="P89" s="48">
        <v>138360.5</v>
      </c>
      <c r="Q89" s="866">
        <v>148496.20000000001</v>
      </c>
    </row>
    <row r="90" spans="1:17" ht="22.5" x14ac:dyDescent="0.2">
      <c r="A90" s="514" t="s">
        <v>233</v>
      </c>
      <c r="B90" s="45">
        <v>21.9</v>
      </c>
      <c r="C90" s="45">
        <v>21.2</v>
      </c>
      <c r="D90" s="45">
        <v>23.1</v>
      </c>
      <c r="E90" s="45">
        <v>19.2</v>
      </c>
      <c r="F90" s="45">
        <v>17.8</v>
      </c>
      <c r="G90" s="45">
        <v>15.3</v>
      </c>
      <c r="H90" s="45">
        <v>13.2</v>
      </c>
      <c r="I90" s="45">
        <v>11</v>
      </c>
      <c r="J90" s="45">
        <v>11.9</v>
      </c>
      <c r="K90" s="45">
        <v>10.199999999999999</v>
      </c>
      <c r="L90" s="45">
        <v>7.4</v>
      </c>
      <c r="M90" s="45">
        <v>7.9</v>
      </c>
      <c r="N90" s="45">
        <v>10.3</v>
      </c>
      <c r="O90" s="45">
        <v>7.7</v>
      </c>
      <c r="P90" s="860">
        <v>7</v>
      </c>
      <c r="Q90" s="866">
        <v>6</v>
      </c>
    </row>
    <row r="91" spans="1:17" ht="12.75" customHeight="1" x14ac:dyDescent="0.2">
      <c r="A91" s="28" t="s">
        <v>234</v>
      </c>
      <c r="B91" s="11" t="s">
        <v>4</v>
      </c>
      <c r="C91" s="11" t="s">
        <v>4</v>
      </c>
      <c r="D91" s="11" t="s">
        <v>4</v>
      </c>
      <c r="E91" s="11" t="s">
        <v>4</v>
      </c>
      <c r="F91" s="11" t="s">
        <v>4</v>
      </c>
      <c r="G91" s="11" t="s">
        <v>4</v>
      </c>
      <c r="H91" s="11" t="s">
        <v>4</v>
      </c>
      <c r="I91" s="11" t="s">
        <v>4</v>
      </c>
      <c r="J91" s="11" t="s">
        <v>4</v>
      </c>
      <c r="K91" s="11" t="s">
        <v>4</v>
      </c>
      <c r="L91" s="11" t="s">
        <v>4</v>
      </c>
      <c r="M91" s="11" t="s">
        <v>4</v>
      </c>
      <c r="N91" s="11" t="s">
        <v>4</v>
      </c>
      <c r="O91" s="11" t="s">
        <v>4</v>
      </c>
      <c r="P91" s="45" t="s">
        <v>4</v>
      </c>
      <c r="Q91" s="866" t="s">
        <v>4</v>
      </c>
    </row>
    <row r="92" spans="1:17" x14ac:dyDescent="0.2">
      <c r="A92" s="110" t="s">
        <v>113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1"/>
      <c r="P92" s="860"/>
      <c r="Q92" s="866" t="s">
        <v>4</v>
      </c>
    </row>
    <row r="93" spans="1:17" x14ac:dyDescent="0.2">
      <c r="A93" s="855" t="s">
        <v>235</v>
      </c>
      <c r="B93" s="11" t="s">
        <v>8</v>
      </c>
      <c r="C93" s="11" t="s">
        <v>8</v>
      </c>
      <c r="D93" s="11">
        <v>68.599999999999994</v>
      </c>
      <c r="E93" s="11">
        <v>348.4</v>
      </c>
      <c r="F93" s="49">
        <v>2486.9</v>
      </c>
      <c r="G93" s="49">
        <v>2263.5</v>
      </c>
      <c r="H93" s="49">
        <v>3950.3</v>
      </c>
      <c r="I93" s="49">
        <v>3618.6</v>
      </c>
      <c r="J93" s="49">
        <v>4032.6</v>
      </c>
      <c r="K93" s="49">
        <v>4541.2</v>
      </c>
      <c r="L93" s="49">
        <v>4371.7</v>
      </c>
      <c r="M93" s="49">
        <v>3865.6</v>
      </c>
      <c r="N93" s="49">
        <v>7474.3</v>
      </c>
      <c r="O93" s="48">
        <v>10132.700000000001</v>
      </c>
      <c r="P93" s="860">
        <v>13675.6</v>
      </c>
      <c r="Q93" s="866">
        <v>14297.9</v>
      </c>
    </row>
    <row r="94" spans="1:17" ht="22.5" x14ac:dyDescent="0.2">
      <c r="A94" s="386" t="s">
        <v>234</v>
      </c>
      <c r="B94" s="11" t="s">
        <v>4</v>
      </c>
      <c r="C94" s="11" t="s">
        <v>4</v>
      </c>
      <c r="D94" s="11" t="s">
        <v>4</v>
      </c>
      <c r="E94" s="11" t="s">
        <v>4</v>
      </c>
      <c r="F94" s="11" t="s">
        <v>4</v>
      </c>
      <c r="G94" s="11" t="s">
        <v>4</v>
      </c>
      <c r="H94" s="11" t="s">
        <v>4</v>
      </c>
      <c r="I94" s="11" t="s">
        <v>4</v>
      </c>
      <c r="J94" s="11" t="s">
        <v>4</v>
      </c>
      <c r="K94" s="11" t="s">
        <v>4</v>
      </c>
      <c r="L94" s="11" t="s">
        <v>4</v>
      </c>
      <c r="M94" s="11" t="s">
        <v>4</v>
      </c>
      <c r="N94" s="11" t="s">
        <v>4</v>
      </c>
      <c r="O94" s="11" t="s">
        <v>4</v>
      </c>
      <c r="P94" s="45" t="s">
        <v>4</v>
      </c>
      <c r="Q94" s="866" t="s">
        <v>4</v>
      </c>
    </row>
    <row r="95" spans="1:17" x14ac:dyDescent="0.2">
      <c r="A95" s="110" t="s">
        <v>116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/>
      <c r="P95" s="860"/>
      <c r="Q95" s="866" t="s">
        <v>4</v>
      </c>
    </row>
    <row r="96" spans="1:17" x14ac:dyDescent="0.2">
      <c r="A96" s="855" t="s">
        <v>235</v>
      </c>
      <c r="B96" s="11">
        <v>31971</v>
      </c>
      <c r="C96" s="11">
        <v>42577</v>
      </c>
      <c r="D96" s="11">
        <v>52911.1</v>
      </c>
      <c r="E96" s="11">
        <v>46007.5</v>
      </c>
      <c r="F96" s="49">
        <v>43638.5</v>
      </c>
      <c r="G96" s="49">
        <v>38473.599999999999</v>
      </c>
      <c r="H96" s="49">
        <v>44867.5</v>
      </c>
      <c r="I96" s="49">
        <v>47072</v>
      </c>
      <c r="J96" s="49">
        <v>61573.8</v>
      </c>
      <c r="K96" s="49">
        <v>62830.6</v>
      </c>
      <c r="L96" s="49">
        <v>56672</v>
      </c>
      <c r="M96" s="49">
        <v>66624.5</v>
      </c>
      <c r="N96" s="49">
        <v>129704.6</v>
      </c>
      <c r="O96" s="48">
        <v>108647</v>
      </c>
      <c r="P96" s="860">
        <v>99122.3</v>
      </c>
      <c r="Q96" s="866">
        <v>92270.2</v>
      </c>
    </row>
    <row r="97" spans="1:17" ht="22.5" x14ac:dyDescent="0.2">
      <c r="A97" s="855" t="s">
        <v>234</v>
      </c>
      <c r="B97" s="11" t="s">
        <v>4</v>
      </c>
      <c r="C97" s="11" t="s">
        <v>4</v>
      </c>
      <c r="D97" s="11" t="s">
        <v>4</v>
      </c>
      <c r="E97" s="11" t="s">
        <v>4</v>
      </c>
      <c r="F97" s="11" t="s">
        <v>4</v>
      </c>
      <c r="G97" s="11" t="s">
        <v>4</v>
      </c>
      <c r="H97" s="11" t="s">
        <v>4</v>
      </c>
      <c r="I97" s="11" t="s">
        <v>4</v>
      </c>
      <c r="J97" s="11" t="s">
        <v>4</v>
      </c>
      <c r="K97" s="11" t="s">
        <v>4</v>
      </c>
      <c r="L97" s="11" t="s">
        <v>4</v>
      </c>
      <c r="M97" s="11" t="s">
        <v>4</v>
      </c>
      <c r="N97" s="11" t="s">
        <v>4</v>
      </c>
      <c r="O97" s="11" t="s">
        <v>4</v>
      </c>
      <c r="P97" s="45" t="s">
        <v>4</v>
      </c>
      <c r="Q97" s="866" t="s">
        <v>4</v>
      </c>
    </row>
    <row r="98" spans="1:17" x14ac:dyDescent="0.2">
      <c r="A98" s="775" t="s">
        <v>236</v>
      </c>
      <c r="B98" s="11">
        <v>419.8</v>
      </c>
      <c r="C98" s="11">
        <v>355.9</v>
      </c>
      <c r="D98" s="11">
        <v>336.2</v>
      </c>
      <c r="E98" s="11">
        <v>352.5</v>
      </c>
      <c r="F98" s="11">
        <v>766.3</v>
      </c>
      <c r="G98" s="11">
        <v>704.3</v>
      </c>
      <c r="H98" s="11">
        <v>984</v>
      </c>
      <c r="I98" s="11">
        <v>1101.5</v>
      </c>
      <c r="J98" s="11">
        <v>1178.5999999999999</v>
      </c>
      <c r="K98" s="11">
        <v>924</v>
      </c>
      <c r="L98" s="11">
        <v>1128.5999999999999</v>
      </c>
      <c r="M98" s="49">
        <v>1137.0999999999999</v>
      </c>
      <c r="N98" s="49">
        <v>2104</v>
      </c>
      <c r="O98" s="48">
        <v>1379</v>
      </c>
      <c r="P98" s="860">
        <v>1234</v>
      </c>
      <c r="Q98" s="866">
        <v>1307.5</v>
      </c>
    </row>
    <row r="99" spans="1:17" x14ac:dyDescent="0.2">
      <c r="A99" s="775" t="s">
        <v>118</v>
      </c>
      <c r="B99" s="11">
        <v>17.3</v>
      </c>
      <c r="C99" s="11">
        <v>1.2</v>
      </c>
      <c r="D99" s="11" t="s">
        <v>8</v>
      </c>
      <c r="E99" s="11" t="s">
        <v>8</v>
      </c>
      <c r="F99" s="11" t="s">
        <v>8</v>
      </c>
      <c r="G99" s="11" t="s">
        <v>8</v>
      </c>
      <c r="H99" s="11" t="s">
        <v>8</v>
      </c>
      <c r="I99" s="11" t="s">
        <v>8</v>
      </c>
      <c r="J99" s="11" t="s">
        <v>8</v>
      </c>
      <c r="K99" s="11" t="s">
        <v>8</v>
      </c>
      <c r="L99" s="11" t="s">
        <v>8</v>
      </c>
      <c r="M99" s="22" t="s">
        <v>8</v>
      </c>
      <c r="N99" s="22" t="s">
        <v>8</v>
      </c>
      <c r="O99" s="11" t="s">
        <v>8</v>
      </c>
      <c r="P99" s="48" t="s">
        <v>100</v>
      </c>
      <c r="Q99" s="866">
        <v>6.7</v>
      </c>
    </row>
    <row r="100" spans="1:17" x14ac:dyDescent="0.2">
      <c r="A100" s="775" t="s">
        <v>119</v>
      </c>
      <c r="B100" s="11">
        <v>174.7</v>
      </c>
      <c r="C100" s="11">
        <v>0.6</v>
      </c>
      <c r="D100" s="11">
        <v>1.8</v>
      </c>
      <c r="E100" s="11">
        <v>7.4</v>
      </c>
      <c r="F100" s="11">
        <v>5.8</v>
      </c>
      <c r="G100" s="11">
        <v>4.4000000000000004</v>
      </c>
      <c r="H100" s="11">
        <v>11.5</v>
      </c>
      <c r="I100" s="11">
        <v>9.3000000000000007</v>
      </c>
      <c r="J100" s="11">
        <v>13.9</v>
      </c>
      <c r="K100" s="11">
        <v>303.60000000000002</v>
      </c>
      <c r="L100" s="11">
        <v>39</v>
      </c>
      <c r="M100" s="49">
        <v>41.9</v>
      </c>
      <c r="N100" s="49">
        <v>60.7</v>
      </c>
      <c r="O100" s="11" t="s">
        <v>205</v>
      </c>
      <c r="P100" s="48">
        <v>14.9</v>
      </c>
      <c r="Q100" s="866">
        <v>11</v>
      </c>
    </row>
    <row r="101" spans="1:17" ht="27" customHeight="1" x14ac:dyDescent="0.2">
      <c r="A101" s="775" t="s">
        <v>120</v>
      </c>
      <c r="B101" s="45">
        <v>85.6</v>
      </c>
      <c r="C101" s="45">
        <v>108.2</v>
      </c>
      <c r="D101" s="45">
        <v>115</v>
      </c>
      <c r="E101" s="45">
        <v>91</v>
      </c>
      <c r="F101" s="45">
        <v>64.599999999999994</v>
      </c>
      <c r="G101" s="45">
        <v>83.6</v>
      </c>
      <c r="H101" s="45">
        <v>93</v>
      </c>
      <c r="I101" s="45">
        <v>118.6</v>
      </c>
      <c r="J101" s="45">
        <v>164</v>
      </c>
      <c r="K101" s="45">
        <v>171.1</v>
      </c>
      <c r="L101" s="45">
        <v>127</v>
      </c>
      <c r="M101" s="48">
        <v>181.5</v>
      </c>
      <c r="N101" s="48">
        <v>249.4</v>
      </c>
      <c r="O101" s="48">
        <v>296.8</v>
      </c>
      <c r="P101" s="860">
        <v>419.3</v>
      </c>
      <c r="Q101" s="866">
        <v>173.6</v>
      </c>
    </row>
    <row r="102" spans="1:17" x14ac:dyDescent="0.2">
      <c r="A102" s="775" t="s">
        <v>121</v>
      </c>
      <c r="B102" s="11">
        <v>1968</v>
      </c>
      <c r="C102" s="11">
        <v>1763.5</v>
      </c>
      <c r="D102" s="11">
        <v>10192.5</v>
      </c>
      <c r="E102" s="11">
        <v>11220.7</v>
      </c>
      <c r="F102" s="11">
        <v>8326.5</v>
      </c>
      <c r="G102" s="11">
        <v>14502</v>
      </c>
      <c r="H102" s="11">
        <v>13963.1</v>
      </c>
      <c r="I102" s="11">
        <v>19178</v>
      </c>
      <c r="J102" s="11">
        <v>22730.6</v>
      </c>
      <c r="K102" s="11">
        <v>14647.1</v>
      </c>
      <c r="L102" s="11">
        <v>16556.5</v>
      </c>
      <c r="M102" s="49">
        <v>24295.8</v>
      </c>
      <c r="N102" s="49">
        <v>56098.400000000001</v>
      </c>
      <c r="O102" s="48">
        <v>41336</v>
      </c>
      <c r="P102" s="860">
        <v>32432.400000000001</v>
      </c>
      <c r="Q102" s="866">
        <v>40688.9</v>
      </c>
    </row>
    <row r="103" spans="1:17" ht="13.5" customHeight="1" x14ac:dyDescent="0.2">
      <c r="A103" s="675" t="s">
        <v>122</v>
      </c>
      <c r="B103" s="45">
        <v>16.8</v>
      </c>
      <c r="C103" s="45">
        <v>39.200000000000003</v>
      </c>
      <c r="D103" s="45">
        <v>43.6</v>
      </c>
      <c r="E103" s="45">
        <v>284.5</v>
      </c>
      <c r="F103" s="45">
        <v>271</v>
      </c>
      <c r="G103" s="45">
        <v>108.8</v>
      </c>
      <c r="H103" s="45">
        <v>49.4</v>
      </c>
      <c r="I103" s="45">
        <v>72</v>
      </c>
      <c r="J103" s="45">
        <v>337.5</v>
      </c>
      <c r="K103" s="45">
        <v>571.70000000000005</v>
      </c>
      <c r="L103" s="45">
        <v>426.5</v>
      </c>
      <c r="M103" s="48">
        <v>83.7</v>
      </c>
      <c r="N103" s="48">
        <v>19.600000000000001</v>
      </c>
      <c r="O103" s="45">
        <v>24.2</v>
      </c>
      <c r="P103" s="860">
        <v>3.8</v>
      </c>
      <c r="Q103" s="866" t="s">
        <v>8</v>
      </c>
    </row>
    <row r="104" spans="1:17" x14ac:dyDescent="0.2">
      <c r="A104" s="775" t="s">
        <v>123</v>
      </c>
      <c r="B104" s="11">
        <v>12858.6</v>
      </c>
      <c r="C104" s="11">
        <v>14090.2</v>
      </c>
      <c r="D104" s="11">
        <v>9754.5</v>
      </c>
      <c r="E104" s="11">
        <v>5479.9</v>
      </c>
      <c r="F104" s="11">
        <v>4928.6000000000004</v>
      </c>
      <c r="G104" s="11">
        <v>3193</v>
      </c>
      <c r="H104" s="11">
        <v>3456.4</v>
      </c>
      <c r="I104" s="11">
        <v>2565.6999999999998</v>
      </c>
      <c r="J104" s="11">
        <v>2265.6</v>
      </c>
      <c r="K104" s="11">
        <v>2656.5</v>
      </c>
      <c r="L104" s="11">
        <v>1770.8</v>
      </c>
      <c r="M104" s="49">
        <v>3107.9</v>
      </c>
      <c r="N104" s="49">
        <v>4715.3</v>
      </c>
      <c r="O104" s="48">
        <v>3961.4</v>
      </c>
      <c r="P104" s="860">
        <v>3618.8</v>
      </c>
      <c r="Q104" s="866">
        <v>2638.5</v>
      </c>
    </row>
    <row r="105" spans="1:17" ht="22.5" x14ac:dyDescent="0.2">
      <c r="A105" s="775" t="s">
        <v>124</v>
      </c>
      <c r="B105" s="45">
        <v>175.9</v>
      </c>
      <c r="C105" s="45">
        <v>220.3</v>
      </c>
      <c r="D105" s="45">
        <v>173.9</v>
      </c>
      <c r="E105" s="45">
        <v>176.1</v>
      </c>
      <c r="F105" s="45">
        <v>413.6</v>
      </c>
      <c r="G105" s="45">
        <v>41.8</v>
      </c>
      <c r="H105" s="45">
        <v>39.5</v>
      </c>
      <c r="I105" s="45">
        <v>8.6</v>
      </c>
      <c r="J105" s="45">
        <v>28.8</v>
      </c>
      <c r="K105" s="45">
        <v>58.5</v>
      </c>
      <c r="L105" s="45">
        <v>391.4</v>
      </c>
      <c r="M105" s="48">
        <v>500.3</v>
      </c>
      <c r="N105" s="48">
        <v>313.10000000000002</v>
      </c>
      <c r="O105" s="48">
        <v>526.29999999999995</v>
      </c>
      <c r="P105" s="860">
        <v>504</v>
      </c>
      <c r="Q105" s="866">
        <v>689.6</v>
      </c>
    </row>
    <row r="106" spans="1:17" ht="22.5" x14ac:dyDescent="0.2">
      <c r="A106" s="775" t="s">
        <v>126</v>
      </c>
      <c r="B106" s="45">
        <v>11655</v>
      </c>
      <c r="C106" s="45">
        <v>18174.099999999999</v>
      </c>
      <c r="D106" s="45">
        <v>20084.8</v>
      </c>
      <c r="E106" s="45">
        <v>13915.1</v>
      </c>
      <c r="F106" s="45">
        <v>8813.7000000000007</v>
      </c>
      <c r="G106" s="45">
        <v>5950.2</v>
      </c>
      <c r="H106" s="45">
        <v>11541.3</v>
      </c>
      <c r="I106" s="45">
        <v>17065.099999999999</v>
      </c>
      <c r="J106" s="45">
        <v>26211.4</v>
      </c>
      <c r="K106" s="45">
        <v>34736.300000000003</v>
      </c>
      <c r="L106" s="45">
        <v>24878.2</v>
      </c>
      <c r="M106" s="48">
        <v>28374</v>
      </c>
      <c r="N106" s="48">
        <v>48124.6</v>
      </c>
      <c r="O106" s="48">
        <v>40719.199999999997</v>
      </c>
      <c r="P106" s="860">
        <v>54775.4</v>
      </c>
      <c r="Q106" s="866">
        <v>36441.1</v>
      </c>
    </row>
    <row r="107" spans="1:17" x14ac:dyDescent="0.2">
      <c r="A107" s="775" t="s">
        <v>127</v>
      </c>
      <c r="B107" s="11" t="s">
        <v>8</v>
      </c>
      <c r="C107" s="11" t="s">
        <v>8</v>
      </c>
      <c r="D107" s="11" t="s">
        <v>8</v>
      </c>
      <c r="E107" s="11" t="s">
        <v>8</v>
      </c>
      <c r="F107" s="11" t="s">
        <v>8</v>
      </c>
      <c r="G107" s="11" t="s">
        <v>8</v>
      </c>
      <c r="H107" s="11" t="s">
        <v>8</v>
      </c>
      <c r="I107" s="11" t="s">
        <v>8</v>
      </c>
      <c r="J107" s="11" t="s">
        <v>8</v>
      </c>
      <c r="K107" s="11" t="s">
        <v>8</v>
      </c>
      <c r="L107" s="11" t="s">
        <v>8</v>
      </c>
      <c r="M107" s="49" t="s">
        <v>8</v>
      </c>
      <c r="N107" s="49" t="s">
        <v>8</v>
      </c>
      <c r="O107" s="11" t="s">
        <v>8</v>
      </c>
      <c r="P107" s="45" t="s">
        <v>8</v>
      </c>
      <c r="Q107" s="866" t="s">
        <v>8</v>
      </c>
    </row>
    <row r="108" spans="1:17" x14ac:dyDescent="0.2">
      <c r="A108" s="775" t="s">
        <v>128</v>
      </c>
      <c r="B108" s="11">
        <v>84.8</v>
      </c>
      <c r="C108" s="11">
        <v>138.69999999999999</v>
      </c>
      <c r="D108" s="11">
        <v>123.7</v>
      </c>
      <c r="E108" s="11">
        <v>476.5</v>
      </c>
      <c r="F108" s="11">
        <v>155.30000000000001</v>
      </c>
      <c r="G108" s="11" t="s">
        <v>8</v>
      </c>
      <c r="H108" s="11" t="s">
        <v>8</v>
      </c>
      <c r="I108" s="11" t="s">
        <v>8</v>
      </c>
      <c r="J108" s="11" t="s">
        <v>8</v>
      </c>
      <c r="K108" s="11" t="s">
        <v>8</v>
      </c>
      <c r="L108" s="11" t="s">
        <v>8</v>
      </c>
      <c r="M108" s="49">
        <v>126.3</v>
      </c>
      <c r="N108" s="49">
        <v>123.6</v>
      </c>
      <c r="O108" s="48">
        <v>86.6</v>
      </c>
      <c r="P108" s="45" t="s">
        <v>8</v>
      </c>
      <c r="Q108" s="866" t="s">
        <v>8</v>
      </c>
    </row>
    <row r="109" spans="1:17" x14ac:dyDescent="0.2">
      <c r="A109" s="775" t="s">
        <v>129</v>
      </c>
      <c r="B109" s="11" t="s">
        <v>8</v>
      </c>
      <c r="C109" s="11" t="s">
        <v>8</v>
      </c>
      <c r="D109" s="11" t="s">
        <v>8</v>
      </c>
      <c r="E109" s="11" t="s">
        <v>8</v>
      </c>
      <c r="F109" s="11" t="s">
        <v>8</v>
      </c>
      <c r="G109" s="11" t="s">
        <v>8</v>
      </c>
      <c r="H109" s="11" t="s">
        <v>8</v>
      </c>
      <c r="I109" s="11" t="s">
        <v>8</v>
      </c>
      <c r="J109" s="11" t="s">
        <v>8</v>
      </c>
      <c r="K109" s="11">
        <v>2.5</v>
      </c>
      <c r="L109" s="11">
        <v>1.7</v>
      </c>
      <c r="M109" s="49">
        <v>67.7</v>
      </c>
      <c r="N109" s="49" t="s">
        <v>100</v>
      </c>
      <c r="O109" s="11">
        <v>16.2</v>
      </c>
      <c r="P109" s="45" t="s">
        <v>8</v>
      </c>
      <c r="Q109" s="866" t="s">
        <v>8</v>
      </c>
    </row>
    <row r="110" spans="1:17" ht="22.5" x14ac:dyDescent="0.2">
      <c r="A110" s="110" t="s">
        <v>130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/>
      <c r="P110" s="860"/>
      <c r="Q110" s="866"/>
    </row>
    <row r="111" spans="1:17" x14ac:dyDescent="0.2">
      <c r="A111" s="855" t="s">
        <v>235</v>
      </c>
      <c r="B111" s="11">
        <v>6471.4</v>
      </c>
      <c r="C111" s="11">
        <v>6369.7</v>
      </c>
      <c r="D111" s="11">
        <v>8014.7</v>
      </c>
      <c r="E111" s="11">
        <v>8357.5</v>
      </c>
      <c r="F111" s="49">
        <v>8131.2</v>
      </c>
      <c r="G111" s="49">
        <v>8859.2000000000007</v>
      </c>
      <c r="H111" s="49">
        <v>9438.4</v>
      </c>
      <c r="I111" s="49">
        <v>9547.1</v>
      </c>
      <c r="J111" s="49">
        <v>11177.1</v>
      </c>
      <c r="K111" s="49">
        <v>11637.6</v>
      </c>
      <c r="L111" s="49">
        <v>13403.9</v>
      </c>
      <c r="M111" s="49">
        <v>16952.599999999999</v>
      </c>
      <c r="N111" s="49">
        <v>16650.8</v>
      </c>
      <c r="O111" s="48">
        <v>16174.2</v>
      </c>
      <c r="P111" s="48">
        <v>21851.200000000001</v>
      </c>
      <c r="Q111" s="866">
        <v>37223.5</v>
      </c>
    </row>
    <row r="112" spans="1:17" ht="22.5" x14ac:dyDescent="0.2">
      <c r="A112" s="855" t="s">
        <v>234</v>
      </c>
      <c r="B112" s="11" t="s">
        <v>4</v>
      </c>
      <c r="C112" s="11" t="s">
        <v>4</v>
      </c>
      <c r="D112" s="11" t="s">
        <v>4</v>
      </c>
      <c r="E112" s="11" t="s">
        <v>4</v>
      </c>
      <c r="F112" s="11" t="s">
        <v>4</v>
      </c>
      <c r="G112" s="11" t="s">
        <v>4</v>
      </c>
      <c r="H112" s="11" t="s">
        <v>4</v>
      </c>
      <c r="I112" s="11" t="s">
        <v>4</v>
      </c>
      <c r="J112" s="11" t="s">
        <v>4</v>
      </c>
      <c r="K112" s="11" t="s">
        <v>4</v>
      </c>
      <c r="L112" s="11" t="s">
        <v>4</v>
      </c>
      <c r="M112" s="11" t="s">
        <v>4</v>
      </c>
      <c r="N112" s="11" t="s">
        <v>4</v>
      </c>
      <c r="O112" s="11" t="s">
        <v>4</v>
      </c>
      <c r="P112" s="45" t="s">
        <v>4</v>
      </c>
      <c r="Q112" s="866" t="s">
        <v>4</v>
      </c>
    </row>
    <row r="113" spans="1:17" ht="22.5" x14ac:dyDescent="0.2">
      <c r="A113" s="110" t="s">
        <v>131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/>
      <c r="P113" s="860"/>
      <c r="Q113" s="866"/>
    </row>
    <row r="114" spans="1:17" x14ac:dyDescent="0.2">
      <c r="A114" s="855" t="s">
        <v>81</v>
      </c>
      <c r="B114" s="11">
        <v>990.6</v>
      </c>
      <c r="C114" s="11">
        <v>1081.8</v>
      </c>
      <c r="D114" s="11">
        <v>1506.4</v>
      </c>
      <c r="E114" s="11">
        <v>1188.7</v>
      </c>
      <c r="F114" s="11">
        <v>1392.5</v>
      </c>
      <c r="G114" s="11">
        <v>1596.4</v>
      </c>
      <c r="H114" s="11">
        <v>1706</v>
      </c>
      <c r="I114" s="11">
        <v>1721.3</v>
      </c>
      <c r="J114" s="11">
        <v>1853.3</v>
      </c>
      <c r="K114" s="11">
        <v>1976.3</v>
      </c>
      <c r="L114" s="11">
        <v>2281.5</v>
      </c>
      <c r="M114" s="11">
        <v>2454</v>
      </c>
      <c r="N114" s="11">
        <v>2642.1</v>
      </c>
      <c r="O114" s="48">
        <v>3477.6</v>
      </c>
      <c r="P114" s="860">
        <v>3711.4</v>
      </c>
      <c r="Q114" s="866">
        <v>4704.7</v>
      </c>
    </row>
    <row r="115" spans="1:17" ht="22.5" x14ac:dyDescent="0.2">
      <c r="A115" s="855" t="s">
        <v>234</v>
      </c>
      <c r="B115" s="11" t="s">
        <v>4</v>
      </c>
      <c r="C115" s="11" t="s">
        <v>4</v>
      </c>
      <c r="D115" s="11" t="s">
        <v>4</v>
      </c>
      <c r="E115" s="11" t="s">
        <v>4</v>
      </c>
      <c r="F115" s="11" t="s">
        <v>4</v>
      </c>
      <c r="G115" s="11" t="s">
        <v>4</v>
      </c>
      <c r="H115" s="11" t="s">
        <v>4</v>
      </c>
      <c r="I115" s="11" t="s">
        <v>4</v>
      </c>
      <c r="J115" s="11" t="s">
        <v>4</v>
      </c>
      <c r="K115" s="11" t="s">
        <v>4</v>
      </c>
      <c r="L115" s="11" t="s">
        <v>4</v>
      </c>
      <c r="M115" s="11" t="s">
        <v>4</v>
      </c>
      <c r="N115" s="11" t="s">
        <v>4</v>
      </c>
      <c r="O115" s="11" t="s">
        <v>4</v>
      </c>
      <c r="P115" s="11" t="s">
        <v>4</v>
      </c>
      <c r="Q115" s="882"/>
    </row>
    <row r="116" spans="1:17" x14ac:dyDescent="0.2">
      <c r="A116" s="110" t="s">
        <v>132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1"/>
      <c r="P116" s="11"/>
      <c r="Q116" s="882"/>
    </row>
    <row r="117" spans="1:17" x14ac:dyDescent="0.2">
      <c r="A117" s="114" t="s">
        <v>133</v>
      </c>
      <c r="B117" s="11" t="s">
        <v>8</v>
      </c>
      <c r="C117" s="11" t="s">
        <v>8</v>
      </c>
      <c r="D117" s="11" t="s">
        <v>8</v>
      </c>
      <c r="E117" s="11" t="s">
        <v>8</v>
      </c>
      <c r="F117" s="11" t="s">
        <v>8</v>
      </c>
      <c r="G117" s="11" t="s">
        <v>8</v>
      </c>
      <c r="H117" s="11" t="s">
        <v>8</v>
      </c>
      <c r="I117" s="11" t="s">
        <v>8</v>
      </c>
      <c r="J117" s="11" t="s">
        <v>8</v>
      </c>
      <c r="K117" s="11" t="s">
        <v>8</v>
      </c>
      <c r="L117" s="11" t="s">
        <v>8</v>
      </c>
      <c r="M117" s="11" t="s">
        <v>8</v>
      </c>
      <c r="N117" s="11" t="s">
        <v>8</v>
      </c>
      <c r="O117" s="11" t="s">
        <v>8</v>
      </c>
      <c r="P117" s="11" t="s">
        <v>8</v>
      </c>
      <c r="Q117" s="882" t="s">
        <v>8</v>
      </c>
    </row>
    <row r="118" spans="1:17" ht="22.5" x14ac:dyDescent="0.2">
      <c r="A118" s="114" t="s">
        <v>237</v>
      </c>
      <c r="B118" s="11" t="s">
        <v>8</v>
      </c>
      <c r="C118" s="11" t="s">
        <v>8</v>
      </c>
      <c r="D118" s="11" t="s">
        <v>8</v>
      </c>
      <c r="E118" s="11" t="s">
        <v>8</v>
      </c>
      <c r="F118" s="11" t="s">
        <v>8</v>
      </c>
      <c r="G118" s="11" t="s">
        <v>8</v>
      </c>
      <c r="H118" s="11" t="s">
        <v>8</v>
      </c>
      <c r="I118" s="11" t="s">
        <v>8</v>
      </c>
      <c r="J118" s="11" t="s">
        <v>8</v>
      </c>
      <c r="K118" s="11" t="s">
        <v>8</v>
      </c>
      <c r="L118" s="11" t="s">
        <v>8</v>
      </c>
      <c r="M118" s="11" t="s">
        <v>8</v>
      </c>
      <c r="N118" s="11" t="s">
        <v>8</v>
      </c>
      <c r="O118" s="11" t="s">
        <v>8</v>
      </c>
      <c r="P118" s="11" t="s">
        <v>8</v>
      </c>
      <c r="Q118" s="11" t="s">
        <v>8</v>
      </c>
    </row>
    <row r="119" spans="1:17" x14ac:dyDescent="0.2">
      <c r="A119" s="114" t="s">
        <v>135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1"/>
      <c r="P119" s="11"/>
      <c r="Q119" s="11"/>
    </row>
    <row r="120" spans="1:17" x14ac:dyDescent="0.2">
      <c r="A120" s="114" t="s">
        <v>136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1"/>
      <c r="P120" s="11"/>
      <c r="Q120" s="11"/>
    </row>
    <row r="121" spans="1:17" x14ac:dyDescent="0.2">
      <c r="A121" s="114" t="s">
        <v>81</v>
      </c>
      <c r="B121" s="11" t="s">
        <v>8</v>
      </c>
      <c r="C121" s="11" t="s">
        <v>8</v>
      </c>
      <c r="D121" s="11" t="s">
        <v>8</v>
      </c>
      <c r="E121" s="11" t="s">
        <v>8</v>
      </c>
      <c r="F121" s="11" t="s">
        <v>8</v>
      </c>
      <c r="G121" s="11" t="s">
        <v>8</v>
      </c>
      <c r="H121" s="11" t="s">
        <v>8</v>
      </c>
      <c r="I121" s="11" t="s">
        <v>8</v>
      </c>
      <c r="J121" s="11" t="s">
        <v>8</v>
      </c>
      <c r="K121" s="11" t="s">
        <v>8</v>
      </c>
      <c r="L121" s="11" t="s">
        <v>8</v>
      </c>
      <c r="M121" s="11" t="s">
        <v>8</v>
      </c>
      <c r="N121" s="11" t="s">
        <v>8</v>
      </c>
      <c r="O121" s="11" t="s">
        <v>8</v>
      </c>
      <c r="P121" s="11" t="s">
        <v>8</v>
      </c>
      <c r="Q121" s="11" t="s">
        <v>8</v>
      </c>
    </row>
    <row r="122" spans="1:17" ht="22.5" x14ac:dyDescent="0.2">
      <c r="A122" s="114" t="s">
        <v>238</v>
      </c>
      <c r="B122" s="11" t="s">
        <v>8</v>
      </c>
      <c r="C122" s="11" t="s">
        <v>8</v>
      </c>
      <c r="D122" s="11" t="s">
        <v>8</v>
      </c>
      <c r="E122" s="11" t="s">
        <v>8</v>
      </c>
      <c r="F122" s="11" t="s">
        <v>8</v>
      </c>
      <c r="G122" s="11" t="s">
        <v>8</v>
      </c>
      <c r="H122" s="11" t="s">
        <v>8</v>
      </c>
      <c r="I122" s="11" t="s">
        <v>8</v>
      </c>
      <c r="J122" s="11" t="s">
        <v>8</v>
      </c>
      <c r="K122" s="11" t="s">
        <v>8</v>
      </c>
      <c r="L122" s="11" t="s">
        <v>8</v>
      </c>
      <c r="M122" s="11" t="s">
        <v>8</v>
      </c>
      <c r="N122" s="11" t="s">
        <v>8</v>
      </c>
      <c r="O122" s="11" t="s">
        <v>8</v>
      </c>
      <c r="P122" s="11" t="s">
        <v>8</v>
      </c>
      <c r="Q122" s="11" t="s">
        <v>8</v>
      </c>
    </row>
    <row r="123" spans="1:17" x14ac:dyDescent="0.2">
      <c r="A123" s="114" t="s">
        <v>138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1"/>
      <c r="P123" s="11"/>
      <c r="Q123" s="11"/>
    </row>
    <row r="124" spans="1:17" x14ac:dyDescent="0.2">
      <c r="A124" s="114" t="s">
        <v>81</v>
      </c>
      <c r="B124" s="11" t="s">
        <v>8</v>
      </c>
      <c r="C124" s="11" t="s">
        <v>8</v>
      </c>
      <c r="D124" s="11" t="s">
        <v>8</v>
      </c>
      <c r="E124" s="11" t="s">
        <v>8</v>
      </c>
      <c r="F124" s="11" t="s">
        <v>8</v>
      </c>
      <c r="G124" s="11" t="s">
        <v>8</v>
      </c>
      <c r="H124" s="11" t="s">
        <v>8</v>
      </c>
      <c r="I124" s="11" t="s">
        <v>8</v>
      </c>
      <c r="J124" s="11" t="s">
        <v>8</v>
      </c>
      <c r="K124" s="11" t="s">
        <v>8</v>
      </c>
      <c r="L124" s="11" t="s">
        <v>8</v>
      </c>
      <c r="M124" s="11" t="s">
        <v>8</v>
      </c>
      <c r="N124" s="11" t="s">
        <v>8</v>
      </c>
      <c r="O124" s="11" t="s">
        <v>8</v>
      </c>
      <c r="P124" s="11" t="s">
        <v>8</v>
      </c>
      <c r="Q124" s="11" t="s">
        <v>8</v>
      </c>
    </row>
    <row r="125" spans="1:17" ht="22.5" x14ac:dyDescent="0.2">
      <c r="A125" s="114" t="s">
        <v>239</v>
      </c>
      <c r="B125" s="11" t="s">
        <v>8</v>
      </c>
      <c r="C125" s="11" t="s">
        <v>8</v>
      </c>
      <c r="D125" s="11" t="s">
        <v>8</v>
      </c>
      <c r="E125" s="11" t="s">
        <v>8</v>
      </c>
      <c r="F125" s="11" t="s">
        <v>8</v>
      </c>
      <c r="G125" s="11" t="s">
        <v>8</v>
      </c>
      <c r="H125" s="11" t="s">
        <v>8</v>
      </c>
      <c r="I125" s="11" t="s">
        <v>8</v>
      </c>
      <c r="J125" s="11" t="s">
        <v>8</v>
      </c>
      <c r="K125" s="11" t="s">
        <v>8</v>
      </c>
      <c r="L125" s="11" t="s">
        <v>8</v>
      </c>
      <c r="M125" s="11" t="s">
        <v>8</v>
      </c>
      <c r="N125" s="11" t="s">
        <v>8</v>
      </c>
      <c r="O125" s="11" t="s">
        <v>8</v>
      </c>
      <c r="P125" s="11" t="s">
        <v>8</v>
      </c>
      <c r="Q125" s="11" t="s">
        <v>8</v>
      </c>
    </row>
    <row r="126" spans="1:17" x14ac:dyDescent="0.2">
      <c r="A126" s="855" t="s">
        <v>140</v>
      </c>
      <c r="B126" s="11" t="s">
        <v>8</v>
      </c>
      <c r="C126" s="11" t="s">
        <v>8</v>
      </c>
      <c r="D126" s="11" t="s">
        <v>8</v>
      </c>
      <c r="E126" s="11" t="s">
        <v>8</v>
      </c>
      <c r="F126" s="11" t="s">
        <v>8</v>
      </c>
      <c r="G126" s="11" t="s">
        <v>8</v>
      </c>
      <c r="H126" s="11" t="s">
        <v>8</v>
      </c>
      <c r="I126" s="11" t="s">
        <v>8</v>
      </c>
      <c r="J126" s="11" t="s">
        <v>8</v>
      </c>
      <c r="K126" s="11" t="s">
        <v>8</v>
      </c>
      <c r="L126" s="11" t="s">
        <v>8</v>
      </c>
      <c r="M126" s="11" t="s">
        <v>8</v>
      </c>
      <c r="N126" s="11" t="s">
        <v>8</v>
      </c>
      <c r="O126" s="11" t="s">
        <v>8</v>
      </c>
      <c r="P126" s="11" t="s">
        <v>8</v>
      </c>
      <c r="Q126" s="11" t="s">
        <v>8</v>
      </c>
    </row>
    <row r="127" spans="1:17" x14ac:dyDescent="0.2">
      <c r="A127" s="855" t="s">
        <v>240</v>
      </c>
      <c r="B127" s="11" t="s">
        <v>8</v>
      </c>
      <c r="C127" s="11" t="s">
        <v>8</v>
      </c>
      <c r="D127" s="11" t="s">
        <v>8</v>
      </c>
      <c r="E127" s="11" t="s">
        <v>8</v>
      </c>
      <c r="F127" s="11" t="s">
        <v>8</v>
      </c>
      <c r="G127" s="11" t="s">
        <v>8</v>
      </c>
      <c r="H127" s="11" t="s">
        <v>8</v>
      </c>
      <c r="I127" s="11" t="s">
        <v>8</v>
      </c>
      <c r="J127" s="11" t="s">
        <v>8</v>
      </c>
      <c r="K127" s="11" t="s">
        <v>8</v>
      </c>
      <c r="L127" s="11" t="s">
        <v>8</v>
      </c>
      <c r="M127" s="11" t="s">
        <v>8</v>
      </c>
      <c r="N127" s="11" t="s">
        <v>8</v>
      </c>
      <c r="O127" s="11" t="s">
        <v>8</v>
      </c>
      <c r="P127" s="11" t="s">
        <v>8</v>
      </c>
      <c r="Q127" s="11" t="s">
        <v>8</v>
      </c>
    </row>
    <row r="128" spans="1:17" x14ac:dyDescent="0.2">
      <c r="A128" s="855" t="s">
        <v>241</v>
      </c>
      <c r="B128" s="11" t="s">
        <v>8</v>
      </c>
      <c r="C128" s="11" t="s">
        <v>8</v>
      </c>
      <c r="D128" s="11" t="s">
        <v>8</v>
      </c>
      <c r="E128" s="11" t="s">
        <v>8</v>
      </c>
      <c r="F128" s="11" t="s">
        <v>8</v>
      </c>
      <c r="G128" s="11" t="s">
        <v>8</v>
      </c>
      <c r="H128" s="11" t="s">
        <v>8</v>
      </c>
      <c r="I128" s="11" t="s">
        <v>8</v>
      </c>
      <c r="J128" s="11" t="s">
        <v>8</v>
      </c>
      <c r="K128" s="11" t="s">
        <v>8</v>
      </c>
      <c r="L128" s="11" t="s">
        <v>8</v>
      </c>
      <c r="M128" s="11" t="s">
        <v>8</v>
      </c>
      <c r="N128" s="11" t="s">
        <v>8</v>
      </c>
      <c r="O128" s="11" t="s">
        <v>8</v>
      </c>
      <c r="P128" s="11" t="s">
        <v>8</v>
      </c>
      <c r="Q128" s="11" t="s">
        <v>8</v>
      </c>
    </row>
    <row r="129" spans="1:17" x14ac:dyDescent="0.2">
      <c r="A129" s="855" t="s">
        <v>142</v>
      </c>
      <c r="B129" s="11" t="s">
        <v>8</v>
      </c>
      <c r="C129" s="11" t="s">
        <v>8</v>
      </c>
      <c r="D129" s="11" t="s">
        <v>8</v>
      </c>
      <c r="E129" s="11" t="s">
        <v>8</v>
      </c>
      <c r="F129" s="11" t="s">
        <v>8</v>
      </c>
      <c r="G129" s="11" t="s">
        <v>8</v>
      </c>
      <c r="H129" s="11" t="s">
        <v>8</v>
      </c>
      <c r="I129" s="11" t="s">
        <v>8</v>
      </c>
      <c r="J129" s="11" t="s">
        <v>8</v>
      </c>
      <c r="K129" s="11" t="s">
        <v>8</v>
      </c>
      <c r="L129" s="11" t="s">
        <v>8</v>
      </c>
      <c r="M129" s="11" t="s">
        <v>8</v>
      </c>
      <c r="N129" s="11" t="s">
        <v>8</v>
      </c>
      <c r="O129" s="11" t="s">
        <v>8</v>
      </c>
      <c r="P129" s="11" t="s">
        <v>8</v>
      </c>
      <c r="Q129" s="11" t="s">
        <v>8</v>
      </c>
    </row>
    <row r="130" spans="1:17" x14ac:dyDescent="0.2">
      <c r="A130" s="855" t="s">
        <v>143</v>
      </c>
      <c r="B130" s="11" t="s">
        <v>8</v>
      </c>
      <c r="C130" s="11" t="s">
        <v>8</v>
      </c>
      <c r="D130" s="11" t="s">
        <v>8</v>
      </c>
      <c r="E130" s="11" t="s">
        <v>8</v>
      </c>
      <c r="F130" s="11" t="s">
        <v>8</v>
      </c>
      <c r="G130" s="11" t="s">
        <v>8</v>
      </c>
      <c r="H130" s="11" t="s">
        <v>8</v>
      </c>
      <c r="I130" s="11" t="s">
        <v>8</v>
      </c>
      <c r="J130" s="11" t="s">
        <v>8</v>
      </c>
      <c r="K130" s="11" t="s">
        <v>8</v>
      </c>
      <c r="L130" s="11" t="s">
        <v>8</v>
      </c>
      <c r="M130" s="11" t="s">
        <v>8</v>
      </c>
      <c r="N130" s="11" t="s">
        <v>8</v>
      </c>
      <c r="O130" s="11" t="s">
        <v>8</v>
      </c>
      <c r="P130" s="11" t="s">
        <v>8</v>
      </c>
      <c r="Q130" s="11" t="s">
        <v>8</v>
      </c>
    </row>
    <row r="131" spans="1:17" ht="22.5" x14ac:dyDescent="0.2">
      <c r="A131" s="514" t="s">
        <v>145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11"/>
      <c r="P131" s="11"/>
      <c r="Q131" s="11"/>
    </row>
    <row r="132" spans="1:17" x14ac:dyDescent="0.2">
      <c r="A132" s="514" t="s">
        <v>242</v>
      </c>
      <c r="B132" s="11" t="s">
        <v>8</v>
      </c>
      <c r="C132" s="11" t="s">
        <v>8</v>
      </c>
      <c r="D132" s="11" t="s">
        <v>8</v>
      </c>
      <c r="E132" s="11" t="s">
        <v>8</v>
      </c>
      <c r="F132" s="11" t="s">
        <v>8</v>
      </c>
      <c r="G132" s="11" t="s">
        <v>8</v>
      </c>
      <c r="H132" s="11" t="s">
        <v>8</v>
      </c>
      <c r="I132" s="11" t="s">
        <v>8</v>
      </c>
      <c r="J132" s="11" t="s">
        <v>8</v>
      </c>
      <c r="K132" s="11" t="s">
        <v>8</v>
      </c>
      <c r="L132" s="11" t="s">
        <v>8</v>
      </c>
      <c r="M132" s="11" t="s">
        <v>8</v>
      </c>
      <c r="N132" s="11" t="s">
        <v>8</v>
      </c>
      <c r="O132" s="11" t="s">
        <v>8</v>
      </c>
      <c r="P132" s="11" t="s">
        <v>8</v>
      </c>
      <c r="Q132" s="11" t="s">
        <v>8</v>
      </c>
    </row>
    <row r="133" spans="1:17" x14ac:dyDescent="0.2">
      <c r="A133" s="514" t="s">
        <v>243</v>
      </c>
      <c r="B133" s="11" t="s">
        <v>8</v>
      </c>
      <c r="C133" s="11" t="s">
        <v>8</v>
      </c>
      <c r="D133" s="11" t="s">
        <v>8</v>
      </c>
      <c r="E133" s="11" t="s">
        <v>8</v>
      </c>
      <c r="F133" s="11" t="s">
        <v>8</v>
      </c>
      <c r="G133" s="11" t="s">
        <v>8</v>
      </c>
      <c r="H133" s="11" t="s">
        <v>8</v>
      </c>
      <c r="I133" s="11" t="s">
        <v>8</v>
      </c>
      <c r="J133" s="11" t="s">
        <v>8</v>
      </c>
      <c r="K133" s="11" t="s">
        <v>8</v>
      </c>
      <c r="L133" s="11" t="s">
        <v>8</v>
      </c>
      <c r="M133" s="11" t="s">
        <v>8</v>
      </c>
      <c r="N133" s="11" t="s">
        <v>8</v>
      </c>
      <c r="O133" s="11" t="s">
        <v>8</v>
      </c>
      <c r="P133" s="11" t="s">
        <v>8</v>
      </c>
      <c r="Q133" s="11" t="s">
        <v>8</v>
      </c>
    </row>
    <row r="134" spans="1:17" x14ac:dyDescent="0.2">
      <c r="A134" s="514" t="s">
        <v>244</v>
      </c>
      <c r="B134" s="11" t="s">
        <v>8</v>
      </c>
      <c r="C134" s="11" t="s">
        <v>8</v>
      </c>
      <c r="D134" s="11" t="s">
        <v>8</v>
      </c>
      <c r="E134" s="11" t="s">
        <v>8</v>
      </c>
      <c r="F134" s="11" t="s">
        <v>8</v>
      </c>
      <c r="G134" s="11" t="s">
        <v>8</v>
      </c>
      <c r="H134" s="11" t="s">
        <v>8</v>
      </c>
      <c r="I134" s="11" t="s">
        <v>8</v>
      </c>
      <c r="J134" s="11" t="s">
        <v>8</v>
      </c>
      <c r="K134" s="11" t="s">
        <v>8</v>
      </c>
      <c r="L134" s="11" t="s">
        <v>8</v>
      </c>
      <c r="M134" s="11" t="s">
        <v>8</v>
      </c>
      <c r="N134" s="11" t="s">
        <v>8</v>
      </c>
      <c r="O134" s="11" t="s">
        <v>8</v>
      </c>
      <c r="P134" s="11" t="s">
        <v>8</v>
      </c>
      <c r="Q134" s="11" t="s">
        <v>8</v>
      </c>
    </row>
    <row r="135" spans="1:17" x14ac:dyDescent="0.2">
      <c r="A135" s="514" t="s">
        <v>245</v>
      </c>
      <c r="B135" s="11" t="s">
        <v>8</v>
      </c>
      <c r="C135" s="11" t="s">
        <v>8</v>
      </c>
      <c r="D135" s="11" t="s">
        <v>8</v>
      </c>
      <c r="E135" s="11" t="s">
        <v>8</v>
      </c>
      <c r="F135" s="11" t="s">
        <v>8</v>
      </c>
      <c r="G135" s="11" t="s">
        <v>8</v>
      </c>
      <c r="H135" s="11" t="s">
        <v>8</v>
      </c>
      <c r="I135" s="11" t="s">
        <v>8</v>
      </c>
      <c r="J135" s="11" t="s">
        <v>8</v>
      </c>
      <c r="K135" s="11" t="s">
        <v>8</v>
      </c>
      <c r="L135" s="11" t="s">
        <v>8</v>
      </c>
      <c r="M135" s="11" t="s">
        <v>8</v>
      </c>
      <c r="N135" s="11" t="s">
        <v>8</v>
      </c>
      <c r="O135" s="11" t="s">
        <v>8</v>
      </c>
      <c r="P135" s="11" t="s">
        <v>8</v>
      </c>
      <c r="Q135" s="11" t="s">
        <v>8</v>
      </c>
    </row>
    <row r="136" spans="1:17" x14ac:dyDescent="0.2">
      <c r="A136" s="855" t="s">
        <v>152</v>
      </c>
      <c r="B136" s="11" t="s">
        <v>8</v>
      </c>
      <c r="C136" s="11" t="s">
        <v>8</v>
      </c>
      <c r="D136" s="11" t="s">
        <v>8</v>
      </c>
      <c r="E136" s="11" t="s">
        <v>8</v>
      </c>
      <c r="F136" s="11" t="s">
        <v>8</v>
      </c>
      <c r="G136" s="11" t="s">
        <v>8</v>
      </c>
      <c r="H136" s="11" t="s">
        <v>8</v>
      </c>
      <c r="I136" s="11" t="s">
        <v>8</v>
      </c>
      <c r="J136" s="11" t="s">
        <v>8</v>
      </c>
      <c r="K136" s="11" t="s">
        <v>8</v>
      </c>
      <c r="L136" s="11" t="s">
        <v>8</v>
      </c>
      <c r="M136" s="11" t="s">
        <v>8</v>
      </c>
      <c r="N136" s="11" t="s">
        <v>8</v>
      </c>
      <c r="O136" s="11" t="s">
        <v>8</v>
      </c>
      <c r="P136" s="11" t="s">
        <v>8</v>
      </c>
      <c r="Q136" s="11" t="s">
        <v>8</v>
      </c>
    </row>
    <row r="137" spans="1:17" x14ac:dyDescent="0.2">
      <c r="A137" s="855" t="s">
        <v>153</v>
      </c>
      <c r="B137" s="11" t="s">
        <v>8</v>
      </c>
      <c r="C137" s="11" t="s">
        <v>8</v>
      </c>
      <c r="D137" s="11" t="s">
        <v>8</v>
      </c>
      <c r="E137" s="11" t="s">
        <v>8</v>
      </c>
      <c r="F137" s="11" t="s">
        <v>8</v>
      </c>
      <c r="G137" s="11" t="s">
        <v>8</v>
      </c>
      <c r="H137" s="11" t="s">
        <v>8</v>
      </c>
      <c r="I137" s="11" t="s">
        <v>8</v>
      </c>
      <c r="J137" s="11" t="s">
        <v>8</v>
      </c>
      <c r="K137" s="11" t="s">
        <v>8</v>
      </c>
      <c r="L137" s="11" t="s">
        <v>8</v>
      </c>
      <c r="M137" s="11" t="s">
        <v>8</v>
      </c>
      <c r="N137" s="11" t="s">
        <v>8</v>
      </c>
      <c r="O137" s="11" t="s">
        <v>8</v>
      </c>
      <c r="P137" s="11" t="s">
        <v>8</v>
      </c>
      <c r="Q137" s="11" t="s">
        <v>8</v>
      </c>
    </row>
    <row r="138" spans="1:17" x14ac:dyDescent="0.2">
      <c r="A138" s="855" t="s">
        <v>155</v>
      </c>
      <c r="B138" s="11" t="s">
        <v>8</v>
      </c>
      <c r="C138" s="11" t="s">
        <v>8</v>
      </c>
      <c r="D138" s="11" t="s">
        <v>8</v>
      </c>
      <c r="E138" s="11" t="s">
        <v>8</v>
      </c>
      <c r="F138" s="11" t="s">
        <v>8</v>
      </c>
      <c r="G138" s="11" t="s">
        <v>8</v>
      </c>
      <c r="H138" s="11" t="s">
        <v>8</v>
      </c>
      <c r="I138" s="11" t="s">
        <v>8</v>
      </c>
      <c r="J138" s="11" t="s">
        <v>8</v>
      </c>
      <c r="K138" s="11" t="s">
        <v>8</v>
      </c>
      <c r="L138" s="11" t="s">
        <v>8</v>
      </c>
      <c r="M138" s="11" t="s">
        <v>8</v>
      </c>
      <c r="N138" s="11" t="s">
        <v>8</v>
      </c>
      <c r="O138" s="11" t="s">
        <v>8</v>
      </c>
      <c r="P138" s="11" t="s">
        <v>8</v>
      </c>
      <c r="Q138" s="11" t="s">
        <v>8</v>
      </c>
    </row>
    <row r="139" spans="1:17" x14ac:dyDescent="0.2">
      <c r="A139" s="855" t="s">
        <v>156</v>
      </c>
      <c r="B139" s="11" t="s">
        <v>8</v>
      </c>
      <c r="C139" s="11" t="s">
        <v>8</v>
      </c>
      <c r="D139" s="11" t="s">
        <v>8</v>
      </c>
      <c r="E139" s="11" t="s">
        <v>8</v>
      </c>
      <c r="F139" s="11" t="s">
        <v>8</v>
      </c>
      <c r="G139" s="11" t="s">
        <v>8</v>
      </c>
      <c r="H139" s="11" t="s">
        <v>8</v>
      </c>
      <c r="I139" s="11" t="s">
        <v>8</v>
      </c>
      <c r="J139" s="11" t="s">
        <v>8</v>
      </c>
      <c r="K139" s="11" t="s">
        <v>8</v>
      </c>
      <c r="L139" s="11" t="s">
        <v>8</v>
      </c>
      <c r="M139" s="11" t="s">
        <v>8</v>
      </c>
      <c r="N139" s="11" t="s">
        <v>8</v>
      </c>
      <c r="O139" s="11" t="s">
        <v>8</v>
      </c>
      <c r="P139" s="11" t="s">
        <v>8</v>
      </c>
      <c r="Q139" s="11" t="s">
        <v>8</v>
      </c>
    </row>
    <row r="140" spans="1:17" x14ac:dyDescent="0.2">
      <c r="A140" s="855" t="s">
        <v>157</v>
      </c>
      <c r="B140" s="11" t="s">
        <v>8</v>
      </c>
      <c r="C140" s="11" t="s">
        <v>8</v>
      </c>
      <c r="D140" s="11" t="s">
        <v>8</v>
      </c>
      <c r="E140" s="11" t="s">
        <v>8</v>
      </c>
      <c r="F140" s="11" t="s">
        <v>8</v>
      </c>
      <c r="G140" s="11" t="s">
        <v>8</v>
      </c>
      <c r="H140" s="11" t="s">
        <v>8</v>
      </c>
      <c r="I140" s="11" t="s">
        <v>8</v>
      </c>
      <c r="J140" s="11" t="s">
        <v>8</v>
      </c>
      <c r="K140" s="11" t="s">
        <v>8</v>
      </c>
      <c r="L140" s="11" t="s">
        <v>8</v>
      </c>
      <c r="M140" s="11" t="s">
        <v>8</v>
      </c>
      <c r="N140" s="11" t="s">
        <v>8</v>
      </c>
      <c r="O140" s="11" t="s">
        <v>8</v>
      </c>
      <c r="P140" s="11" t="s">
        <v>8</v>
      </c>
      <c r="Q140" s="11" t="s">
        <v>8</v>
      </c>
    </row>
    <row r="141" spans="1:17" x14ac:dyDescent="0.2">
      <c r="A141" s="855" t="s">
        <v>158</v>
      </c>
      <c r="B141" s="11" t="s">
        <v>8</v>
      </c>
      <c r="C141" s="11" t="s">
        <v>8</v>
      </c>
      <c r="D141" s="11" t="s">
        <v>8</v>
      </c>
      <c r="E141" s="11" t="s">
        <v>8</v>
      </c>
      <c r="F141" s="11" t="s">
        <v>8</v>
      </c>
      <c r="G141" s="11" t="s">
        <v>8</v>
      </c>
      <c r="H141" s="11" t="s">
        <v>8</v>
      </c>
      <c r="I141" s="11" t="s">
        <v>8</v>
      </c>
      <c r="J141" s="11" t="s">
        <v>8</v>
      </c>
      <c r="K141" s="11" t="s">
        <v>8</v>
      </c>
      <c r="L141" s="11" t="s">
        <v>8</v>
      </c>
      <c r="M141" s="11" t="s">
        <v>8</v>
      </c>
      <c r="N141" s="11" t="s">
        <v>8</v>
      </c>
      <c r="O141" s="11" t="s">
        <v>8</v>
      </c>
      <c r="P141" s="11" t="s">
        <v>8</v>
      </c>
      <c r="Q141" s="11" t="s">
        <v>8</v>
      </c>
    </row>
    <row r="142" spans="1:17" x14ac:dyDescent="0.2">
      <c r="A142" s="855" t="s">
        <v>159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11"/>
      <c r="P142" s="67"/>
      <c r="Q142" s="67"/>
    </row>
    <row r="143" spans="1:17" x14ac:dyDescent="0.2">
      <c r="A143" s="855" t="s">
        <v>81</v>
      </c>
      <c r="B143" s="11" t="s">
        <v>4</v>
      </c>
      <c r="C143" s="19">
        <v>3417</v>
      </c>
      <c r="D143" s="19">
        <v>3972</v>
      </c>
      <c r="E143" s="19">
        <v>3645</v>
      </c>
      <c r="F143" s="19">
        <v>3755</v>
      </c>
      <c r="G143" s="19">
        <v>1927</v>
      </c>
      <c r="H143" s="19">
        <v>1847</v>
      </c>
      <c r="I143" s="19">
        <v>1923</v>
      </c>
      <c r="J143" s="19">
        <v>2899</v>
      </c>
      <c r="K143" s="19">
        <v>5442</v>
      </c>
      <c r="L143" s="19">
        <v>2718</v>
      </c>
      <c r="M143" s="19">
        <v>4194</v>
      </c>
      <c r="N143" s="19">
        <v>4319</v>
      </c>
      <c r="O143" s="899">
        <v>7009</v>
      </c>
      <c r="P143" s="299">
        <v>10380</v>
      </c>
      <c r="Q143" s="899">
        <v>6648</v>
      </c>
    </row>
    <row r="144" spans="1:17" x14ac:dyDescent="0.2">
      <c r="A144" s="855" t="s">
        <v>160</v>
      </c>
      <c r="B144" s="45" t="s">
        <v>4</v>
      </c>
      <c r="C144" s="45" t="s">
        <v>4</v>
      </c>
      <c r="D144" s="45">
        <v>108.8</v>
      </c>
      <c r="E144" s="45">
        <v>88.5</v>
      </c>
      <c r="F144" s="45">
        <v>99</v>
      </c>
      <c r="G144" s="45">
        <v>49.5</v>
      </c>
      <c r="H144" s="45">
        <v>91</v>
      </c>
      <c r="I144" s="45">
        <v>99.2</v>
      </c>
      <c r="J144" s="36">
        <v>143.1</v>
      </c>
      <c r="K144" s="36">
        <v>184.7</v>
      </c>
      <c r="L144" s="36">
        <v>50.5</v>
      </c>
      <c r="M144" s="36">
        <v>150</v>
      </c>
      <c r="N144" s="22">
        <v>99.9</v>
      </c>
      <c r="O144" s="319">
        <v>155.30000000000001</v>
      </c>
      <c r="P144" s="1040">
        <v>146.30000000000001</v>
      </c>
      <c r="Q144" s="319">
        <v>62.7</v>
      </c>
    </row>
    <row r="145" spans="1:17" x14ac:dyDescent="0.2">
      <c r="A145" s="855" t="s">
        <v>162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1041"/>
      <c r="P145" s="312"/>
      <c r="Q145" s="319"/>
    </row>
    <row r="146" spans="1:17" x14ac:dyDescent="0.2">
      <c r="A146" s="855" t="s">
        <v>163</v>
      </c>
      <c r="B146" s="11">
        <v>0.48699999999999999</v>
      </c>
      <c r="C146" s="11">
        <v>0.53</v>
      </c>
      <c r="D146" s="11">
        <v>1.6060000000000001</v>
      </c>
      <c r="E146" s="11">
        <v>1.375</v>
      </c>
      <c r="F146" s="11">
        <v>1.766</v>
      </c>
      <c r="G146" s="11">
        <v>1.8260000000000001</v>
      </c>
      <c r="H146" s="11">
        <v>1.3360000000000001</v>
      </c>
      <c r="I146" s="11">
        <v>4.3860000000000001</v>
      </c>
      <c r="J146" s="11">
        <v>8.9239999999999995</v>
      </c>
      <c r="K146" s="11">
        <v>12.298999999999999</v>
      </c>
      <c r="L146" s="11">
        <v>7.0090000000000003</v>
      </c>
      <c r="M146" s="11">
        <v>5.3710000000000004</v>
      </c>
      <c r="N146" s="11">
        <v>1.5620000000000001</v>
      </c>
      <c r="O146" s="882">
        <v>4.0999999999999996</v>
      </c>
      <c r="P146" s="1040">
        <v>3.8</v>
      </c>
      <c r="Q146" s="316">
        <v>2</v>
      </c>
    </row>
    <row r="147" spans="1:17" ht="22.5" x14ac:dyDescent="0.2">
      <c r="A147" s="855" t="s">
        <v>164</v>
      </c>
      <c r="B147" s="45">
        <v>95.5</v>
      </c>
      <c r="C147" s="45">
        <v>108.8</v>
      </c>
      <c r="D147" s="45">
        <v>303</v>
      </c>
      <c r="E147" s="45">
        <v>85.6</v>
      </c>
      <c r="F147" s="45">
        <v>128.4</v>
      </c>
      <c r="G147" s="45">
        <v>103.4</v>
      </c>
      <c r="H147" s="45">
        <v>73.2</v>
      </c>
      <c r="I147" s="45">
        <v>328.3</v>
      </c>
      <c r="J147" s="36">
        <v>203.5</v>
      </c>
      <c r="K147" s="36">
        <v>137.80000000000001</v>
      </c>
      <c r="L147" s="36">
        <v>57</v>
      </c>
      <c r="M147" s="36">
        <v>76.599999999999994</v>
      </c>
      <c r="N147" s="22">
        <v>29.1</v>
      </c>
      <c r="O147" s="319">
        <v>262.2</v>
      </c>
      <c r="P147" s="1040">
        <v>92.8</v>
      </c>
      <c r="Q147" s="319">
        <v>38.6</v>
      </c>
    </row>
    <row r="148" spans="1:17" x14ac:dyDescent="0.2">
      <c r="A148" s="855" t="s">
        <v>165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041"/>
      <c r="P148" s="312"/>
      <c r="Q148" s="312"/>
    </row>
    <row r="149" spans="1:17" ht="22.5" x14ac:dyDescent="0.2">
      <c r="A149" s="765" t="s">
        <v>166</v>
      </c>
      <c r="B149" s="11" t="s">
        <v>4</v>
      </c>
      <c r="C149" s="11" t="s">
        <v>4</v>
      </c>
      <c r="D149" s="11" t="s">
        <v>4</v>
      </c>
      <c r="E149" s="11" t="s">
        <v>4</v>
      </c>
      <c r="F149" s="11" t="s">
        <v>8</v>
      </c>
      <c r="G149" s="11" t="s">
        <v>8</v>
      </c>
      <c r="H149" s="11" t="s">
        <v>8</v>
      </c>
      <c r="I149" s="11" t="s">
        <v>8</v>
      </c>
      <c r="J149" s="11" t="s">
        <v>8</v>
      </c>
      <c r="K149" s="11" t="s">
        <v>8</v>
      </c>
      <c r="L149" s="11" t="s">
        <v>8</v>
      </c>
      <c r="M149" s="11" t="s">
        <v>8</v>
      </c>
      <c r="N149" s="11" t="s">
        <v>8</v>
      </c>
      <c r="O149" s="1041" t="s">
        <v>8</v>
      </c>
      <c r="P149" s="319" t="s">
        <v>8</v>
      </c>
      <c r="Q149" s="319">
        <v>300</v>
      </c>
    </row>
    <row r="150" spans="1:17" ht="13.5" customHeight="1" x14ac:dyDescent="0.2">
      <c r="A150" s="765" t="s">
        <v>167</v>
      </c>
      <c r="B150" s="11" t="s">
        <v>4</v>
      </c>
      <c r="C150" s="11" t="s">
        <v>4</v>
      </c>
      <c r="D150" s="11" t="s">
        <v>4</v>
      </c>
      <c r="E150" s="11" t="s">
        <v>4</v>
      </c>
      <c r="F150" s="11" t="s">
        <v>8</v>
      </c>
      <c r="G150" s="11" t="s">
        <v>8</v>
      </c>
      <c r="H150" s="19">
        <v>280</v>
      </c>
      <c r="I150" s="11" t="s">
        <v>8</v>
      </c>
      <c r="J150" s="11" t="s">
        <v>8</v>
      </c>
      <c r="K150" s="11" t="s">
        <v>8</v>
      </c>
      <c r="L150" s="11" t="s">
        <v>8</v>
      </c>
      <c r="M150" s="11" t="s">
        <v>8</v>
      </c>
      <c r="N150" s="11" t="s">
        <v>8</v>
      </c>
      <c r="O150" s="1041" t="s">
        <v>8</v>
      </c>
      <c r="P150" s="319" t="s">
        <v>8</v>
      </c>
      <c r="Q150" s="319" t="s">
        <v>8</v>
      </c>
    </row>
    <row r="151" spans="1:17" x14ac:dyDescent="0.2">
      <c r="A151" s="855" t="s">
        <v>246</v>
      </c>
      <c r="B151" s="22"/>
      <c r="C151" s="22"/>
      <c r="D151" s="22"/>
      <c r="E151" s="22"/>
      <c r="F151" s="22"/>
      <c r="G151" s="22"/>
      <c r="H151" s="35"/>
      <c r="I151" s="35"/>
      <c r="J151" s="35"/>
      <c r="K151" s="35"/>
      <c r="L151" s="35"/>
      <c r="M151" s="35"/>
      <c r="N151" s="22"/>
      <c r="O151" s="1041"/>
      <c r="P151" s="319" t="s">
        <v>8</v>
      </c>
      <c r="Q151" s="319" t="s">
        <v>8</v>
      </c>
    </row>
    <row r="152" spans="1:17" x14ac:dyDescent="0.2">
      <c r="A152" s="765" t="s">
        <v>247</v>
      </c>
      <c r="B152" s="11" t="s">
        <v>4</v>
      </c>
      <c r="C152" s="11" t="s">
        <v>4</v>
      </c>
      <c r="D152" s="11" t="s">
        <v>4</v>
      </c>
      <c r="E152" s="11" t="s">
        <v>4</v>
      </c>
      <c r="F152" s="11" t="s">
        <v>8</v>
      </c>
      <c r="G152" s="11" t="s">
        <v>8</v>
      </c>
      <c r="H152" s="11" t="s">
        <v>8</v>
      </c>
      <c r="I152" s="11" t="s">
        <v>8</v>
      </c>
      <c r="J152" s="11" t="s">
        <v>8</v>
      </c>
      <c r="K152" s="11" t="s">
        <v>8</v>
      </c>
      <c r="L152" s="11" t="s">
        <v>8</v>
      </c>
      <c r="M152" s="11" t="s">
        <v>8</v>
      </c>
      <c r="N152" s="11" t="s">
        <v>8</v>
      </c>
      <c r="O152" s="1041" t="s">
        <v>8</v>
      </c>
      <c r="P152" s="319" t="s">
        <v>8</v>
      </c>
      <c r="Q152" s="319" t="s">
        <v>8</v>
      </c>
    </row>
    <row r="153" spans="1:17" ht="22.5" x14ac:dyDescent="0.2">
      <c r="A153" s="765" t="s">
        <v>248</v>
      </c>
      <c r="B153" s="11" t="s">
        <v>4</v>
      </c>
      <c r="C153" s="11" t="s">
        <v>4</v>
      </c>
      <c r="D153" s="11" t="s">
        <v>4</v>
      </c>
      <c r="E153" s="11" t="s">
        <v>4</v>
      </c>
      <c r="F153" s="11" t="s">
        <v>8</v>
      </c>
      <c r="G153" s="11" t="s">
        <v>8</v>
      </c>
      <c r="H153" s="11" t="s">
        <v>8</v>
      </c>
      <c r="I153" s="11" t="s">
        <v>8</v>
      </c>
      <c r="J153" s="11" t="s">
        <v>8</v>
      </c>
      <c r="K153" s="11" t="s">
        <v>8</v>
      </c>
      <c r="L153" s="11" t="s">
        <v>8</v>
      </c>
      <c r="M153" s="11" t="s">
        <v>8</v>
      </c>
      <c r="N153" s="11" t="s">
        <v>8</v>
      </c>
      <c r="O153" s="1041" t="s">
        <v>8</v>
      </c>
      <c r="P153" s="319" t="s">
        <v>8</v>
      </c>
      <c r="Q153" s="319" t="s">
        <v>8</v>
      </c>
    </row>
    <row r="154" spans="1:17" ht="22.5" x14ac:dyDescent="0.2">
      <c r="A154" s="693" t="s">
        <v>249</v>
      </c>
      <c r="B154" s="857">
        <v>3921</v>
      </c>
      <c r="C154" s="857">
        <v>4183</v>
      </c>
      <c r="D154" s="857">
        <v>4505</v>
      </c>
      <c r="E154" s="857">
        <v>4981</v>
      </c>
      <c r="F154" s="857">
        <v>5425</v>
      </c>
      <c r="G154" s="857">
        <v>4020</v>
      </c>
      <c r="H154" s="857">
        <v>3920</v>
      </c>
      <c r="I154" s="857">
        <v>3817</v>
      </c>
      <c r="J154" s="857">
        <v>3752</v>
      </c>
      <c r="K154" s="35">
        <v>3377</v>
      </c>
      <c r="L154" s="35">
        <v>3239</v>
      </c>
      <c r="M154" s="35">
        <v>3350</v>
      </c>
      <c r="N154" s="35">
        <v>3642</v>
      </c>
      <c r="O154" s="837">
        <v>3697</v>
      </c>
      <c r="P154" s="899">
        <v>3790</v>
      </c>
      <c r="Q154" s="899">
        <v>3749</v>
      </c>
    </row>
    <row r="155" spans="1:17" ht="24" x14ac:dyDescent="0.2">
      <c r="A155" s="856" t="s">
        <v>250</v>
      </c>
      <c r="B155" s="857">
        <v>3620</v>
      </c>
      <c r="C155" s="857">
        <v>3659</v>
      </c>
      <c r="D155" s="857">
        <v>3281</v>
      </c>
      <c r="E155" s="857">
        <v>3647</v>
      </c>
      <c r="F155" s="857">
        <v>4120</v>
      </c>
      <c r="G155" s="857">
        <v>3465</v>
      </c>
      <c r="H155" s="857">
        <v>3378</v>
      </c>
      <c r="I155" s="857">
        <v>3134</v>
      </c>
      <c r="J155" s="857">
        <v>3137</v>
      </c>
      <c r="K155" s="35">
        <v>2983</v>
      </c>
      <c r="L155" s="35">
        <v>2947</v>
      </c>
      <c r="M155" s="35">
        <v>3005</v>
      </c>
      <c r="N155" s="35">
        <v>3385</v>
      </c>
      <c r="O155" s="837">
        <v>3468</v>
      </c>
      <c r="P155" s="899">
        <v>3541</v>
      </c>
      <c r="Q155" s="899">
        <v>3543</v>
      </c>
    </row>
    <row r="156" spans="1:17" ht="22.5" x14ac:dyDescent="0.2">
      <c r="A156" s="856" t="s">
        <v>178</v>
      </c>
      <c r="B156" s="11" t="s">
        <v>8</v>
      </c>
      <c r="C156" s="11" t="s">
        <v>8</v>
      </c>
      <c r="D156" s="11" t="s">
        <v>8</v>
      </c>
      <c r="E156" s="11" t="s">
        <v>8</v>
      </c>
      <c r="F156" s="11" t="s">
        <v>8</v>
      </c>
      <c r="G156" s="11" t="s">
        <v>8</v>
      </c>
      <c r="H156" s="11" t="s">
        <v>8</v>
      </c>
      <c r="I156" s="11" t="s">
        <v>8</v>
      </c>
      <c r="J156" s="11" t="s">
        <v>8</v>
      </c>
      <c r="K156" s="45" t="s">
        <v>8</v>
      </c>
      <c r="L156" s="45" t="s">
        <v>8</v>
      </c>
      <c r="M156" s="45" t="s">
        <v>8</v>
      </c>
      <c r="N156" s="45" t="s">
        <v>8</v>
      </c>
      <c r="O156" s="45" t="s">
        <v>8</v>
      </c>
      <c r="P156" s="791" t="s">
        <v>8</v>
      </c>
      <c r="Q156" s="319" t="s">
        <v>8</v>
      </c>
    </row>
    <row r="157" spans="1:17" ht="22.5" x14ac:dyDescent="0.2">
      <c r="A157" s="856" t="s">
        <v>179</v>
      </c>
      <c r="B157" s="11" t="s">
        <v>8</v>
      </c>
      <c r="C157" s="11" t="s">
        <v>8</v>
      </c>
      <c r="D157" s="11" t="s">
        <v>8</v>
      </c>
      <c r="E157" s="11" t="s">
        <v>8</v>
      </c>
      <c r="F157" s="11" t="s">
        <v>8</v>
      </c>
      <c r="G157" s="11" t="s">
        <v>8</v>
      </c>
      <c r="H157" s="11" t="s">
        <v>8</v>
      </c>
      <c r="I157" s="11" t="s">
        <v>8</v>
      </c>
      <c r="J157" s="11" t="s">
        <v>8</v>
      </c>
      <c r="K157" s="45" t="s">
        <v>8</v>
      </c>
      <c r="L157" s="45" t="s">
        <v>8</v>
      </c>
      <c r="M157" s="45" t="s">
        <v>8</v>
      </c>
      <c r="N157" s="45" t="s">
        <v>8</v>
      </c>
      <c r="O157" s="45" t="s">
        <v>8</v>
      </c>
      <c r="P157" s="791" t="s">
        <v>8</v>
      </c>
      <c r="Q157" s="319" t="s">
        <v>8</v>
      </c>
    </row>
    <row r="158" spans="1:17" ht="22.5" x14ac:dyDescent="0.2">
      <c r="A158" s="856" t="s">
        <v>180</v>
      </c>
      <c r="B158" s="48">
        <v>29137.554</v>
      </c>
      <c r="C158" s="48">
        <v>31202.993999999999</v>
      </c>
      <c r="D158" s="48">
        <v>46296.586000000003</v>
      </c>
      <c r="E158" s="48">
        <v>50272.928999999996</v>
      </c>
      <c r="F158" s="48">
        <v>56965.216999999997</v>
      </c>
      <c r="G158" s="48">
        <v>68178.007500850043</v>
      </c>
      <c r="H158" s="45">
        <v>75987.575677249974</v>
      </c>
      <c r="I158" s="45">
        <v>111216.42968119997</v>
      </c>
      <c r="J158" s="75">
        <v>128226.04202699997</v>
      </c>
      <c r="K158" s="75">
        <v>133409.296</v>
      </c>
      <c r="L158" s="45">
        <v>194260.35200000001</v>
      </c>
      <c r="M158" s="45">
        <v>156455.617</v>
      </c>
      <c r="N158" s="586">
        <v>201870.62100000001</v>
      </c>
      <c r="O158" s="45">
        <v>218283.4</v>
      </c>
      <c r="P158" s="791">
        <v>236391.9</v>
      </c>
      <c r="Q158" s="866" t="s">
        <v>4</v>
      </c>
    </row>
    <row r="159" spans="1:17" x14ac:dyDescent="0.2">
      <c r="A159" s="1045" t="s">
        <v>181</v>
      </c>
      <c r="B159" s="1046"/>
      <c r="C159" s="1047"/>
      <c r="D159" s="1047"/>
      <c r="E159" s="1047"/>
      <c r="F159" s="1047"/>
      <c r="G159" s="1047"/>
      <c r="H159" s="1047"/>
      <c r="I159" s="1047"/>
      <c r="J159" s="1047"/>
      <c r="K159" s="1047"/>
      <c r="L159" s="1047"/>
      <c r="M159" s="1047"/>
      <c r="N159" s="1647"/>
      <c r="O159" s="1648"/>
      <c r="P159" s="1051"/>
      <c r="Q159" s="1051"/>
    </row>
    <row r="160" spans="1:17" x14ac:dyDescent="0.2">
      <c r="A160" s="855" t="s">
        <v>251</v>
      </c>
      <c r="B160" s="45" t="s">
        <v>8</v>
      </c>
      <c r="C160" s="45" t="s">
        <v>8</v>
      </c>
      <c r="D160" s="45" t="s">
        <v>8</v>
      </c>
      <c r="E160" s="35">
        <v>13743320</v>
      </c>
      <c r="F160" s="35">
        <v>19186869</v>
      </c>
      <c r="G160" s="35">
        <v>17200238</v>
      </c>
      <c r="H160" s="35">
        <v>24113009</v>
      </c>
      <c r="I160" s="35">
        <v>28003151</v>
      </c>
      <c r="J160" s="35">
        <v>18684971</v>
      </c>
      <c r="K160" s="35">
        <v>15920001</v>
      </c>
      <c r="L160" s="35">
        <v>20178108</v>
      </c>
      <c r="M160" s="35">
        <v>22682692</v>
      </c>
      <c r="N160" s="35">
        <v>18726452</v>
      </c>
      <c r="O160" s="10">
        <v>27076.9</v>
      </c>
      <c r="P160" s="866">
        <v>28674</v>
      </c>
      <c r="Q160" s="899">
        <v>49815225</v>
      </c>
    </row>
    <row r="161" spans="1:17" x14ac:dyDescent="0.2">
      <c r="A161" s="34" t="s">
        <v>252</v>
      </c>
      <c r="B161" s="11" t="s">
        <v>8</v>
      </c>
      <c r="C161" s="11" t="s">
        <v>8</v>
      </c>
      <c r="D161" s="11" t="s">
        <v>8</v>
      </c>
      <c r="E161" s="11" t="s">
        <v>8</v>
      </c>
      <c r="F161" s="11">
        <v>130.19999999999999</v>
      </c>
      <c r="G161" s="11">
        <v>83.9</v>
      </c>
      <c r="H161" s="11">
        <v>119.3</v>
      </c>
      <c r="I161" s="11">
        <v>107.3</v>
      </c>
      <c r="J161" s="11">
        <v>62.3</v>
      </c>
      <c r="K161" s="11">
        <v>80</v>
      </c>
      <c r="L161" s="11">
        <v>118</v>
      </c>
      <c r="M161" s="11">
        <v>102.7</v>
      </c>
      <c r="N161" s="11">
        <v>70.599999999999994</v>
      </c>
      <c r="O161" s="45">
        <v>126.9</v>
      </c>
      <c r="P161" s="866">
        <v>100.1</v>
      </c>
      <c r="Q161" s="319">
        <v>158.9</v>
      </c>
    </row>
    <row r="162" spans="1:17" ht="24" customHeight="1" x14ac:dyDescent="0.2">
      <c r="A162" s="776" t="s">
        <v>253</v>
      </c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8"/>
    </row>
    <row r="163" spans="1:17" ht="25.5" customHeight="1" x14ac:dyDescent="0.2">
      <c r="A163" s="776" t="s">
        <v>254</v>
      </c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8"/>
    </row>
    <row r="164" spans="1:17" ht="27.75" customHeight="1" x14ac:dyDescent="0.2">
      <c r="A164" s="776" t="s">
        <v>255</v>
      </c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8"/>
    </row>
    <row r="165" spans="1:17" ht="74.25" customHeight="1" x14ac:dyDescent="0.2">
      <c r="A165" s="1532" t="s">
        <v>256</v>
      </c>
      <c r="B165" s="778"/>
      <c r="C165" s="778"/>
      <c r="D165" s="778"/>
      <c r="E165" s="778"/>
      <c r="F165" s="778"/>
      <c r="G165" s="778"/>
      <c r="H165" s="778"/>
      <c r="I165" s="778"/>
      <c r="J165" s="778"/>
      <c r="K165" s="779"/>
      <c r="L165" s="779"/>
      <c r="M165" s="779"/>
      <c r="N165" s="778"/>
      <c r="O165" s="778"/>
      <c r="P165" s="778"/>
      <c r="Q165" s="778"/>
    </row>
    <row r="166" spans="1:17" ht="36" customHeight="1" x14ac:dyDescent="0.2">
      <c r="A166" s="1532" t="s">
        <v>257</v>
      </c>
      <c r="B166" s="778"/>
      <c r="C166" s="778"/>
      <c r="D166" s="778"/>
      <c r="E166" s="778"/>
      <c r="F166" s="778"/>
      <c r="G166" s="778"/>
      <c r="H166" s="778"/>
      <c r="I166" s="778"/>
      <c r="J166" s="778"/>
      <c r="K166" s="778"/>
      <c r="L166" s="778"/>
      <c r="M166" s="778"/>
      <c r="N166" s="778"/>
      <c r="O166" s="778"/>
      <c r="P166" s="778"/>
      <c r="Q166" s="778"/>
    </row>
    <row r="167" spans="1:17" ht="15.75" customHeight="1" x14ac:dyDescent="0.2">
      <c r="A167" s="780" t="s">
        <v>836</v>
      </c>
      <c r="B167" s="781"/>
      <c r="C167" s="781"/>
      <c r="D167" s="781"/>
      <c r="E167" s="781"/>
      <c r="F167" s="781"/>
      <c r="G167" s="781"/>
      <c r="H167" s="781"/>
      <c r="I167" s="781"/>
      <c r="J167" s="781"/>
      <c r="K167" s="781"/>
      <c r="L167" s="781"/>
      <c r="M167" s="781"/>
      <c r="N167" s="781"/>
      <c r="O167" s="781"/>
      <c r="P167" s="781"/>
      <c r="Q167" s="781"/>
    </row>
    <row r="168" spans="1:17" ht="14.25" customHeight="1" x14ac:dyDescent="0.2">
      <c r="A168" s="783" t="s">
        <v>258</v>
      </c>
      <c r="B168" s="782"/>
      <c r="C168" s="782"/>
      <c r="D168" s="782"/>
      <c r="E168" s="782"/>
      <c r="F168" s="782"/>
      <c r="G168" s="782"/>
      <c r="H168" s="782"/>
      <c r="I168" s="782"/>
      <c r="J168" s="782"/>
      <c r="K168" s="40"/>
      <c r="L168" s="40"/>
      <c r="M168" s="40"/>
      <c r="N168" s="40"/>
      <c r="O168" s="40"/>
    </row>
    <row r="169" spans="1:17" ht="12" customHeight="1" x14ac:dyDescent="0.2">
      <c r="A169" s="783" t="s">
        <v>259</v>
      </c>
      <c r="B169" s="782"/>
      <c r="C169" s="782"/>
      <c r="D169" s="782"/>
      <c r="E169" s="782"/>
      <c r="F169" s="782"/>
      <c r="G169" s="782"/>
      <c r="H169" s="782"/>
      <c r="I169" s="782"/>
      <c r="J169" s="782"/>
      <c r="K169" s="40"/>
      <c r="L169" s="40"/>
      <c r="M169" s="40"/>
      <c r="N169" s="40"/>
      <c r="O169" s="40"/>
    </row>
    <row r="170" spans="1:17" ht="15" customHeight="1" x14ac:dyDescent="0.25">
      <c r="A170" s="1649"/>
      <c r="B170" s="1650"/>
      <c r="C170" s="1650"/>
      <c r="D170" s="783"/>
      <c r="E170" s="783"/>
      <c r="F170" s="783"/>
      <c r="G170" s="783"/>
      <c r="H170" s="783"/>
      <c r="I170" s="783"/>
      <c r="J170" s="40"/>
      <c r="K170" s="40"/>
      <c r="L170" s="40"/>
      <c r="M170" s="40"/>
      <c r="N170" s="40"/>
      <c r="O170" s="40"/>
    </row>
    <row r="171" spans="1:17" ht="15" customHeight="1" x14ac:dyDescent="0.25">
      <c r="A171" s="1528"/>
      <c r="B171" s="1529"/>
      <c r="C171" s="1529"/>
      <c r="D171" s="783"/>
      <c r="E171" s="783"/>
      <c r="F171" s="783"/>
      <c r="G171" s="783"/>
      <c r="H171" s="783"/>
      <c r="I171" s="783"/>
      <c r="J171" s="40"/>
      <c r="K171" s="40"/>
      <c r="L171" s="40"/>
      <c r="M171" s="40"/>
      <c r="N171" s="40"/>
      <c r="O171" s="40"/>
    </row>
    <row r="172" spans="1:17" ht="15" customHeight="1" x14ac:dyDescent="0.25">
      <c r="A172" s="1528"/>
      <c r="B172" s="1529"/>
      <c r="C172" s="1529"/>
      <c r="D172" s="783"/>
      <c r="E172" s="783"/>
      <c r="F172" s="783"/>
      <c r="G172" s="783"/>
      <c r="H172" s="783"/>
      <c r="I172" s="783"/>
      <c r="J172" s="40"/>
      <c r="K172" s="40"/>
      <c r="L172" s="40"/>
      <c r="M172" s="40"/>
      <c r="N172" s="40"/>
      <c r="O172" s="40"/>
    </row>
    <row r="173" spans="1:17" ht="12.75" customHeight="1" x14ac:dyDescent="0.2">
      <c r="A173" s="1530"/>
      <c r="B173" s="1530"/>
      <c r="C173" s="1530"/>
      <c r="D173" s="1530"/>
      <c r="E173" s="1530"/>
      <c r="F173" s="1530"/>
      <c r="G173" s="1530"/>
      <c r="H173" s="1530"/>
      <c r="I173" s="1530"/>
      <c r="J173" s="1530"/>
      <c r="K173" s="40"/>
      <c r="L173" s="40"/>
      <c r="M173" s="40"/>
      <c r="N173" s="40"/>
      <c r="O173" s="40"/>
    </row>
    <row r="174" spans="1:17" ht="13.5" customHeight="1" x14ac:dyDescent="0.2">
      <c r="A174" s="1651"/>
      <c r="B174" s="1651"/>
      <c r="C174" s="1651"/>
      <c r="D174" s="1651"/>
      <c r="E174" s="1651"/>
      <c r="F174" s="1651"/>
      <c r="G174" s="1651"/>
      <c r="H174" s="1651"/>
      <c r="I174" s="1651"/>
      <c r="J174" s="1651"/>
      <c r="K174" s="40"/>
      <c r="L174" s="40"/>
      <c r="M174" s="40"/>
      <c r="N174" s="40"/>
      <c r="O174" s="40"/>
    </row>
    <row r="175" spans="1:17" ht="17.25" customHeight="1" x14ac:dyDescent="0.2">
      <c r="A175" s="353"/>
      <c r="B175" s="784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</row>
  </sheetData>
  <mergeCells count="4">
    <mergeCell ref="N159:O159"/>
    <mergeCell ref="A170:C170"/>
    <mergeCell ref="A174:J174"/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9"/>
  <sheetViews>
    <sheetView workbookViewId="0">
      <pane xSplit="1" ySplit="2" topLeftCell="P141" activePane="bottomRight" state="frozen"/>
      <selection activeCell="F44" sqref="F44"/>
      <selection pane="topRight" activeCell="F44" sqref="F44"/>
      <selection pane="bottomLeft" activeCell="F44" sqref="F44"/>
      <selection pane="bottomRight" activeCell="F44" sqref="F44"/>
    </sheetView>
  </sheetViews>
  <sheetFormatPr defaultRowHeight="11.25" x14ac:dyDescent="0.2"/>
  <cols>
    <col min="1" max="1" width="50.28515625" style="340" customWidth="1"/>
    <col min="2" max="2" width="10.28515625" style="340" customWidth="1"/>
    <col min="3" max="3" width="10.5703125" style="340" customWidth="1"/>
    <col min="4" max="4" width="10.7109375" style="340" customWidth="1"/>
    <col min="5" max="5" width="10.5703125" style="340" customWidth="1"/>
    <col min="6" max="6" width="10.42578125" style="340" customWidth="1"/>
    <col min="7" max="8" width="10.140625" style="340" hidden="1" customWidth="1"/>
    <col min="9" max="9" width="8.28515625" style="340" customWidth="1"/>
    <col min="10" max="10" width="5.7109375" style="340" customWidth="1"/>
    <col min="11" max="11" width="7.140625" style="340" customWidth="1"/>
    <col min="12" max="12" width="7.7109375" style="340" customWidth="1"/>
    <col min="13" max="13" width="8.140625" style="340" customWidth="1"/>
    <col min="14" max="14" width="7.7109375" style="340" customWidth="1"/>
    <col min="15" max="15" width="8.140625" style="340" customWidth="1"/>
    <col min="16" max="16" width="7.5703125" style="340" customWidth="1"/>
    <col min="17" max="17" width="6.7109375" style="340" customWidth="1"/>
    <col min="18" max="18" width="7" style="340" customWidth="1"/>
    <col min="19" max="19" width="7.7109375" style="340" customWidth="1"/>
    <col min="20" max="20" width="7.85546875" style="340" customWidth="1"/>
    <col min="21" max="21" width="8.140625" style="5" customWidth="1"/>
    <col min="22" max="22" width="8.28515625" style="5" customWidth="1"/>
    <col min="23" max="23" width="8.85546875" style="5" hidden="1" customWidth="1"/>
    <col min="24" max="24" width="7.85546875" style="151" hidden="1" customWidth="1"/>
    <col min="25" max="25" width="9.7109375" style="151" hidden="1" customWidth="1"/>
    <col min="26" max="26" width="9.140625" style="5" hidden="1" customWidth="1"/>
    <col min="27" max="27" width="11.7109375" style="5" hidden="1" customWidth="1"/>
    <col min="28" max="28" width="9.5703125" style="5" hidden="1" customWidth="1"/>
    <col min="29" max="29" width="9.5703125" style="23" hidden="1" customWidth="1"/>
    <col min="30" max="30" width="11.42578125" style="23" hidden="1" customWidth="1"/>
    <col min="31" max="31" width="13.28515625" style="23" hidden="1" customWidth="1"/>
    <col min="32" max="32" width="10.7109375" style="23" hidden="1" customWidth="1"/>
    <col min="33" max="33" width="10.5703125" style="23" hidden="1" customWidth="1"/>
    <col min="34" max="34" width="9.5703125" style="23" customWidth="1"/>
    <col min="35" max="35" width="9.140625" style="23"/>
    <col min="36" max="36" width="12.7109375" style="23" customWidth="1"/>
    <col min="37" max="256" width="9.140625" style="23"/>
    <col min="257" max="257" width="50.28515625" style="23" customWidth="1"/>
    <col min="258" max="258" width="10.28515625" style="23" customWidth="1"/>
    <col min="259" max="259" width="10.5703125" style="23" customWidth="1"/>
    <col min="260" max="260" width="10.7109375" style="23" customWidth="1"/>
    <col min="261" max="261" width="10.5703125" style="23" customWidth="1"/>
    <col min="262" max="262" width="10.42578125" style="23" customWidth="1"/>
    <col min="263" max="264" width="0" style="23" hidden="1" customWidth="1"/>
    <col min="265" max="265" width="8.28515625" style="23" customWidth="1"/>
    <col min="266" max="266" width="5.7109375" style="23" customWidth="1"/>
    <col min="267" max="267" width="7.140625" style="23" customWidth="1"/>
    <col min="268" max="268" width="7.7109375" style="23" customWidth="1"/>
    <col min="269" max="269" width="8.140625" style="23" customWidth="1"/>
    <col min="270" max="270" width="7.7109375" style="23" customWidth="1"/>
    <col min="271" max="271" width="8.140625" style="23" customWidth="1"/>
    <col min="272" max="272" width="7.5703125" style="23" customWidth="1"/>
    <col min="273" max="273" width="6.7109375" style="23" customWidth="1"/>
    <col min="274" max="274" width="7" style="23" customWidth="1"/>
    <col min="275" max="275" width="7.7109375" style="23" customWidth="1"/>
    <col min="276" max="276" width="7.85546875" style="23" customWidth="1"/>
    <col min="277" max="277" width="8.140625" style="23" customWidth="1"/>
    <col min="278" max="278" width="8.28515625" style="23" customWidth="1"/>
    <col min="279" max="279" width="8.85546875" style="23" customWidth="1"/>
    <col min="280" max="280" width="7.85546875" style="23" customWidth="1"/>
    <col min="281" max="281" width="9.7109375" style="23" customWidth="1"/>
    <col min="282" max="282" width="9.140625" style="23" customWidth="1"/>
    <col min="283" max="283" width="11.7109375" style="23" customWidth="1"/>
    <col min="284" max="285" width="9.5703125" style="23" customWidth="1"/>
    <col min="286" max="286" width="11.42578125" style="23" customWidth="1"/>
    <col min="287" max="287" width="13.28515625" style="23" customWidth="1"/>
    <col min="288" max="288" width="10.7109375" style="23" customWidth="1"/>
    <col min="289" max="289" width="10.5703125" style="23" customWidth="1"/>
    <col min="290" max="290" width="12.7109375" style="23" customWidth="1"/>
    <col min="291" max="512" width="9.140625" style="23"/>
    <col min="513" max="513" width="50.28515625" style="23" customWidth="1"/>
    <col min="514" max="514" width="10.28515625" style="23" customWidth="1"/>
    <col min="515" max="515" width="10.5703125" style="23" customWidth="1"/>
    <col min="516" max="516" width="10.7109375" style="23" customWidth="1"/>
    <col min="517" max="517" width="10.5703125" style="23" customWidth="1"/>
    <col min="518" max="518" width="10.42578125" style="23" customWidth="1"/>
    <col min="519" max="520" width="0" style="23" hidden="1" customWidth="1"/>
    <col min="521" max="521" width="8.28515625" style="23" customWidth="1"/>
    <col min="522" max="522" width="5.7109375" style="23" customWidth="1"/>
    <col min="523" max="523" width="7.140625" style="23" customWidth="1"/>
    <col min="524" max="524" width="7.7109375" style="23" customWidth="1"/>
    <col min="525" max="525" width="8.140625" style="23" customWidth="1"/>
    <col min="526" max="526" width="7.7109375" style="23" customWidth="1"/>
    <col min="527" max="527" width="8.140625" style="23" customWidth="1"/>
    <col min="528" max="528" width="7.5703125" style="23" customWidth="1"/>
    <col min="529" max="529" width="6.7109375" style="23" customWidth="1"/>
    <col min="530" max="530" width="7" style="23" customWidth="1"/>
    <col min="531" max="531" width="7.7109375" style="23" customWidth="1"/>
    <col min="532" max="532" width="7.85546875" style="23" customWidth="1"/>
    <col min="533" max="533" width="8.140625" style="23" customWidth="1"/>
    <col min="534" max="534" width="8.28515625" style="23" customWidth="1"/>
    <col min="535" max="535" width="8.85546875" style="23" customWidth="1"/>
    <col min="536" max="536" width="7.85546875" style="23" customWidth="1"/>
    <col min="537" max="537" width="9.7109375" style="23" customWidth="1"/>
    <col min="538" max="538" width="9.140625" style="23" customWidth="1"/>
    <col min="539" max="539" width="11.7109375" style="23" customWidth="1"/>
    <col min="540" max="541" width="9.5703125" style="23" customWidth="1"/>
    <col min="542" max="542" width="11.42578125" style="23" customWidth="1"/>
    <col min="543" max="543" width="13.28515625" style="23" customWidth="1"/>
    <col min="544" max="544" width="10.7109375" style="23" customWidth="1"/>
    <col min="545" max="545" width="10.5703125" style="23" customWidth="1"/>
    <col min="546" max="546" width="12.7109375" style="23" customWidth="1"/>
    <col min="547" max="768" width="9.140625" style="23"/>
    <col min="769" max="769" width="50.28515625" style="23" customWidth="1"/>
    <col min="770" max="770" width="10.28515625" style="23" customWidth="1"/>
    <col min="771" max="771" width="10.5703125" style="23" customWidth="1"/>
    <col min="772" max="772" width="10.7109375" style="23" customWidth="1"/>
    <col min="773" max="773" width="10.5703125" style="23" customWidth="1"/>
    <col min="774" max="774" width="10.42578125" style="23" customWidth="1"/>
    <col min="775" max="776" width="0" style="23" hidden="1" customWidth="1"/>
    <col min="777" max="777" width="8.28515625" style="23" customWidth="1"/>
    <col min="778" max="778" width="5.7109375" style="23" customWidth="1"/>
    <col min="779" max="779" width="7.140625" style="23" customWidth="1"/>
    <col min="780" max="780" width="7.7109375" style="23" customWidth="1"/>
    <col min="781" max="781" width="8.140625" style="23" customWidth="1"/>
    <col min="782" max="782" width="7.7109375" style="23" customWidth="1"/>
    <col min="783" max="783" width="8.140625" style="23" customWidth="1"/>
    <col min="784" max="784" width="7.5703125" style="23" customWidth="1"/>
    <col min="785" max="785" width="6.7109375" style="23" customWidth="1"/>
    <col min="786" max="786" width="7" style="23" customWidth="1"/>
    <col min="787" max="787" width="7.7109375" style="23" customWidth="1"/>
    <col min="788" max="788" width="7.85546875" style="23" customWidth="1"/>
    <col min="789" max="789" width="8.140625" style="23" customWidth="1"/>
    <col min="790" max="790" width="8.28515625" style="23" customWidth="1"/>
    <col min="791" max="791" width="8.85546875" style="23" customWidth="1"/>
    <col min="792" max="792" width="7.85546875" style="23" customWidth="1"/>
    <col min="793" max="793" width="9.7109375" style="23" customWidth="1"/>
    <col min="794" max="794" width="9.140625" style="23" customWidth="1"/>
    <col min="795" max="795" width="11.7109375" style="23" customWidth="1"/>
    <col min="796" max="797" width="9.5703125" style="23" customWidth="1"/>
    <col min="798" max="798" width="11.42578125" style="23" customWidth="1"/>
    <col min="799" max="799" width="13.28515625" style="23" customWidth="1"/>
    <col min="800" max="800" width="10.7109375" style="23" customWidth="1"/>
    <col min="801" max="801" width="10.5703125" style="23" customWidth="1"/>
    <col min="802" max="802" width="12.7109375" style="23" customWidth="1"/>
    <col min="803" max="1024" width="9.140625" style="23"/>
    <col min="1025" max="1025" width="50.28515625" style="23" customWidth="1"/>
    <col min="1026" max="1026" width="10.28515625" style="23" customWidth="1"/>
    <col min="1027" max="1027" width="10.5703125" style="23" customWidth="1"/>
    <col min="1028" max="1028" width="10.7109375" style="23" customWidth="1"/>
    <col min="1029" max="1029" width="10.5703125" style="23" customWidth="1"/>
    <col min="1030" max="1030" width="10.42578125" style="23" customWidth="1"/>
    <col min="1031" max="1032" width="0" style="23" hidden="1" customWidth="1"/>
    <col min="1033" max="1033" width="8.28515625" style="23" customWidth="1"/>
    <col min="1034" max="1034" width="5.7109375" style="23" customWidth="1"/>
    <col min="1035" max="1035" width="7.140625" style="23" customWidth="1"/>
    <col min="1036" max="1036" width="7.7109375" style="23" customWidth="1"/>
    <col min="1037" max="1037" width="8.140625" style="23" customWidth="1"/>
    <col min="1038" max="1038" width="7.7109375" style="23" customWidth="1"/>
    <col min="1039" max="1039" width="8.140625" style="23" customWidth="1"/>
    <col min="1040" max="1040" width="7.5703125" style="23" customWidth="1"/>
    <col min="1041" max="1041" width="6.7109375" style="23" customWidth="1"/>
    <col min="1042" max="1042" width="7" style="23" customWidth="1"/>
    <col min="1043" max="1043" width="7.7109375" style="23" customWidth="1"/>
    <col min="1044" max="1044" width="7.85546875" style="23" customWidth="1"/>
    <col min="1045" max="1045" width="8.140625" style="23" customWidth="1"/>
    <col min="1046" max="1046" width="8.28515625" style="23" customWidth="1"/>
    <col min="1047" max="1047" width="8.85546875" style="23" customWidth="1"/>
    <col min="1048" max="1048" width="7.85546875" style="23" customWidth="1"/>
    <col min="1049" max="1049" width="9.7109375" style="23" customWidth="1"/>
    <col min="1050" max="1050" width="9.140625" style="23" customWidth="1"/>
    <col min="1051" max="1051" width="11.7109375" style="23" customWidth="1"/>
    <col min="1052" max="1053" width="9.5703125" style="23" customWidth="1"/>
    <col min="1054" max="1054" width="11.42578125" style="23" customWidth="1"/>
    <col min="1055" max="1055" width="13.28515625" style="23" customWidth="1"/>
    <col min="1056" max="1056" width="10.7109375" style="23" customWidth="1"/>
    <col min="1057" max="1057" width="10.5703125" style="23" customWidth="1"/>
    <col min="1058" max="1058" width="12.7109375" style="23" customWidth="1"/>
    <col min="1059" max="1280" width="9.140625" style="23"/>
    <col min="1281" max="1281" width="50.28515625" style="23" customWidth="1"/>
    <col min="1282" max="1282" width="10.28515625" style="23" customWidth="1"/>
    <col min="1283" max="1283" width="10.5703125" style="23" customWidth="1"/>
    <col min="1284" max="1284" width="10.7109375" style="23" customWidth="1"/>
    <col min="1285" max="1285" width="10.5703125" style="23" customWidth="1"/>
    <col min="1286" max="1286" width="10.42578125" style="23" customWidth="1"/>
    <col min="1287" max="1288" width="0" style="23" hidden="1" customWidth="1"/>
    <col min="1289" max="1289" width="8.28515625" style="23" customWidth="1"/>
    <col min="1290" max="1290" width="5.7109375" style="23" customWidth="1"/>
    <col min="1291" max="1291" width="7.140625" style="23" customWidth="1"/>
    <col min="1292" max="1292" width="7.7109375" style="23" customWidth="1"/>
    <col min="1293" max="1293" width="8.140625" style="23" customWidth="1"/>
    <col min="1294" max="1294" width="7.7109375" style="23" customWidth="1"/>
    <col min="1295" max="1295" width="8.140625" style="23" customWidth="1"/>
    <col min="1296" max="1296" width="7.5703125" style="23" customWidth="1"/>
    <col min="1297" max="1297" width="6.7109375" style="23" customWidth="1"/>
    <col min="1298" max="1298" width="7" style="23" customWidth="1"/>
    <col min="1299" max="1299" width="7.7109375" style="23" customWidth="1"/>
    <col min="1300" max="1300" width="7.85546875" style="23" customWidth="1"/>
    <col min="1301" max="1301" width="8.140625" style="23" customWidth="1"/>
    <col min="1302" max="1302" width="8.28515625" style="23" customWidth="1"/>
    <col min="1303" max="1303" width="8.85546875" style="23" customWidth="1"/>
    <col min="1304" max="1304" width="7.85546875" style="23" customWidth="1"/>
    <col min="1305" max="1305" width="9.7109375" style="23" customWidth="1"/>
    <col min="1306" max="1306" width="9.140625" style="23" customWidth="1"/>
    <col min="1307" max="1307" width="11.7109375" style="23" customWidth="1"/>
    <col min="1308" max="1309" width="9.5703125" style="23" customWidth="1"/>
    <col min="1310" max="1310" width="11.42578125" style="23" customWidth="1"/>
    <col min="1311" max="1311" width="13.28515625" style="23" customWidth="1"/>
    <col min="1312" max="1312" width="10.7109375" style="23" customWidth="1"/>
    <col min="1313" max="1313" width="10.5703125" style="23" customWidth="1"/>
    <col min="1314" max="1314" width="12.7109375" style="23" customWidth="1"/>
    <col min="1315" max="1536" width="9.140625" style="23"/>
    <col min="1537" max="1537" width="50.28515625" style="23" customWidth="1"/>
    <col min="1538" max="1538" width="10.28515625" style="23" customWidth="1"/>
    <col min="1539" max="1539" width="10.5703125" style="23" customWidth="1"/>
    <col min="1540" max="1540" width="10.7109375" style="23" customWidth="1"/>
    <col min="1541" max="1541" width="10.5703125" style="23" customWidth="1"/>
    <col min="1542" max="1542" width="10.42578125" style="23" customWidth="1"/>
    <col min="1543" max="1544" width="0" style="23" hidden="1" customWidth="1"/>
    <col min="1545" max="1545" width="8.28515625" style="23" customWidth="1"/>
    <col min="1546" max="1546" width="5.7109375" style="23" customWidth="1"/>
    <col min="1547" max="1547" width="7.140625" style="23" customWidth="1"/>
    <col min="1548" max="1548" width="7.7109375" style="23" customWidth="1"/>
    <col min="1549" max="1549" width="8.140625" style="23" customWidth="1"/>
    <col min="1550" max="1550" width="7.7109375" style="23" customWidth="1"/>
    <col min="1551" max="1551" width="8.140625" style="23" customWidth="1"/>
    <col min="1552" max="1552" width="7.5703125" style="23" customWidth="1"/>
    <col min="1553" max="1553" width="6.7109375" style="23" customWidth="1"/>
    <col min="1554" max="1554" width="7" style="23" customWidth="1"/>
    <col min="1555" max="1555" width="7.7109375" style="23" customWidth="1"/>
    <col min="1556" max="1556" width="7.85546875" style="23" customWidth="1"/>
    <col min="1557" max="1557" width="8.140625" style="23" customWidth="1"/>
    <col min="1558" max="1558" width="8.28515625" style="23" customWidth="1"/>
    <col min="1559" max="1559" width="8.85546875" style="23" customWidth="1"/>
    <col min="1560" max="1560" width="7.85546875" style="23" customWidth="1"/>
    <col min="1561" max="1561" width="9.7109375" style="23" customWidth="1"/>
    <col min="1562" max="1562" width="9.140625" style="23" customWidth="1"/>
    <col min="1563" max="1563" width="11.7109375" style="23" customWidth="1"/>
    <col min="1564" max="1565" width="9.5703125" style="23" customWidth="1"/>
    <col min="1566" max="1566" width="11.42578125" style="23" customWidth="1"/>
    <col min="1567" max="1567" width="13.28515625" style="23" customWidth="1"/>
    <col min="1568" max="1568" width="10.7109375" style="23" customWidth="1"/>
    <col min="1569" max="1569" width="10.5703125" style="23" customWidth="1"/>
    <col min="1570" max="1570" width="12.7109375" style="23" customWidth="1"/>
    <col min="1571" max="1792" width="9.140625" style="23"/>
    <col min="1793" max="1793" width="50.28515625" style="23" customWidth="1"/>
    <col min="1794" max="1794" width="10.28515625" style="23" customWidth="1"/>
    <col min="1795" max="1795" width="10.5703125" style="23" customWidth="1"/>
    <col min="1796" max="1796" width="10.7109375" style="23" customWidth="1"/>
    <col min="1797" max="1797" width="10.5703125" style="23" customWidth="1"/>
    <col min="1798" max="1798" width="10.42578125" style="23" customWidth="1"/>
    <col min="1799" max="1800" width="0" style="23" hidden="1" customWidth="1"/>
    <col min="1801" max="1801" width="8.28515625" style="23" customWidth="1"/>
    <col min="1802" max="1802" width="5.7109375" style="23" customWidth="1"/>
    <col min="1803" max="1803" width="7.140625" style="23" customWidth="1"/>
    <col min="1804" max="1804" width="7.7109375" style="23" customWidth="1"/>
    <col min="1805" max="1805" width="8.140625" style="23" customWidth="1"/>
    <col min="1806" max="1806" width="7.7109375" style="23" customWidth="1"/>
    <col min="1807" max="1807" width="8.140625" style="23" customWidth="1"/>
    <col min="1808" max="1808" width="7.5703125" style="23" customWidth="1"/>
    <col min="1809" max="1809" width="6.7109375" style="23" customWidth="1"/>
    <col min="1810" max="1810" width="7" style="23" customWidth="1"/>
    <col min="1811" max="1811" width="7.7109375" style="23" customWidth="1"/>
    <col min="1812" max="1812" width="7.85546875" style="23" customWidth="1"/>
    <col min="1813" max="1813" width="8.140625" style="23" customWidth="1"/>
    <col min="1814" max="1814" width="8.28515625" style="23" customWidth="1"/>
    <col min="1815" max="1815" width="8.85546875" style="23" customWidth="1"/>
    <col min="1816" max="1816" width="7.85546875" style="23" customWidth="1"/>
    <col min="1817" max="1817" width="9.7109375" style="23" customWidth="1"/>
    <col min="1818" max="1818" width="9.140625" style="23" customWidth="1"/>
    <col min="1819" max="1819" width="11.7109375" style="23" customWidth="1"/>
    <col min="1820" max="1821" width="9.5703125" style="23" customWidth="1"/>
    <col min="1822" max="1822" width="11.42578125" style="23" customWidth="1"/>
    <col min="1823" max="1823" width="13.28515625" style="23" customWidth="1"/>
    <col min="1824" max="1824" width="10.7109375" style="23" customWidth="1"/>
    <col min="1825" max="1825" width="10.5703125" style="23" customWidth="1"/>
    <col min="1826" max="1826" width="12.7109375" style="23" customWidth="1"/>
    <col min="1827" max="2048" width="9.140625" style="23"/>
    <col min="2049" max="2049" width="50.28515625" style="23" customWidth="1"/>
    <col min="2050" max="2050" width="10.28515625" style="23" customWidth="1"/>
    <col min="2051" max="2051" width="10.5703125" style="23" customWidth="1"/>
    <col min="2052" max="2052" width="10.7109375" style="23" customWidth="1"/>
    <col min="2053" max="2053" width="10.5703125" style="23" customWidth="1"/>
    <col min="2054" max="2054" width="10.42578125" style="23" customWidth="1"/>
    <col min="2055" max="2056" width="0" style="23" hidden="1" customWidth="1"/>
    <col min="2057" max="2057" width="8.28515625" style="23" customWidth="1"/>
    <col min="2058" max="2058" width="5.7109375" style="23" customWidth="1"/>
    <col min="2059" max="2059" width="7.140625" style="23" customWidth="1"/>
    <col min="2060" max="2060" width="7.7109375" style="23" customWidth="1"/>
    <col min="2061" max="2061" width="8.140625" style="23" customWidth="1"/>
    <col min="2062" max="2062" width="7.7109375" style="23" customWidth="1"/>
    <col min="2063" max="2063" width="8.140625" style="23" customWidth="1"/>
    <col min="2064" max="2064" width="7.5703125" style="23" customWidth="1"/>
    <col min="2065" max="2065" width="6.7109375" style="23" customWidth="1"/>
    <col min="2066" max="2066" width="7" style="23" customWidth="1"/>
    <col min="2067" max="2067" width="7.7109375" style="23" customWidth="1"/>
    <col min="2068" max="2068" width="7.85546875" style="23" customWidth="1"/>
    <col min="2069" max="2069" width="8.140625" style="23" customWidth="1"/>
    <col min="2070" max="2070" width="8.28515625" style="23" customWidth="1"/>
    <col min="2071" max="2071" width="8.85546875" style="23" customWidth="1"/>
    <col min="2072" max="2072" width="7.85546875" style="23" customWidth="1"/>
    <col min="2073" max="2073" width="9.7109375" style="23" customWidth="1"/>
    <col min="2074" max="2074" width="9.140625" style="23" customWidth="1"/>
    <col min="2075" max="2075" width="11.7109375" style="23" customWidth="1"/>
    <col min="2076" max="2077" width="9.5703125" style="23" customWidth="1"/>
    <col min="2078" max="2078" width="11.42578125" style="23" customWidth="1"/>
    <col min="2079" max="2079" width="13.28515625" style="23" customWidth="1"/>
    <col min="2080" max="2080" width="10.7109375" style="23" customWidth="1"/>
    <col min="2081" max="2081" width="10.5703125" style="23" customWidth="1"/>
    <col min="2082" max="2082" width="12.7109375" style="23" customWidth="1"/>
    <col min="2083" max="2304" width="9.140625" style="23"/>
    <col min="2305" max="2305" width="50.28515625" style="23" customWidth="1"/>
    <col min="2306" max="2306" width="10.28515625" style="23" customWidth="1"/>
    <col min="2307" max="2307" width="10.5703125" style="23" customWidth="1"/>
    <col min="2308" max="2308" width="10.7109375" style="23" customWidth="1"/>
    <col min="2309" max="2309" width="10.5703125" style="23" customWidth="1"/>
    <col min="2310" max="2310" width="10.42578125" style="23" customWidth="1"/>
    <col min="2311" max="2312" width="0" style="23" hidden="1" customWidth="1"/>
    <col min="2313" max="2313" width="8.28515625" style="23" customWidth="1"/>
    <col min="2314" max="2314" width="5.7109375" style="23" customWidth="1"/>
    <col min="2315" max="2315" width="7.140625" style="23" customWidth="1"/>
    <col min="2316" max="2316" width="7.7109375" style="23" customWidth="1"/>
    <col min="2317" max="2317" width="8.140625" style="23" customWidth="1"/>
    <col min="2318" max="2318" width="7.7109375" style="23" customWidth="1"/>
    <col min="2319" max="2319" width="8.140625" style="23" customWidth="1"/>
    <col min="2320" max="2320" width="7.5703125" style="23" customWidth="1"/>
    <col min="2321" max="2321" width="6.7109375" style="23" customWidth="1"/>
    <col min="2322" max="2322" width="7" style="23" customWidth="1"/>
    <col min="2323" max="2323" width="7.7109375" style="23" customWidth="1"/>
    <col min="2324" max="2324" width="7.85546875" style="23" customWidth="1"/>
    <col min="2325" max="2325" width="8.140625" style="23" customWidth="1"/>
    <col min="2326" max="2326" width="8.28515625" style="23" customWidth="1"/>
    <col min="2327" max="2327" width="8.85546875" style="23" customWidth="1"/>
    <col min="2328" max="2328" width="7.85546875" style="23" customWidth="1"/>
    <col min="2329" max="2329" width="9.7109375" style="23" customWidth="1"/>
    <col min="2330" max="2330" width="9.140625" style="23" customWidth="1"/>
    <col min="2331" max="2331" width="11.7109375" style="23" customWidth="1"/>
    <col min="2332" max="2333" width="9.5703125" style="23" customWidth="1"/>
    <col min="2334" max="2334" width="11.42578125" style="23" customWidth="1"/>
    <col min="2335" max="2335" width="13.28515625" style="23" customWidth="1"/>
    <col min="2336" max="2336" width="10.7109375" style="23" customWidth="1"/>
    <col min="2337" max="2337" width="10.5703125" style="23" customWidth="1"/>
    <col min="2338" max="2338" width="12.7109375" style="23" customWidth="1"/>
    <col min="2339" max="2560" width="9.140625" style="23"/>
    <col min="2561" max="2561" width="50.28515625" style="23" customWidth="1"/>
    <col min="2562" max="2562" width="10.28515625" style="23" customWidth="1"/>
    <col min="2563" max="2563" width="10.5703125" style="23" customWidth="1"/>
    <col min="2564" max="2564" width="10.7109375" style="23" customWidth="1"/>
    <col min="2565" max="2565" width="10.5703125" style="23" customWidth="1"/>
    <col min="2566" max="2566" width="10.42578125" style="23" customWidth="1"/>
    <col min="2567" max="2568" width="0" style="23" hidden="1" customWidth="1"/>
    <col min="2569" max="2569" width="8.28515625" style="23" customWidth="1"/>
    <col min="2570" max="2570" width="5.7109375" style="23" customWidth="1"/>
    <col min="2571" max="2571" width="7.140625" style="23" customWidth="1"/>
    <col min="2572" max="2572" width="7.7109375" style="23" customWidth="1"/>
    <col min="2573" max="2573" width="8.140625" style="23" customWidth="1"/>
    <col min="2574" max="2574" width="7.7109375" style="23" customWidth="1"/>
    <col min="2575" max="2575" width="8.140625" style="23" customWidth="1"/>
    <col min="2576" max="2576" width="7.5703125" style="23" customWidth="1"/>
    <col min="2577" max="2577" width="6.7109375" style="23" customWidth="1"/>
    <col min="2578" max="2578" width="7" style="23" customWidth="1"/>
    <col min="2579" max="2579" width="7.7109375" style="23" customWidth="1"/>
    <col min="2580" max="2580" width="7.85546875" style="23" customWidth="1"/>
    <col min="2581" max="2581" width="8.140625" style="23" customWidth="1"/>
    <col min="2582" max="2582" width="8.28515625" style="23" customWidth="1"/>
    <col min="2583" max="2583" width="8.85546875" style="23" customWidth="1"/>
    <col min="2584" max="2584" width="7.85546875" style="23" customWidth="1"/>
    <col min="2585" max="2585" width="9.7109375" style="23" customWidth="1"/>
    <col min="2586" max="2586" width="9.140625" style="23" customWidth="1"/>
    <col min="2587" max="2587" width="11.7109375" style="23" customWidth="1"/>
    <col min="2588" max="2589" width="9.5703125" style="23" customWidth="1"/>
    <col min="2590" max="2590" width="11.42578125" style="23" customWidth="1"/>
    <col min="2591" max="2591" width="13.28515625" style="23" customWidth="1"/>
    <col min="2592" max="2592" width="10.7109375" style="23" customWidth="1"/>
    <col min="2593" max="2593" width="10.5703125" style="23" customWidth="1"/>
    <col min="2594" max="2594" width="12.7109375" style="23" customWidth="1"/>
    <col min="2595" max="2816" width="9.140625" style="23"/>
    <col min="2817" max="2817" width="50.28515625" style="23" customWidth="1"/>
    <col min="2818" max="2818" width="10.28515625" style="23" customWidth="1"/>
    <col min="2819" max="2819" width="10.5703125" style="23" customWidth="1"/>
    <col min="2820" max="2820" width="10.7109375" style="23" customWidth="1"/>
    <col min="2821" max="2821" width="10.5703125" style="23" customWidth="1"/>
    <col min="2822" max="2822" width="10.42578125" style="23" customWidth="1"/>
    <col min="2823" max="2824" width="0" style="23" hidden="1" customWidth="1"/>
    <col min="2825" max="2825" width="8.28515625" style="23" customWidth="1"/>
    <col min="2826" max="2826" width="5.7109375" style="23" customWidth="1"/>
    <col min="2827" max="2827" width="7.140625" style="23" customWidth="1"/>
    <col min="2828" max="2828" width="7.7109375" style="23" customWidth="1"/>
    <col min="2829" max="2829" width="8.140625" style="23" customWidth="1"/>
    <col min="2830" max="2830" width="7.7109375" style="23" customWidth="1"/>
    <col min="2831" max="2831" width="8.140625" style="23" customWidth="1"/>
    <col min="2832" max="2832" width="7.5703125" style="23" customWidth="1"/>
    <col min="2833" max="2833" width="6.7109375" style="23" customWidth="1"/>
    <col min="2834" max="2834" width="7" style="23" customWidth="1"/>
    <col min="2835" max="2835" width="7.7109375" style="23" customWidth="1"/>
    <col min="2836" max="2836" width="7.85546875" style="23" customWidth="1"/>
    <col min="2837" max="2837" width="8.140625" style="23" customWidth="1"/>
    <col min="2838" max="2838" width="8.28515625" style="23" customWidth="1"/>
    <col min="2839" max="2839" width="8.85546875" style="23" customWidth="1"/>
    <col min="2840" max="2840" width="7.85546875" style="23" customWidth="1"/>
    <col min="2841" max="2841" width="9.7109375" style="23" customWidth="1"/>
    <col min="2842" max="2842" width="9.140625" style="23" customWidth="1"/>
    <col min="2843" max="2843" width="11.7109375" style="23" customWidth="1"/>
    <col min="2844" max="2845" width="9.5703125" style="23" customWidth="1"/>
    <col min="2846" max="2846" width="11.42578125" style="23" customWidth="1"/>
    <col min="2847" max="2847" width="13.28515625" style="23" customWidth="1"/>
    <col min="2848" max="2848" width="10.7109375" style="23" customWidth="1"/>
    <col min="2849" max="2849" width="10.5703125" style="23" customWidth="1"/>
    <col min="2850" max="2850" width="12.7109375" style="23" customWidth="1"/>
    <col min="2851" max="3072" width="9.140625" style="23"/>
    <col min="3073" max="3073" width="50.28515625" style="23" customWidth="1"/>
    <col min="3074" max="3074" width="10.28515625" style="23" customWidth="1"/>
    <col min="3075" max="3075" width="10.5703125" style="23" customWidth="1"/>
    <col min="3076" max="3076" width="10.7109375" style="23" customWidth="1"/>
    <col min="3077" max="3077" width="10.5703125" style="23" customWidth="1"/>
    <col min="3078" max="3078" width="10.42578125" style="23" customWidth="1"/>
    <col min="3079" max="3080" width="0" style="23" hidden="1" customWidth="1"/>
    <col min="3081" max="3081" width="8.28515625" style="23" customWidth="1"/>
    <col min="3082" max="3082" width="5.7109375" style="23" customWidth="1"/>
    <col min="3083" max="3083" width="7.140625" style="23" customWidth="1"/>
    <col min="3084" max="3084" width="7.7109375" style="23" customWidth="1"/>
    <col min="3085" max="3085" width="8.140625" style="23" customWidth="1"/>
    <col min="3086" max="3086" width="7.7109375" style="23" customWidth="1"/>
    <col min="3087" max="3087" width="8.140625" style="23" customWidth="1"/>
    <col min="3088" max="3088" width="7.5703125" style="23" customWidth="1"/>
    <col min="3089" max="3089" width="6.7109375" style="23" customWidth="1"/>
    <col min="3090" max="3090" width="7" style="23" customWidth="1"/>
    <col min="3091" max="3091" width="7.7109375" style="23" customWidth="1"/>
    <col min="3092" max="3092" width="7.85546875" style="23" customWidth="1"/>
    <col min="3093" max="3093" width="8.140625" style="23" customWidth="1"/>
    <col min="3094" max="3094" width="8.28515625" style="23" customWidth="1"/>
    <col min="3095" max="3095" width="8.85546875" style="23" customWidth="1"/>
    <col min="3096" max="3096" width="7.85546875" style="23" customWidth="1"/>
    <col min="3097" max="3097" width="9.7109375" style="23" customWidth="1"/>
    <col min="3098" max="3098" width="9.140625" style="23" customWidth="1"/>
    <col min="3099" max="3099" width="11.7109375" style="23" customWidth="1"/>
    <col min="3100" max="3101" width="9.5703125" style="23" customWidth="1"/>
    <col min="3102" max="3102" width="11.42578125" style="23" customWidth="1"/>
    <col min="3103" max="3103" width="13.28515625" style="23" customWidth="1"/>
    <col min="3104" max="3104" width="10.7109375" style="23" customWidth="1"/>
    <col min="3105" max="3105" width="10.5703125" style="23" customWidth="1"/>
    <col min="3106" max="3106" width="12.7109375" style="23" customWidth="1"/>
    <col min="3107" max="3328" width="9.140625" style="23"/>
    <col min="3329" max="3329" width="50.28515625" style="23" customWidth="1"/>
    <col min="3330" max="3330" width="10.28515625" style="23" customWidth="1"/>
    <col min="3331" max="3331" width="10.5703125" style="23" customWidth="1"/>
    <col min="3332" max="3332" width="10.7109375" style="23" customWidth="1"/>
    <col min="3333" max="3333" width="10.5703125" style="23" customWidth="1"/>
    <col min="3334" max="3334" width="10.42578125" style="23" customWidth="1"/>
    <col min="3335" max="3336" width="0" style="23" hidden="1" customWidth="1"/>
    <col min="3337" max="3337" width="8.28515625" style="23" customWidth="1"/>
    <col min="3338" max="3338" width="5.7109375" style="23" customWidth="1"/>
    <col min="3339" max="3339" width="7.140625" style="23" customWidth="1"/>
    <col min="3340" max="3340" width="7.7109375" style="23" customWidth="1"/>
    <col min="3341" max="3341" width="8.140625" style="23" customWidth="1"/>
    <col min="3342" max="3342" width="7.7109375" style="23" customWidth="1"/>
    <col min="3343" max="3343" width="8.140625" style="23" customWidth="1"/>
    <col min="3344" max="3344" width="7.5703125" style="23" customWidth="1"/>
    <col min="3345" max="3345" width="6.7109375" style="23" customWidth="1"/>
    <col min="3346" max="3346" width="7" style="23" customWidth="1"/>
    <col min="3347" max="3347" width="7.7109375" style="23" customWidth="1"/>
    <col min="3348" max="3348" width="7.85546875" style="23" customWidth="1"/>
    <col min="3349" max="3349" width="8.140625" style="23" customWidth="1"/>
    <col min="3350" max="3350" width="8.28515625" style="23" customWidth="1"/>
    <col min="3351" max="3351" width="8.85546875" style="23" customWidth="1"/>
    <col min="3352" max="3352" width="7.85546875" style="23" customWidth="1"/>
    <col min="3353" max="3353" width="9.7109375" style="23" customWidth="1"/>
    <col min="3354" max="3354" width="9.140625" style="23" customWidth="1"/>
    <col min="3355" max="3355" width="11.7109375" style="23" customWidth="1"/>
    <col min="3356" max="3357" width="9.5703125" style="23" customWidth="1"/>
    <col min="3358" max="3358" width="11.42578125" style="23" customWidth="1"/>
    <col min="3359" max="3359" width="13.28515625" style="23" customWidth="1"/>
    <col min="3360" max="3360" width="10.7109375" style="23" customWidth="1"/>
    <col min="3361" max="3361" width="10.5703125" style="23" customWidth="1"/>
    <col min="3362" max="3362" width="12.7109375" style="23" customWidth="1"/>
    <col min="3363" max="3584" width="9.140625" style="23"/>
    <col min="3585" max="3585" width="50.28515625" style="23" customWidth="1"/>
    <col min="3586" max="3586" width="10.28515625" style="23" customWidth="1"/>
    <col min="3587" max="3587" width="10.5703125" style="23" customWidth="1"/>
    <col min="3588" max="3588" width="10.7109375" style="23" customWidth="1"/>
    <col min="3589" max="3589" width="10.5703125" style="23" customWidth="1"/>
    <col min="3590" max="3590" width="10.42578125" style="23" customWidth="1"/>
    <col min="3591" max="3592" width="0" style="23" hidden="1" customWidth="1"/>
    <col min="3593" max="3593" width="8.28515625" style="23" customWidth="1"/>
    <col min="3594" max="3594" width="5.7109375" style="23" customWidth="1"/>
    <col min="3595" max="3595" width="7.140625" style="23" customWidth="1"/>
    <col min="3596" max="3596" width="7.7109375" style="23" customWidth="1"/>
    <col min="3597" max="3597" width="8.140625" style="23" customWidth="1"/>
    <col min="3598" max="3598" width="7.7109375" style="23" customWidth="1"/>
    <col min="3599" max="3599" width="8.140625" style="23" customWidth="1"/>
    <col min="3600" max="3600" width="7.5703125" style="23" customWidth="1"/>
    <col min="3601" max="3601" width="6.7109375" style="23" customWidth="1"/>
    <col min="3602" max="3602" width="7" style="23" customWidth="1"/>
    <col min="3603" max="3603" width="7.7109375" style="23" customWidth="1"/>
    <col min="3604" max="3604" width="7.85546875" style="23" customWidth="1"/>
    <col min="3605" max="3605" width="8.140625" style="23" customWidth="1"/>
    <col min="3606" max="3606" width="8.28515625" style="23" customWidth="1"/>
    <col min="3607" max="3607" width="8.85546875" style="23" customWidth="1"/>
    <col min="3608" max="3608" width="7.85546875" style="23" customWidth="1"/>
    <col min="3609" max="3609" width="9.7109375" style="23" customWidth="1"/>
    <col min="3610" max="3610" width="9.140625" style="23" customWidth="1"/>
    <col min="3611" max="3611" width="11.7109375" style="23" customWidth="1"/>
    <col min="3612" max="3613" width="9.5703125" style="23" customWidth="1"/>
    <col min="3614" max="3614" width="11.42578125" style="23" customWidth="1"/>
    <col min="3615" max="3615" width="13.28515625" style="23" customWidth="1"/>
    <col min="3616" max="3616" width="10.7109375" style="23" customWidth="1"/>
    <col min="3617" max="3617" width="10.5703125" style="23" customWidth="1"/>
    <col min="3618" max="3618" width="12.7109375" style="23" customWidth="1"/>
    <col min="3619" max="3840" width="9.140625" style="23"/>
    <col min="3841" max="3841" width="50.28515625" style="23" customWidth="1"/>
    <col min="3842" max="3842" width="10.28515625" style="23" customWidth="1"/>
    <col min="3843" max="3843" width="10.5703125" style="23" customWidth="1"/>
    <col min="3844" max="3844" width="10.7109375" style="23" customWidth="1"/>
    <col min="3845" max="3845" width="10.5703125" style="23" customWidth="1"/>
    <col min="3846" max="3846" width="10.42578125" style="23" customWidth="1"/>
    <col min="3847" max="3848" width="0" style="23" hidden="1" customWidth="1"/>
    <col min="3849" max="3849" width="8.28515625" style="23" customWidth="1"/>
    <col min="3850" max="3850" width="5.7109375" style="23" customWidth="1"/>
    <col min="3851" max="3851" width="7.140625" style="23" customWidth="1"/>
    <col min="3852" max="3852" width="7.7109375" style="23" customWidth="1"/>
    <col min="3853" max="3853" width="8.140625" style="23" customWidth="1"/>
    <col min="3854" max="3854" width="7.7109375" style="23" customWidth="1"/>
    <col min="3855" max="3855" width="8.140625" style="23" customWidth="1"/>
    <col min="3856" max="3856" width="7.5703125" style="23" customWidth="1"/>
    <col min="3857" max="3857" width="6.7109375" style="23" customWidth="1"/>
    <col min="3858" max="3858" width="7" style="23" customWidth="1"/>
    <col min="3859" max="3859" width="7.7109375" style="23" customWidth="1"/>
    <col min="3860" max="3860" width="7.85546875" style="23" customWidth="1"/>
    <col min="3861" max="3861" width="8.140625" style="23" customWidth="1"/>
    <col min="3862" max="3862" width="8.28515625" style="23" customWidth="1"/>
    <col min="3863" max="3863" width="8.85546875" style="23" customWidth="1"/>
    <col min="3864" max="3864" width="7.85546875" style="23" customWidth="1"/>
    <col min="3865" max="3865" width="9.7109375" style="23" customWidth="1"/>
    <col min="3866" max="3866" width="9.140625" style="23" customWidth="1"/>
    <col min="3867" max="3867" width="11.7109375" style="23" customWidth="1"/>
    <col min="3868" max="3869" width="9.5703125" style="23" customWidth="1"/>
    <col min="3870" max="3870" width="11.42578125" style="23" customWidth="1"/>
    <col min="3871" max="3871" width="13.28515625" style="23" customWidth="1"/>
    <col min="3872" max="3872" width="10.7109375" style="23" customWidth="1"/>
    <col min="3873" max="3873" width="10.5703125" style="23" customWidth="1"/>
    <col min="3874" max="3874" width="12.7109375" style="23" customWidth="1"/>
    <col min="3875" max="4096" width="9.140625" style="23"/>
    <col min="4097" max="4097" width="50.28515625" style="23" customWidth="1"/>
    <col min="4098" max="4098" width="10.28515625" style="23" customWidth="1"/>
    <col min="4099" max="4099" width="10.5703125" style="23" customWidth="1"/>
    <col min="4100" max="4100" width="10.7109375" style="23" customWidth="1"/>
    <col min="4101" max="4101" width="10.5703125" style="23" customWidth="1"/>
    <col min="4102" max="4102" width="10.42578125" style="23" customWidth="1"/>
    <col min="4103" max="4104" width="0" style="23" hidden="1" customWidth="1"/>
    <col min="4105" max="4105" width="8.28515625" style="23" customWidth="1"/>
    <col min="4106" max="4106" width="5.7109375" style="23" customWidth="1"/>
    <col min="4107" max="4107" width="7.140625" style="23" customWidth="1"/>
    <col min="4108" max="4108" width="7.7109375" style="23" customWidth="1"/>
    <col min="4109" max="4109" width="8.140625" style="23" customWidth="1"/>
    <col min="4110" max="4110" width="7.7109375" style="23" customWidth="1"/>
    <col min="4111" max="4111" width="8.140625" style="23" customWidth="1"/>
    <col min="4112" max="4112" width="7.5703125" style="23" customWidth="1"/>
    <col min="4113" max="4113" width="6.7109375" style="23" customWidth="1"/>
    <col min="4114" max="4114" width="7" style="23" customWidth="1"/>
    <col min="4115" max="4115" width="7.7109375" style="23" customWidth="1"/>
    <col min="4116" max="4116" width="7.85546875" style="23" customWidth="1"/>
    <col min="4117" max="4117" width="8.140625" style="23" customWidth="1"/>
    <col min="4118" max="4118" width="8.28515625" style="23" customWidth="1"/>
    <col min="4119" max="4119" width="8.85546875" style="23" customWidth="1"/>
    <col min="4120" max="4120" width="7.85546875" style="23" customWidth="1"/>
    <col min="4121" max="4121" width="9.7109375" style="23" customWidth="1"/>
    <col min="4122" max="4122" width="9.140625" style="23" customWidth="1"/>
    <col min="4123" max="4123" width="11.7109375" style="23" customWidth="1"/>
    <col min="4124" max="4125" width="9.5703125" style="23" customWidth="1"/>
    <col min="4126" max="4126" width="11.42578125" style="23" customWidth="1"/>
    <col min="4127" max="4127" width="13.28515625" style="23" customWidth="1"/>
    <col min="4128" max="4128" width="10.7109375" style="23" customWidth="1"/>
    <col min="4129" max="4129" width="10.5703125" style="23" customWidth="1"/>
    <col min="4130" max="4130" width="12.7109375" style="23" customWidth="1"/>
    <col min="4131" max="4352" width="9.140625" style="23"/>
    <col min="4353" max="4353" width="50.28515625" style="23" customWidth="1"/>
    <col min="4354" max="4354" width="10.28515625" style="23" customWidth="1"/>
    <col min="4355" max="4355" width="10.5703125" style="23" customWidth="1"/>
    <col min="4356" max="4356" width="10.7109375" style="23" customWidth="1"/>
    <col min="4357" max="4357" width="10.5703125" style="23" customWidth="1"/>
    <col min="4358" max="4358" width="10.42578125" style="23" customWidth="1"/>
    <col min="4359" max="4360" width="0" style="23" hidden="1" customWidth="1"/>
    <col min="4361" max="4361" width="8.28515625" style="23" customWidth="1"/>
    <col min="4362" max="4362" width="5.7109375" style="23" customWidth="1"/>
    <col min="4363" max="4363" width="7.140625" style="23" customWidth="1"/>
    <col min="4364" max="4364" width="7.7109375" style="23" customWidth="1"/>
    <col min="4365" max="4365" width="8.140625" style="23" customWidth="1"/>
    <col min="4366" max="4366" width="7.7109375" style="23" customWidth="1"/>
    <col min="4367" max="4367" width="8.140625" style="23" customWidth="1"/>
    <col min="4368" max="4368" width="7.5703125" style="23" customWidth="1"/>
    <col min="4369" max="4369" width="6.7109375" style="23" customWidth="1"/>
    <col min="4370" max="4370" width="7" style="23" customWidth="1"/>
    <col min="4371" max="4371" width="7.7109375" style="23" customWidth="1"/>
    <col min="4372" max="4372" width="7.85546875" style="23" customWidth="1"/>
    <col min="4373" max="4373" width="8.140625" style="23" customWidth="1"/>
    <col min="4374" max="4374" width="8.28515625" style="23" customWidth="1"/>
    <col min="4375" max="4375" width="8.85546875" style="23" customWidth="1"/>
    <col min="4376" max="4376" width="7.85546875" style="23" customWidth="1"/>
    <col min="4377" max="4377" width="9.7109375" style="23" customWidth="1"/>
    <col min="4378" max="4378" width="9.140625" style="23" customWidth="1"/>
    <col min="4379" max="4379" width="11.7109375" style="23" customWidth="1"/>
    <col min="4380" max="4381" width="9.5703125" style="23" customWidth="1"/>
    <col min="4382" max="4382" width="11.42578125" style="23" customWidth="1"/>
    <col min="4383" max="4383" width="13.28515625" style="23" customWidth="1"/>
    <col min="4384" max="4384" width="10.7109375" style="23" customWidth="1"/>
    <col min="4385" max="4385" width="10.5703125" style="23" customWidth="1"/>
    <col min="4386" max="4386" width="12.7109375" style="23" customWidth="1"/>
    <col min="4387" max="4608" width="9.140625" style="23"/>
    <col min="4609" max="4609" width="50.28515625" style="23" customWidth="1"/>
    <col min="4610" max="4610" width="10.28515625" style="23" customWidth="1"/>
    <col min="4611" max="4611" width="10.5703125" style="23" customWidth="1"/>
    <col min="4612" max="4612" width="10.7109375" style="23" customWidth="1"/>
    <col min="4613" max="4613" width="10.5703125" style="23" customWidth="1"/>
    <col min="4614" max="4614" width="10.42578125" style="23" customWidth="1"/>
    <col min="4615" max="4616" width="0" style="23" hidden="1" customWidth="1"/>
    <col min="4617" max="4617" width="8.28515625" style="23" customWidth="1"/>
    <col min="4618" max="4618" width="5.7109375" style="23" customWidth="1"/>
    <col min="4619" max="4619" width="7.140625" style="23" customWidth="1"/>
    <col min="4620" max="4620" width="7.7109375" style="23" customWidth="1"/>
    <col min="4621" max="4621" width="8.140625" style="23" customWidth="1"/>
    <col min="4622" max="4622" width="7.7109375" style="23" customWidth="1"/>
    <col min="4623" max="4623" width="8.140625" style="23" customWidth="1"/>
    <col min="4624" max="4624" width="7.5703125" style="23" customWidth="1"/>
    <col min="4625" max="4625" width="6.7109375" style="23" customWidth="1"/>
    <col min="4626" max="4626" width="7" style="23" customWidth="1"/>
    <col min="4627" max="4627" width="7.7109375" style="23" customWidth="1"/>
    <col min="4628" max="4628" width="7.85546875" style="23" customWidth="1"/>
    <col min="4629" max="4629" width="8.140625" style="23" customWidth="1"/>
    <col min="4630" max="4630" width="8.28515625" style="23" customWidth="1"/>
    <col min="4631" max="4631" width="8.85546875" style="23" customWidth="1"/>
    <col min="4632" max="4632" width="7.85546875" style="23" customWidth="1"/>
    <col min="4633" max="4633" width="9.7109375" style="23" customWidth="1"/>
    <col min="4634" max="4634" width="9.140625" style="23" customWidth="1"/>
    <col min="4635" max="4635" width="11.7109375" style="23" customWidth="1"/>
    <col min="4636" max="4637" width="9.5703125" style="23" customWidth="1"/>
    <col min="4638" max="4638" width="11.42578125" style="23" customWidth="1"/>
    <col min="4639" max="4639" width="13.28515625" style="23" customWidth="1"/>
    <col min="4640" max="4640" width="10.7109375" style="23" customWidth="1"/>
    <col min="4641" max="4641" width="10.5703125" style="23" customWidth="1"/>
    <col min="4642" max="4642" width="12.7109375" style="23" customWidth="1"/>
    <col min="4643" max="4864" width="9.140625" style="23"/>
    <col min="4865" max="4865" width="50.28515625" style="23" customWidth="1"/>
    <col min="4866" max="4866" width="10.28515625" style="23" customWidth="1"/>
    <col min="4867" max="4867" width="10.5703125" style="23" customWidth="1"/>
    <col min="4868" max="4868" width="10.7109375" style="23" customWidth="1"/>
    <col min="4869" max="4869" width="10.5703125" style="23" customWidth="1"/>
    <col min="4870" max="4870" width="10.42578125" style="23" customWidth="1"/>
    <col min="4871" max="4872" width="0" style="23" hidden="1" customWidth="1"/>
    <col min="4873" max="4873" width="8.28515625" style="23" customWidth="1"/>
    <col min="4874" max="4874" width="5.7109375" style="23" customWidth="1"/>
    <col min="4875" max="4875" width="7.140625" style="23" customWidth="1"/>
    <col min="4876" max="4876" width="7.7109375" style="23" customWidth="1"/>
    <col min="4877" max="4877" width="8.140625" style="23" customWidth="1"/>
    <col min="4878" max="4878" width="7.7109375" style="23" customWidth="1"/>
    <col min="4879" max="4879" width="8.140625" style="23" customWidth="1"/>
    <col min="4880" max="4880" width="7.5703125" style="23" customWidth="1"/>
    <col min="4881" max="4881" width="6.7109375" style="23" customWidth="1"/>
    <col min="4882" max="4882" width="7" style="23" customWidth="1"/>
    <col min="4883" max="4883" width="7.7109375" style="23" customWidth="1"/>
    <col min="4884" max="4884" width="7.85546875" style="23" customWidth="1"/>
    <col min="4885" max="4885" width="8.140625" style="23" customWidth="1"/>
    <col min="4886" max="4886" width="8.28515625" style="23" customWidth="1"/>
    <col min="4887" max="4887" width="8.85546875" style="23" customWidth="1"/>
    <col min="4888" max="4888" width="7.85546875" style="23" customWidth="1"/>
    <col min="4889" max="4889" width="9.7109375" style="23" customWidth="1"/>
    <col min="4890" max="4890" width="9.140625" style="23" customWidth="1"/>
    <col min="4891" max="4891" width="11.7109375" style="23" customWidth="1"/>
    <col min="4892" max="4893" width="9.5703125" style="23" customWidth="1"/>
    <col min="4894" max="4894" width="11.42578125" style="23" customWidth="1"/>
    <col min="4895" max="4895" width="13.28515625" style="23" customWidth="1"/>
    <col min="4896" max="4896" width="10.7109375" style="23" customWidth="1"/>
    <col min="4897" max="4897" width="10.5703125" style="23" customWidth="1"/>
    <col min="4898" max="4898" width="12.7109375" style="23" customWidth="1"/>
    <col min="4899" max="5120" width="9.140625" style="23"/>
    <col min="5121" max="5121" width="50.28515625" style="23" customWidth="1"/>
    <col min="5122" max="5122" width="10.28515625" style="23" customWidth="1"/>
    <col min="5123" max="5123" width="10.5703125" style="23" customWidth="1"/>
    <col min="5124" max="5124" width="10.7109375" style="23" customWidth="1"/>
    <col min="5125" max="5125" width="10.5703125" style="23" customWidth="1"/>
    <col min="5126" max="5126" width="10.42578125" style="23" customWidth="1"/>
    <col min="5127" max="5128" width="0" style="23" hidden="1" customWidth="1"/>
    <col min="5129" max="5129" width="8.28515625" style="23" customWidth="1"/>
    <col min="5130" max="5130" width="5.7109375" style="23" customWidth="1"/>
    <col min="5131" max="5131" width="7.140625" style="23" customWidth="1"/>
    <col min="5132" max="5132" width="7.7109375" style="23" customWidth="1"/>
    <col min="5133" max="5133" width="8.140625" style="23" customWidth="1"/>
    <col min="5134" max="5134" width="7.7109375" style="23" customWidth="1"/>
    <col min="5135" max="5135" width="8.140625" style="23" customWidth="1"/>
    <col min="5136" max="5136" width="7.5703125" style="23" customWidth="1"/>
    <col min="5137" max="5137" width="6.7109375" style="23" customWidth="1"/>
    <col min="5138" max="5138" width="7" style="23" customWidth="1"/>
    <col min="5139" max="5139" width="7.7109375" style="23" customWidth="1"/>
    <col min="5140" max="5140" width="7.85546875" style="23" customWidth="1"/>
    <col min="5141" max="5141" width="8.140625" style="23" customWidth="1"/>
    <col min="5142" max="5142" width="8.28515625" style="23" customWidth="1"/>
    <col min="5143" max="5143" width="8.85546875" style="23" customWidth="1"/>
    <col min="5144" max="5144" width="7.85546875" style="23" customWidth="1"/>
    <col min="5145" max="5145" width="9.7109375" style="23" customWidth="1"/>
    <col min="5146" max="5146" width="9.140625" style="23" customWidth="1"/>
    <col min="5147" max="5147" width="11.7109375" style="23" customWidth="1"/>
    <col min="5148" max="5149" width="9.5703125" style="23" customWidth="1"/>
    <col min="5150" max="5150" width="11.42578125" style="23" customWidth="1"/>
    <col min="5151" max="5151" width="13.28515625" style="23" customWidth="1"/>
    <col min="5152" max="5152" width="10.7109375" style="23" customWidth="1"/>
    <col min="5153" max="5153" width="10.5703125" style="23" customWidth="1"/>
    <col min="5154" max="5154" width="12.7109375" style="23" customWidth="1"/>
    <col min="5155" max="5376" width="9.140625" style="23"/>
    <col min="5377" max="5377" width="50.28515625" style="23" customWidth="1"/>
    <col min="5378" max="5378" width="10.28515625" style="23" customWidth="1"/>
    <col min="5379" max="5379" width="10.5703125" style="23" customWidth="1"/>
    <col min="5380" max="5380" width="10.7109375" style="23" customWidth="1"/>
    <col min="5381" max="5381" width="10.5703125" style="23" customWidth="1"/>
    <col min="5382" max="5382" width="10.42578125" style="23" customWidth="1"/>
    <col min="5383" max="5384" width="0" style="23" hidden="1" customWidth="1"/>
    <col min="5385" max="5385" width="8.28515625" style="23" customWidth="1"/>
    <col min="5386" max="5386" width="5.7109375" style="23" customWidth="1"/>
    <col min="5387" max="5387" width="7.140625" style="23" customWidth="1"/>
    <col min="5388" max="5388" width="7.7109375" style="23" customWidth="1"/>
    <col min="5389" max="5389" width="8.140625" style="23" customWidth="1"/>
    <col min="5390" max="5390" width="7.7109375" style="23" customWidth="1"/>
    <col min="5391" max="5391" width="8.140625" style="23" customWidth="1"/>
    <col min="5392" max="5392" width="7.5703125" style="23" customWidth="1"/>
    <col min="5393" max="5393" width="6.7109375" style="23" customWidth="1"/>
    <col min="5394" max="5394" width="7" style="23" customWidth="1"/>
    <col min="5395" max="5395" width="7.7109375" style="23" customWidth="1"/>
    <col min="5396" max="5396" width="7.85546875" style="23" customWidth="1"/>
    <col min="5397" max="5397" width="8.140625" style="23" customWidth="1"/>
    <col min="5398" max="5398" width="8.28515625" style="23" customWidth="1"/>
    <col min="5399" max="5399" width="8.85546875" style="23" customWidth="1"/>
    <col min="5400" max="5400" width="7.85546875" style="23" customWidth="1"/>
    <col min="5401" max="5401" width="9.7109375" style="23" customWidth="1"/>
    <col min="5402" max="5402" width="9.140625" style="23" customWidth="1"/>
    <col min="5403" max="5403" width="11.7109375" style="23" customWidth="1"/>
    <col min="5404" max="5405" width="9.5703125" style="23" customWidth="1"/>
    <col min="5406" max="5406" width="11.42578125" style="23" customWidth="1"/>
    <col min="5407" max="5407" width="13.28515625" style="23" customWidth="1"/>
    <col min="5408" max="5408" width="10.7109375" style="23" customWidth="1"/>
    <col min="5409" max="5409" width="10.5703125" style="23" customWidth="1"/>
    <col min="5410" max="5410" width="12.7109375" style="23" customWidth="1"/>
    <col min="5411" max="5632" width="9.140625" style="23"/>
    <col min="5633" max="5633" width="50.28515625" style="23" customWidth="1"/>
    <col min="5634" max="5634" width="10.28515625" style="23" customWidth="1"/>
    <col min="5635" max="5635" width="10.5703125" style="23" customWidth="1"/>
    <col min="5636" max="5636" width="10.7109375" style="23" customWidth="1"/>
    <col min="5637" max="5637" width="10.5703125" style="23" customWidth="1"/>
    <col min="5638" max="5638" width="10.42578125" style="23" customWidth="1"/>
    <col min="5639" max="5640" width="0" style="23" hidden="1" customWidth="1"/>
    <col min="5641" max="5641" width="8.28515625" style="23" customWidth="1"/>
    <col min="5642" max="5642" width="5.7109375" style="23" customWidth="1"/>
    <col min="5643" max="5643" width="7.140625" style="23" customWidth="1"/>
    <col min="5644" max="5644" width="7.7109375" style="23" customWidth="1"/>
    <col min="5645" max="5645" width="8.140625" style="23" customWidth="1"/>
    <col min="5646" max="5646" width="7.7109375" style="23" customWidth="1"/>
    <col min="5647" max="5647" width="8.140625" style="23" customWidth="1"/>
    <col min="5648" max="5648" width="7.5703125" style="23" customWidth="1"/>
    <col min="5649" max="5649" width="6.7109375" style="23" customWidth="1"/>
    <col min="5650" max="5650" width="7" style="23" customWidth="1"/>
    <col min="5651" max="5651" width="7.7109375" style="23" customWidth="1"/>
    <col min="5652" max="5652" width="7.85546875" style="23" customWidth="1"/>
    <col min="5653" max="5653" width="8.140625" style="23" customWidth="1"/>
    <col min="5654" max="5654" width="8.28515625" style="23" customWidth="1"/>
    <col min="5655" max="5655" width="8.85546875" style="23" customWidth="1"/>
    <col min="5656" max="5656" width="7.85546875" style="23" customWidth="1"/>
    <col min="5657" max="5657" width="9.7109375" style="23" customWidth="1"/>
    <col min="5658" max="5658" width="9.140625" style="23" customWidth="1"/>
    <col min="5659" max="5659" width="11.7109375" style="23" customWidth="1"/>
    <col min="5660" max="5661" width="9.5703125" style="23" customWidth="1"/>
    <col min="5662" max="5662" width="11.42578125" style="23" customWidth="1"/>
    <col min="5663" max="5663" width="13.28515625" style="23" customWidth="1"/>
    <col min="5664" max="5664" width="10.7109375" style="23" customWidth="1"/>
    <col min="5665" max="5665" width="10.5703125" style="23" customWidth="1"/>
    <col min="5666" max="5666" width="12.7109375" style="23" customWidth="1"/>
    <col min="5667" max="5888" width="9.140625" style="23"/>
    <col min="5889" max="5889" width="50.28515625" style="23" customWidth="1"/>
    <col min="5890" max="5890" width="10.28515625" style="23" customWidth="1"/>
    <col min="5891" max="5891" width="10.5703125" style="23" customWidth="1"/>
    <col min="5892" max="5892" width="10.7109375" style="23" customWidth="1"/>
    <col min="5893" max="5893" width="10.5703125" style="23" customWidth="1"/>
    <col min="5894" max="5894" width="10.42578125" style="23" customWidth="1"/>
    <col min="5895" max="5896" width="0" style="23" hidden="1" customWidth="1"/>
    <col min="5897" max="5897" width="8.28515625" style="23" customWidth="1"/>
    <col min="5898" max="5898" width="5.7109375" style="23" customWidth="1"/>
    <col min="5899" max="5899" width="7.140625" style="23" customWidth="1"/>
    <col min="5900" max="5900" width="7.7109375" style="23" customWidth="1"/>
    <col min="5901" max="5901" width="8.140625" style="23" customWidth="1"/>
    <col min="5902" max="5902" width="7.7109375" style="23" customWidth="1"/>
    <col min="5903" max="5903" width="8.140625" style="23" customWidth="1"/>
    <col min="5904" max="5904" width="7.5703125" style="23" customWidth="1"/>
    <col min="5905" max="5905" width="6.7109375" style="23" customWidth="1"/>
    <col min="5906" max="5906" width="7" style="23" customWidth="1"/>
    <col min="5907" max="5907" width="7.7109375" style="23" customWidth="1"/>
    <col min="5908" max="5908" width="7.85546875" style="23" customWidth="1"/>
    <col min="5909" max="5909" width="8.140625" style="23" customWidth="1"/>
    <col min="5910" max="5910" width="8.28515625" style="23" customWidth="1"/>
    <col min="5911" max="5911" width="8.85546875" style="23" customWidth="1"/>
    <col min="5912" max="5912" width="7.85546875" style="23" customWidth="1"/>
    <col min="5913" max="5913" width="9.7109375" style="23" customWidth="1"/>
    <col min="5914" max="5914" width="9.140625" style="23" customWidth="1"/>
    <col min="5915" max="5915" width="11.7109375" style="23" customWidth="1"/>
    <col min="5916" max="5917" width="9.5703125" style="23" customWidth="1"/>
    <col min="5918" max="5918" width="11.42578125" style="23" customWidth="1"/>
    <col min="5919" max="5919" width="13.28515625" style="23" customWidth="1"/>
    <col min="5920" max="5920" width="10.7109375" style="23" customWidth="1"/>
    <col min="5921" max="5921" width="10.5703125" style="23" customWidth="1"/>
    <col min="5922" max="5922" width="12.7109375" style="23" customWidth="1"/>
    <col min="5923" max="6144" width="9.140625" style="23"/>
    <col min="6145" max="6145" width="50.28515625" style="23" customWidth="1"/>
    <col min="6146" max="6146" width="10.28515625" style="23" customWidth="1"/>
    <col min="6147" max="6147" width="10.5703125" style="23" customWidth="1"/>
    <col min="6148" max="6148" width="10.7109375" style="23" customWidth="1"/>
    <col min="6149" max="6149" width="10.5703125" style="23" customWidth="1"/>
    <col min="6150" max="6150" width="10.42578125" style="23" customWidth="1"/>
    <col min="6151" max="6152" width="0" style="23" hidden="1" customWidth="1"/>
    <col min="6153" max="6153" width="8.28515625" style="23" customWidth="1"/>
    <col min="6154" max="6154" width="5.7109375" style="23" customWidth="1"/>
    <col min="6155" max="6155" width="7.140625" style="23" customWidth="1"/>
    <col min="6156" max="6156" width="7.7109375" style="23" customWidth="1"/>
    <col min="6157" max="6157" width="8.140625" style="23" customWidth="1"/>
    <col min="6158" max="6158" width="7.7109375" style="23" customWidth="1"/>
    <col min="6159" max="6159" width="8.140625" style="23" customWidth="1"/>
    <col min="6160" max="6160" width="7.5703125" style="23" customWidth="1"/>
    <col min="6161" max="6161" width="6.7109375" style="23" customWidth="1"/>
    <col min="6162" max="6162" width="7" style="23" customWidth="1"/>
    <col min="6163" max="6163" width="7.7109375" style="23" customWidth="1"/>
    <col min="6164" max="6164" width="7.85546875" style="23" customWidth="1"/>
    <col min="6165" max="6165" width="8.140625" style="23" customWidth="1"/>
    <col min="6166" max="6166" width="8.28515625" style="23" customWidth="1"/>
    <col min="6167" max="6167" width="8.85546875" style="23" customWidth="1"/>
    <col min="6168" max="6168" width="7.85546875" style="23" customWidth="1"/>
    <col min="6169" max="6169" width="9.7109375" style="23" customWidth="1"/>
    <col min="6170" max="6170" width="9.140625" style="23" customWidth="1"/>
    <col min="6171" max="6171" width="11.7109375" style="23" customWidth="1"/>
    <col min="6172" max="6173" width="9.5703125" style="23" customWidth="1"/>
    <col min="6174" max="6174" width="11.42578125" style="23" customWidth="1"/>
    <col min="6175" max="6175" width="13.28515625" style="23" customWidth="1"/>
    <col min="6176" max="6176" width="10.7109375" style="23" customWidth="1"/>
    <col min="6177" max="6177" width="10.5703125" style="23" customWidth="1"/>
    <col min="6178" max="6178" width="12.7109375" style="23" customWidth="1"/>
    <col min="6179" max="6400" width="9.140625" style="23"/>
    <col min="6401" max="6401" width="50.28515625" style="23" customWidth="1"/>
    <col min="6402" max="6402" width="10.28515625" style="23" customWidth="1"/>
    <col min="6403" max="6403" width="10.5703125" style="23" customWidth="1"/>
    <col min="6404" max="6404" width="10.7109375" style="23" customWidth="1"/>
    <col min="6405" max="6405" width="10.5703125" style="23" customWidth="1"/>
    <col min="6406" max="6406" width="10.42578125" style="23" customWidth="1"/>
    <col min="6407" max="6408" width="0" style="23" hidden="1" customWidth="1"/>
    <col min="6409" max="6409" width="8.28515625" style="23" customWidth="1"/>
    <col min="6410" max="6410" width="5.7109375" style="23" customWidth="1"/>
    <col min="6411" max="6411" width="7.140625" style="23" customWidth="1"/>
    <col min="6412" max="6412" width="7.7109375" style="23" customWidth="1"/>
    <col min="6413" max="6413" width="8.140625" style="23" customWidth="1"/>
    <col min="6414" max="6414" width="7.7109375" style="23" customWidth="1"/>
    <col min="6415" max="6415" width="8.140625" style="23" customWidth="1"/>
    <col min="6416" max="6416" width="7.5703125" style="23" customWidth="1"/>
    <col min="6417" max="6417" width="6.7109375" style="23" customWidth="1"/>
    <col min="6418" max="6418" width="7" style="23" customWidth="1"/>
    <col min="6419" max="6419" width="7.7109375" style="23" customWidth="1"/>
    <col min="6420" max="6420" width="7.85546875" style="23" customWidth="1"/>
    <col min="6421" max="6421" width="8.140625" style="23" customWidth="1"/>
    <col min="6422" max="6422" width="8.28515625" style="23" customWidth="1"/>
    <col min="6423" max="6423" width="8.85546875" style="23" customWidth="1"/>
    <col min="6424" max="6424" width="7.85546875" style="23" customWidth="1"/>
    <col min="6425" max="6425" width="9.7109375" style="23" customWidth="1"/>
    <col min="6426" max="6426" width="9.140625" style="23" customWidth="1"/>
    <col min="6427" max="6427" width="11.7109375" style="23" customWidth="1"/>
    <col min="6428" max="6429" width="9.5703125" style="23" customWidth="1"/>
    <col min="6430" max="6430" width="11.42578125" style="23" customWidth="1"/>
    <col min="6431" max="6431" width="13.28515625" style="23" customWidth="1"/>
    <col min="6432" max="6432" width="10.7109375" style="23" customWidth="1"/>
    <col min="6433" max="6433" width="10.5703125" style="23" customWidth="1"/>
    <col min="6434" max="6434" width="12.7109375" style="23" customWidth="1"/>
    <col min="6435" max="6656" width="9.140625" style="23"/>
    <col min="6657" max="6657" width="50.28515625" style="23" customWidth="1"/>
    <col min="6658" max="6658" width="10.28515625" style="23" customWidth="1"/>
    <col min="6659" max="6659" width="10.5703125" style="23" customWidth="1"/>
    <col min="6660" max="6660" width="10.7109375" style="23" customWidth="1"/>
    <col min="6661" max="6661" width="10.5703125" style="23" customWidth="1"/>
    <col min="6662" max="6662" width="10.42578125" style="23" customWidth="1"/>
    <col min="6663" max="6664" width="0" style="23" hidden="1" customWidth="1"/>
    <col min="6665" max="6665" width="8.28515625" style="23" customWidth="1"/>
    <col min="6666" max="6666" width="5.7109375" style="23" customWidth="1"/>
    <col min="6667" max="6667" width="7.140625" style="23" customWidth="1"/>
    <col min="6668" max="6668" width="7.7109375" style="23" customWidth="1"/>
    <col min="6669" max="6669" width="8.140625" style="23" customWidth="1"/>
    <col min="6670" max="6670" width="7.7109375" style="23" customWidth="1"/>
    <col min="6671" max="6671" width="8.140625" style="23" customWidth="1"/>
    <col min="6672" max="6672" width="7.5703125" style="23" customWidth="1"/>
    <col min="6673" max="6673" width="6.7109375" style="23" customWidth="1"/>
    <col min="6674" max="6674" width="7" style="23" customWidth="1"/>
    <col min="6675" max="6675" width="7.7109375" style="23" customWidth="1"/>
    <col min="6676" max="6676" width="7.85546875" style="23" customWidth="1"/>
    <col min="6677" max="6677" width="8.140625" style="23" customWidth="1"/>
    <col min="6678" max="6678" width="8.28515625" style="23" customWidth="1"/>
    <col min="6679" max="6679" width="8.85546875" style="23" customWidth="1"/>
    <col min="6680" max="6680" width="7.85546875" style="23" customWidth="1"/>
    <col min="6681" max="6681" width="9.7109375" style="23" customWidth="1"/>
    <col min="6682" max="6682" width="9.140625" style="23" customWidth="1"/>
    <col min="6683" max="6683" width="11.7109375" style="23" customWidth="1"/>
    <col min="6684" max="6685" width="9.5703125" style="23" customWidth="1"/>
    <col min="6686" max="6686" width="11.42578125" style="23" customWidth="1"/>
    <col min="6687" max="6687" width="13.28515625" style="23" customWidth="1"/>
    <col min="6688" max="6688" width="10.7109375" style="23" customWidth="1"/>
    <col min="6689" max="6689" width="10.5703125" style="23" customWidth="1"/>
    <col min="6690" max="6690" width="12.7109375" style="23" customWidth="1"/>
    <col min="6691" max="6912" width="9.140625" style="23"/>
    <col min="6913" max="6913" width="50.28515625" style="23" customWidth="1"/>
    <col min="6914" max="6914" width="10.28515625" style="23" customWidth="1"/>
    <col min="6915" max="6915" width="10.5703125" style="23" customWidth="1"/>
    <col min="6916" max="6916" width="10.7109375" style="23" customWidth="1"/>
    <col min="6917" max="6917" width="10.5703125" style="23" customWidth="1"/>
    <col min="6918" max="6918" width="10.42578125" style="23" customWidth="1"/>
    <col min="6919" max="6920" width="0" style="23" hidden="1" customWidth="1"/>
    <col min="6921" max="6921" width="8.28515625" style="23" customWidth="1"/>
    <col min="6922" max="6922" width="5.7109375" style="23" customWidth="1"/>
    <col min="6923" max="6923" width="7.140625" style="23" customWidth="1"/>
    <col min="6924" max="6924" width="7.7109375" style="23" customWidth="1"/>
    <col min="6925" max="6925" width="8.140625" style="23" customWidth="1"/>
    <col min="6926" max="6926" width="7.7109375" style="23" customWidth="1"/>
    <col min="6927" max="6927" width="8.140625" style="23" customWidth="1"/>
    <col min="6928" max="6928" width="7.5703125" style="23" customWidth="1"/>
    <col min="6929" max="6929" width="6.7109375" style="23" customWidth="1"/>
    <col min="6930" max="6930" width="7" style="23" customWidth="1"/>
    <col min="6931" max="6931" width="7.7109375" style="23" customWidth="1"/>
    <col min="6932" max="6932" width="7.85546875" style="23" customWidth="1"/>
    <col min="6933" max="6933" width="8.140625" style="23" customWidth="1"/>
    <col min="6934" max="6934" width="8.28515625" style="23" customWidth="1"/>
    <col min="6935" max="6935" width="8.85546875" style="23" customWidth="1"/>
    <col min="6936" max="6936" width="7.85546875" style="23" customWidth="1"/>
    <col min="6937" max="6937" width="9.7109375" style="23" customWidth="1"/>
    <col min="6938" max="6938" width="9.140625" style="23" customWidth="1"/>
    <col min="6939" max="6939" width="11.7109375" style="23" customWidth="1"/>
    <col min="6940" max="6941" width="9.5703125" style="23" customWidth="1"/>
    <col min="6942" max="6942" width="11.42578125" style="23" customWidth="1"/>
    <col min="6943" max="6943" width="13.28515625" style="23" customWidth="1"/>
    <col min="6944" max="6944" width="10.7109375" style="23" customWidth="1"/>
    <col min="6945" max="6945" width="10.5703125" style="23" customWidth="1"/>
    <col min="6946" max="6946" width="12.7109375" style="23" customWidth="1"/>
    <col min="6947" max="7168" width="9.140625" style="23"/>
    <col min="7169" max="7169" width="50.28515625" style="23" customWidth="1"/>
    <col min="7170" max="7170" width="10.28515625" style="23" customWidth="1"/>
    <col min="7171" max="7171" width="10.5703125" style="23" customWidth="1"/>
    <col min="7172" max="7172" width="10.7109375" style="23" customWidth="1"/>
    <col min="7173" max="7173" width="10.5703125" style="23" customWidth="1"/>
    <col min="7174" max="7174" width="10.42578125" style="23" customWidth="1"/>
    <col min="7175" max="7176" width="0" style="23" hidden="1" customWidth="1"/>
    <col min="7177" max="7177" width="8.28515625" style="23" customWidth="1"/>
    <col min="7178" max="7178" width="5.7109375" style="23" customWidth="1"/>
    <col min="7179" max="7179" width="7.140625" style="23" customWidth="1"/>
    <col min="7180" max="7180" width="7.7109375" style="23" customWidth="1"/>
    <col min="7181" max="7181" width="8.140625" style="23" customWidth="1"/>
    <col min="7182" max="7182" width="7.7109375" style="23" customWidth="1"/>
    <col min="7183" max="7183" width="8.140625" style="23" customWidth="1"/>
    <col min="7184" max="7184" width="7.5703125" style="23" customWidth="1"/>
    <col min="7185" max="7185" width="6.7109375" style="23" customWidth="1"/>
    <col min="7186" max="7186" width="7" style="23" customWidth="1"/>
    <col min="7187" max="7187" width="7.7109375" style="23" customWidth="1"/>
    <col min="7188" max="7188" width="7.85546875" style="23" customWidth="1"/>
    <col min="7189" max="7189" width="8.140625" style="23" customWidth="1"/>
    <col min="7190" max="7190" width="8.28515625" style="23" customWidth="1"/>
    <col min="7191" max="7191" width="8.85546875" style="23" customWidth="1"/>
    <col min="7192" max="7192" width="7.85546875" style="23" customWidth="1"/>
    <col min="7193" max="7193" width="9.7109375" style="23" customWidth="1"/>
    <col min="7194" max="7194" width="9.140625" style="23" customWidth="1"/>
    <col min="7195" max="7195" width="11.7109375" style="23" customWidth="1"/>
    <col min="7196" max="7197" width="9.5703125" style="23" customWidth="1"/>
    <col min="7198" max="7198" width="11.42578125" style="23" customWidth="1"/>
    <col min="7199" max="7199" width="13.28515625" style="23" customWidth="1"/>
    <col min="7200" max="7200" width="10.7109375" style="23" customWidth="1"/>
    <col min="7201" max="7201" width="10.5703125" style="23" customWidth="1"/>
    <col min="7202" max="7202" width="12.7109375" style="23" customWidth="1"/>
    <col min="7203" max="7424" width="9.140625" style="23"/>
    <col min="7425" max="7425" width="50.28515625" style="23" customWidth="1"/>
    <col min="7426" max="7426" width="10.28515625" style="23" customWidth="1"/>
    <col min="7427" max="7427" width="10.5703125" style="23" customWidth="1"/>
    <col min="7428" max="7428" width="10.7109375" style="23" customWidth="1"/>
    <col min="7429" max="7429" width="10.5703125" style="23" customWidth="1"/>
    <col min="7430" max="7430" width="10.42578125" style="23" customWidth="1"/>
    <col min="7431" max="7432" width="0" style="23" hidden="1" customWidth="1"/>
    <col min="7433" max="7433" width="8.28515625" style="23" customWidth="1"/>
    <col min="7434" max="7434" width="5.7109375" style="23" customWidth="1"/>
    <col min="7435" max="7435" width="7.140625" style="23" customWidth="1"/>
    <col min="7436" max="7436" width="7.7109375" style="23" customWidth="1"/>
    <col min="7437" max="7437" width="8.140625" style="23" customWidth="1"/>
    <col min="7438" max="7438" width="7.7109375" style="23" customWidth="1"/>
    <col min="7439" max="7439" width="8.140625" style="23" customWidth="1"/>
    <col min="7440" max="7440" width="7.5703125" style="23" customWidth="1"/>
    <col min="7441" max="7441" width="6.7109375" style="23" customWidth="1"/>
    <col min="7442" max="7442" width="7" style="23" customWidth="1"/>
    <col min="7443" max="7443" width="7.7109375" style="23" customWidth="1"/>
    <col min="7444" max="7444" width="7.85546875" style="23" customWidth="1"/>
    <col min="7445" max="7445" width="8.140625" style="23" customWidth="1"/>
    <col min="7446" max="7446" width="8.28515625" style="23" customWidth="1"/>
    <col min="7447" max="7447" width="8.85546875" style="23" customWidth="1"/>
    <col min="7448" max="7448" width="7.85546875" style="23" customWidth="1"/>
    <col min="7449" max="7449" width="9.7109375" style="23" customWidth="1"/>
    <col min="7450" max="7450" width="9.140625" style="23" customWidth="1"/>
    <col min="7451" max="7451" width="11.7109375" style="23" customWidth="1"/>
    <col min="7452" max="7453" width="9.5703125" style="23" customWidth="1"/>
    <col min="7454" max="7454" width="11.42578125" style="23" customWidth="1"/>
    <col min="7455" max="7455" width="13.28515625" style="23" customWidth="1"/>
    <col min="7456" max="7456" width="10.7109375" style="23" customWidth="1"/>
    <col min="7457" max="7457" width="10.5703125" style="23" customWidth="1"/>
    <col min="7458" max="7458" width="12.7109375" style="23" customWidth="1"/>
    <col min="7459" max="7680" width="9.140625" style="23"/>
    <col min="7681" max="7681" width="50.28515625" style="23" customWidth="1"/>
    <col min="7682" max="7682" width="10.28515625" style="23" customWidth="1"/>
    <col min="7683" max="7683" width="10.5703125" style="23" customWidth="1"/>
    <col min="7684" max="7684" width="10.7109375" style="23" customWidth="1"/>
    <col min="7685" max="7685" width="10.5703125" style="23" customWidth="1"/>
    <col min="7686" max="7686" width="10.42578125" style="23" customWidth="1"/>
    <col min="7687" max="7688" width="0" style="23" hidden="1" customWidth="1"/>
    <col min="7689" max="7689" width="8.28515625" style="23" customWidth="1"/>
    <col min="7690" max="7690" width="5.7109375" style="23" customWidth="1"/>
    <col min="7691" max="7691" width="7.140625" style="23" customWidth="1"/>
    <col min="7692" max="7692" width="7.7109375" style="23" customWidth="1"/>
    <col min="7693" max="7693" width="8.140625" style="23" customWidth="1"/>
    <col min="7694" max="7694" width="7.7109375" style="23" customWidth="1"/>
    <col min="7695" max="7695" width="8.140625" style="23" customWidth="1"/>
    <col min="7696" max="7696" width="7.5703125" style="23" customWidth="1"/>
    <col min="7697" max="7697" width="6.7109375" style="23" customWidth="1"/>
    <col min="7698" max="7698" width="7" style="23" customWidth="1"/>
    <col min="7699" max="7699" width="7.7109375" style="23" customWidth="1"/>
    <col min="7700" max="7700" width="7.85546875" style="23" customWidth="1"/>
    <col min="7701" max="7701" width="8.140625" style="23" customWidth="1"/>
    <col min="7702" max="7702" width="8.28515625" style="23" customWidth="1"/>
    <col min="7703" max="7703" width="8.85546875" style="23" customWidth="1"/>
    <col min="7704" max="7704" width="7.85546875" style="23" customWidth="1"/>
    <col min="7705" max="7705" width="9.7109375" style="23" customWidth="1"/>
    <col min="7706" max="7706" width="9.140625" style="23" customWidth="1"/>
    <col min="7707" max="7707" width="11.7109375" style="23" customWidth="1"/>
    <col min="7708" max="7709" width="9.5703125" style="23" customWidth="1"/>
    <col min="7710" max="7710" width="11.42578125" style="23" customWidth="1"/>
    <col min="7711" max="7711" width="13.28515625" style="23" customWidth="1"/>
    <col min="7712" max="7712" width="10.7109375" style="23" customWidth="1"/>
    <col min="7713" max="7713" width="10.5703125" style="23" customWidth="1"/>
    <col min="7714" max="7714" width="12.7109375" style="23" customWidth="1"/>
    <col min="7715" max="7936" width="9.140625" style="23"/>
    <col min="7937" max="7937" width="50.28515625" style="23" customWidth="1"/>
    <col min="7938" max="7938" width="10.28515625" style="23" customWidth="1"/>
    <col min="7939" max="7939" width="10.5703125" style="23" customWidth="1"/>
    <col min="7940" max="7940" width="10.7109375" style="23" customWidth="1"/>
    <col min="7941" max="7941" width="10.5703125" style="23" customWidth="1"/>
    <col min="7942" max="7942" width="10.42578125" style="23" customWidth="1"/>
    <col min="7943" max="7944" width="0" style="23" hidden="1" customWidth="1"/>
    <col min="7945" max="7945" width="8.28515625" style="23" customWidth="1"/>
    <col min="7946" max="7946" width="5.7109375" style="23" customWidth="1"/>
    <col min="7947" max="7947" width="7.140625" style="23" customWidth="1"/>
    <col min="7948" max="7948" width="7.7109375" style="23" customWidth="1"/>
    <col min="7949" max="7949" width="8.140625" style="23" customWidth="1"/>
    <col min="7950" max="7950" width="7.7109375" style="23" customWidth="1"/>
    <col min="7951" max="7951" width="8.140625" style="23" customWidth="1"/>
    <col min="7952" max="7952" width="7.5703125" style="23" customWidth="1"/>
    <col min="7953" max="7953" width="6.7109375" style="23" customWidth="1"/>
    <col min="7954" max="7954" width="7" style="23" customWidth="1"/>
    <col min="7955" max="7955" width="7.7109375" style="23" customWidth="1"/>
    <col min="7956" max="7956" width="7.85546875" style="23" customWidth="1"/>
    <col min="7957" max="7957" width="8.140625" style="23" customWidth="1"/>
    <col min="7958" max="7958" width="8.28515625" style="23" customWidth="1"/>
    <col min="7959" max="7959" width="8.85546875" style="23" customWidth="1"/>
    <col min="7960" max="7960" width="7.85546875" style="23" customWidth="1"/>
    <col min="7961" max="7961" width="9.7109375" style="23" customWidth="1"/>
    <col min="7962" max="7962" width="9.140625" style="23" customWidth="1"/>
    <col min="7963" max="7963" width="11.7109375" style="23" customWidth="1"/>
    <col min="7964" max="7965" width="9.5703125" style="23" customWidth="1"/>
    <col min="7966" max="7966" width="11.42578125" style="23" customWidth="1"/>
    <col min="7967" max="7967" width="13.28515625" style="23" customWidth="1"/>
    <col min="7968" max="7968" width="10.7109375" style="23" customWidth="1"/>
    <col min="7969" max="7969" width="10.5703125" style="23" customWidth="1"/>
    <col min="7970" max="7970" width="12.7109375" style="23" customWidth="1"/>
    <col min="7971" max="8192" width="9.140625" style="23"/>
    <col min="8193" max="8193" width="50.28515625" style="23" customWidth="1"/>
    <col min="8194" max="8194" width="10.28515625" style="23" customWidth="1"/>
    <col min="8195" max="8195" width="10.5703125" style="23" customWidth="1"/>
    <col min="8196" max="8196" width="10.7109375" style="23" customWidth="1"/>
    <col min="8197" max="8197" width="10.5703125" style="23" customWidth="1"/>
    <col min="8198" max="8198" width="10.42578125" style="23" customWidth="1"/>
    <col min="8199" max="8200" width="0" style="23" hidden="1" customWidth="1"/>
    <col min="8201" max="8201" width="8.28515625" style="23" customWidth="1"/>
    <col min="8202" max="8202" width="5.7109375" style="23" customWidth="1"/>
    <col min="8203" max="8203" width="7.140625" style="23" customWidth="1"/>
    <col min="8204" max="8204" width="7.7109375" style="23" customWidth="1"/>
    <col min="8205" max="8205" width="8.140625" style="23" customWidth="1"/>
    <col min="8206" max="8206" width="7.7109375" style="23" customWidth="1"/>
    <col min="8207" max="8207" width="8.140625" style="23" customWidth="1"/>
    <col min="8208" max="8208" width="7.5703125" style="23" customWidth="1"/>
    <col min="8209" max="8209" width="6.7109375" style="23" customWidth="1"/>
    <col min="8210" max="8210" width="7" style="23" customWidth="1"/>
    <col min="8211" max="8211" width="7.7109375" style="23" customWidth="1"/>
    <col min="8212" max="8212" width="7.85546875" style="23" customWidth="1"/>
    <col min="8213" max="8213" width="8.140625" style="23" customWidth="1"/>
    <col min="8214" max="8214" width="8.28515625" style="23" customWidth="1"/>
    <col min="8215" max="8215" width="8.85546875" style="23" customWidth="1"/>
    <col min="8216" max="8216" width="7.85546875" style="23" customWidth="1"/>
    <col min="8217" max="8217" width="9.7109375" style="23" customWidth="1"/>
    <col min="8218" max="8218" width="9.140625" style="23" customWidth="1"/>
    <col min="8219" max="8219" width="11.7109375" style="23" customWidth="1"/>
    <col min="8220" max="8221" width="9.5703125" style="23" customWidth="1"/>
    <col min="8222" max="8222" width="11.42578125" style="23" customWidth="1"/>
    <col min="8223" max="8223" width="13.28515625" style="23" customWidth="1"/>
    <col min="8224" max="8224" width="10.7109375" style="23" customWidth="1"/>
    <col min="8225" max="8225" width="10.5703125" style="23" customWidth="1"/>
    <col min="8226" max="8226" width="12.7109375" style="23" customWidth="1"/>
    <col min="8227" max="8448" width="9.140625" style="23"/>
    <col min="8449" max="8449" width="50.28515625" style="23" customWidth="1"/>
    <col min="8450" max="8450" width="10.28515625" style="23" customWidth="1"/>
    <col min="8451" max="8451" width="10.5703125" style="23" customWidth="1"/>
    <col min="8452" max="8452" width="10.7109375" style="23" customWidth="1"/>
    <col min="8453" max="8453" width="10.5703125" style="23" customWidth="1"/>
    <col min="8454" max="8454" width="10.42578125" style="23" customWidth="1"/>
    <col min="8455" max="8456" width="0" style="23" hidden="1" customWidth="1"/>
    <col min="8457" max="8457" width="8.28515625" style="23" customWidth="1"/>
    <col min="8458" max="8458" width="5.7109375" style="23" customWidth="1"/>
    <col min="8459" max="8459" width="7.140625" style="23" customWidth="1"/>
    <col min="8460" max="8460" width="7.7109375" style="23" customWidth="1"/>
    <col min="8461" max="8461" width="8.140625" style="23" customWidth="1"/>
    <col min="8462" max="8462" width="7.7109375" style="23" customWidth="1"/>
    <col min="8463" max="8463" width="8.140625" style="23" customWidth="1"/>
    <col min="8464" max="8464" width="7.5703125" style="23" customWidth="1"/>
    <col min="8465" max="8465" width="6.7109375" style="23" customWidth="1"/>
    <col min="8466" max="8466" width="7" style="23" customWidth="1"/>
    <col min="8467" max="8467" width="7.7109375" style="23" customWidth="1"/>
    <col min="8468" max="8468" width="7.85546875" style="23" customWidth="1"/>
    <col min="8469" max="8469" width="8.140625" style="23" customWidth="1"/>
    <col min="8470" max="8470" width="8.28515625" style="23" customWidth="1"/>
    <col min="8471" max="8471" width="8.85546875" style="23" customWidth="1"/>
    <col min="8472" max="8472" width="7.85546875" style="23" customWidth="1"/>
    <col min="8473" max="8473" width="9.7109375" style="23" customWidth="1"/>
    <col min="8474" max="8474" width="9.140625" style="23" customWidth="1"/>
    <col min="8475" max="8475" width="11.7109375" style="23" customWidth="1"/>
    <col min="8476" max="8477" width="9.5703125" style="23" customWidth="1"/>
    <col min="8478" max="8478" width="11.42578125" style="23" customWidth="1"/>
    <col min="8479" max="8479" width="13.28515625" style="23" customWidth="1"/>
    <col min="8480" max="8480" width="10.7109375" style="23" customWidth="1"/>
    <col min="8481" max="8481" width="10.5703125" style="23" customWidth="1"/>
    <col min="8482" max="8482" width="12.7109375" style="23" customWidth="1"/>
    <col min="8483" max="8704" width="9.140625" style="23"/>
    <col min="8705" max="8705" width="50.28515625" style="23" customWidth="1"/>
    <col min="8706" max="8706" width="10.28515625" style="23" customWidth="1"/>
    <col min="8707" max="8707" width="10.5703125" style="23" customWidth="1"/>
    <col min="8708" max="8708" width="10.7109375" style="23" customWidth="1"/>
    <col min="8709" max="8709" width="10.5703125" style="23" customWidth="1"/>
    <col min="8710" max="8710" width="10.42578125" style="23" customWidth="1"/>
    <col min="8711" max="8712" width="0" style="23" hidden="1" customWidth="1"/>
    <col min="8713" max="8713" width="8.28515625" style="23" customWidth="1"/>
    <col min="8714" max="8714" width="5.7109375" style="23" customWidth="1"/>
    <col min="8715" max="8715" width="7.140625" style="23" customWidth="1"/>
    <col min="8716" max="8716" width="7.7109375" style="23" customWidth="1"/>
    <col min="8717" max="8717" width="8.140625" style="23" customWidth="1"/>
    <col min="8718" max="8718" width="7.7109375" style="23" customWidth="1"/>
    <col min="8719" max="8719" width="8.140625" style="23" customWidth="1"/>
    <col min="8720" max="8720" width="7.5703125" style="23" customWidth="1"/>
    <col min="8721" max="8721" width="6.7109375" style="23" customWidth="1"/>
    <col min="8722" max="8722" width="7" style="23" customWidth="1"/>
    <col min="8723" max="8723" width="7.7109375" style="23" customWidth="1"/>
    <col min="8724" max="8724" width="7.85546875" style="23" customWidth="1"/>
    <col min="8725" max="8725" width="8.140625" style="23" customWidth="1"/>
    <col min="8726" max="8726" width="8.28515625" style="23" customWidth="1"/>
    <col min="8727" max="8727" width="8.85546875" style="23" customWidth="1"/>
    <col min="8728" max="8728" width="7.85546875" style="23" customWidth="1"/>
    <col min="8729" max="8729" width="9.7109375" style="23" customWidth="1"/>
    <col min="8730" max="8730" width="9.140625" style="23" customWidth="1"/>
    <col min="8731" max="8731" width="11.7109375" style="23" customWidth="1"/>
    <col min="8732" max="8733" width="9.5703125" style="23" customWidth="1"/>
    <col min="8734" max="8734" width="11.42578125" style="23" customWidth="1"/>
    <col min="8735" max="8735" width="13.28515625" style="23" customWidth="1"/>
    <col min="8736" max="8736" width="10.7109375" style="23" customWidth="1"/>
    <col min="8737" max="8737" width="10.5703125" style="23" customWidth="1"/>
    <col min="8738" max="8738" width="12.7109375" style="23" customWidth="1"/>
    <col min="8739" max="8960" width="9.140625" style="23"/>
    <col min="8961" max="8961" width="50.28515625" style="23" customWidth="1"/>
    <col min="8962" max="8962" width="10.28515625" style="23" customWidth="1"/>
    <col min="8963" max="8963" width="10.5703125" style="23" customWidth="1"/>
    <col min="8964" max="8964" width="10.7109375" style="23" customWidth="1"/>
    <col min="8965" max="8965" width="10.5703125" style="23" customWidth="1"/>
    <col min="8966" max="8966" width="10.42578125" style="23" customWidth="1"/>
    <col min="8967" max="8968" width="0" style="23" hidden="1" customWidth="1"/>
    <col min="8969" max="8969" width="8.28515625" style="23" customWidth="1"/>
    <col min="8970" max="8970" width="5.7109375" style="23" customWidth="1"/>
    <col min="8971" max="8971" width="7.140625" style="23" customWidth="1"/>
    <col min="8972" max="8972" width="7.7109375" style="23" customWidth="1"/>
    <col min="8973" max="8973" width="8.140625" style="23" customWidth="1"/>
    <col min="8974" max="8974" width="7.7109375" style="23" customWidth="1"/>
    <col min="8975" max="8975" width="8.140625" style="23" customWidth="1"/>
    <col min="8976" max="8976" width="7.5703125" style="23" customWidth="1"/>
    <col min="8977" max="8977" width="6.7109375" style="23" customWidth="1"/>
    <col min="8978" max="8978" width="7" style="23" customWidth="1"/>
    <col min="8979" max="8979" width="7.7109375" style="23" customWidth="1"/>
    <col min="8980" max="8980" width="7.85546875" style="23" customWidth="1"/>
    <col min="8981" max="8981" width="8.140625" style="23" customWidth="1"/>
    <col min="8982" max="8982" width="8.28515625" style="23" customWidth="1"/>
    <col min="8983" max="8983" width="8.85546875" style="23" customWidth="1"/>
    <col min="8984" max="8984" width="7.85546875" style="23" customWidth="1"/>
    <col min="8985" max="8985" width="9.7109375" style="23" customWidth="1"/>
    <col min="8986" max="8986" width="9.140625" style="23" customWidth="1"/>
    <col min="8987" max="8987" width="11.7109375" style="23" customWidth="1"/>
    <col min="8988" max="8989" width="9.5703125" style="23" customWidth="1"/>
    <col min="8990" max="8990" width="11.42578125" style="23" customWidth="1"/>
    <col min="8991" max="8991" width="13.28515625" style="23" customWidth="1"/>
    <col min="8992" max="8992" width="10.7109375" style="23" customWidth="1"/>
    <col min="8993" max="8993" width="10.5703125" style="23" customWidth="1"/>
    <col min="8994" max="8994" width="12.7109375" style="23" customWidth="1"/>
    <col min="8995" max="9216" width="9.140625" style="23"/>
    <col min="9217" max="9217" width="50.28515625" style="23" customWidth="1"/>
    <col min="9218" max="9218" width="10.28515625" style="23" customWidth="1"/>
    <col min="9219" max="9219" width="10.5703125" style="23" customWidth="1"/>
    <col min="9220" max="9220" width="10.7109375" style="23" customWidth="1"/>
    <col min="9221" max="9221" width="10.5703125" style="23" customWidth="1"/>
    <col min="9222" max="9222" width="10.42578125" style="23" customWidth="1"/>
    <col min="9223" max="9224" width="0" style="23" hidden="1" customWidth="1"/>
    <col min="9225" max="9225" width="8.28515625" style="23" customWidth="1"/>
    <col min="9226" max="9226" width="5.7109375" style="23" customWidth="1"/>
    <col min="9227" max="9227" width="7.140625" style="23" customWidth="1"/>
    <col min="9228" max="9228" width="7.7109375" style="23" customWidth="1"/>
    <col min="9229" max="9229" width="8.140625" style="23" customWidth="1"/>
    <col min="9230" max="9230" width="7.7109375" style="23" customWidth="1"/>
    <col min="9231" max="9231" width="8.140625" style="23" customWidth="1"/>
    <col min="9232" max="9232" width="7.5703125" style="23" customWidth="1"/>
    <col min="9233" max="9233" width="6.7109375" style="23" customWidth="1"/>
    <col min="9234" max="9234" width="7" style="23" customWidth="1"/>
    <col min="9235" max="9235" width="7.7109375" style="23" customWidth="1"/>
    <col min="9236" max="9236" width="7.85546875" style="23" customWidth="1"/>
    <col min="9237" max="9237" width="8.140625" style="23" customWidth="1"/>
    <col min="9238" max="9238" width="8.28515625" style="23" customWidth="1"/>
    <col min="9239" max="9239" width="8.85546875" style="23" customWidth="1"/>
    <col min="9240" max="9240" width="7.85546875" style="23" customWidth="1"/>
    <col min="9241" max="9241" width="9.7109375" style="23" customWidth="1"/>
    <col min="9242" max="9242" width="9.140625" style="23" customWidth="1"/>
    <col min="9243" max="9243" width="11.7109375" style="23" customWidth="1"/>
    <col min="9244" max="9245" width="9.5703125" style="23" customWidth="1"/>
    <col min="9246" max="9246" width="11.42578125" style="23" customWidth="1"/>
    <col min="9247" max="9247" width="13.28515625" style="23" customWidth="1"/>
    <col min="9248" max="9248" width="10.7109375" style="23" customWidth="1"/>
    <col min="9249" max="9249" width="10.5703125" style="23" customWidth="1"/>
    <col min="9250" max="9250" width="12.7109375" style="23" customWidth="1"/>
    <col min="9251" max="9472" width="9.140625" style="23"/>
    <col min="9473" max="9473" width="50.28515625" style="23" customWidth="1"/>
    <col min="9474" max="9474" width="10.28515625" style="23" customWidth="1"/>
    <col min="9475" max="9475" width="10.5703125" style="23" customWidth="1"/>
    <col min="9476" max="9476" width="10.7109375" style="23" customWidth="1"/>
    <col min="9477" max="9477" width="10.5703125" style="23" customWidth="1"/>
    <col min="9478" max="9478" width="10.42578125" style="23" customWidth="1"/>
    <col min="9479" max="9480" width="0" style="23" hidden="1" customWidth="1"/>
    <col min="9481" max="9481" width="8.28515625" style="23" customWidth="1"/>
    <col min="9482" max="9482" width="5.7109375" style="23" customWidth="1"/>
    <col min="9483" max="9483" width="7.140625" style="23" customWidth="1"/>
    <col min="9484" max="9484" width="7.7109375" style="23" customWidth="1"/>
    <col min="9485" max="9485" width="8.140625" style="23" customWidth="1"/>
    <col min="9486" max="9486" width="7.7109375" style="23" customWidth="1"/>
    <col min="9487" max="9487" width="8.140625" style="23" customWidth="1"/>
    <col min="9488" max="9488" width="7.5703125" style="23" customWidth="1"/>
    <col min="9489" max="9489" width="6.7109375" style="23" customWidth="1"/>
    <col min="9490" max="9490" width="7" style="23" customWidth="1"/>
    <col min="9491" max="9491" width="7.7109375" style="23" customWidth="1"/>
    <col min="9492" max="9492" width="7.85546875" style="23" customWidth="1"/>
    <col min="9493" max="9493" width="8.140625" style="23" customWidth="1"/>
    <col min="9494" max="9494" width="8.28515625" style="23" customWidth="1"/>
    <col min="9495" max="9495" width="8.85546875" style="23" customWidth="1"/>
    <col min="9496" max="9496" width="7.85546875" style="23" customWidth="1"/>
    <col min="9497" max="9497" width="9.7109375" style="23" customWidth="1"/>
    <col min="9498" max="9498" width="9.140625" style="23" customWidth="1"/>
    <col min="9499" max="9499" width="11.7109375" style="23" customWidth="1"/>
    <col min="9500" max="9501" width="9.5703125" style="23" customWidth="1"/>
    <col min="9502" max="9502" width="11.42578125" style="23" customWidth="1"/>
    <col min="9503" max="9503" width="13.28515625" style="23" customWidth="1"/>
    <col min="9504" max="9504" width="10.7109375" style="23" customWidth="1"/>
    <col min="9505" max="9505" width="10.5703125" style="23" customWidth="1"/>
    <col min="9506" max="9506" width="12.7109375" style="23" customWidth="1"/>
    <col min="9507" max="9728" width="9.140625" style="23"/>
    <col min="9729" max="9729" width="50.28515625" style="23" customWidth="1"/>
    <col min="9730" max="9730" width="10.28515625" style="23" customWidth="1"/>
    <col min="9731" max="9731" width="10.5703125" style="23" customWidth="1"/>
    <col min="9732" max="9732" width="10.7109375" style="23" customWidth="1"/>
    <col min="9733" max="9733" width="10.5703125" style="23" customWidth="1"/>
    <col min="9734" max="9734" width="10.42578125" style="23" customWidth="1"/>
    <col min="9735" max="9736" width="0" style="23" hidden="1" customWidth="1"/>
    <col min="9737" max="9737" width="8.28515625" style="23" customWidth="1"/>
    <col min="9738" max="9738" width="5.7109375" style="23" customWidth="1"/>
    <col min="9739" max="9739" width="7.140625" style="23" customWidth="1"/>
    <col min="9740" max="9740" width="7.7109375" style="23" customWidth="1"/>
    <col min="9741" max="9741" width="8.140625" style="23" customWidth="1"/>
    <col min="9742" max="9742" width="7.7109375" style="23" customWidth="1"/>
    <col min="9743" max="9743" width="8.140625" style="23" customWidth="1"/>
    <col min="9744" max="9744" width="7.5703125" style="23" customWidth="1"/>
    <col min="9745" max="9745" width="6.7109375" style="23" customWidth="1"/>
    <col min="9746" max="9746" width="7" style="23" customWidth="1"/>
    <col min="9747" max="9747" width="7.7109375" style="23" customWidth="1"/>
    <col min="9748" max="9748" width="7.85546875" style="23" customWidth="1"/>
    <col min="9749" max="9749" width="8.140625" style="23" customWidth="1"/>
    <col min="9750" max="9750" width="8.28515625" style="23" customWidth="1"/>
    <col min="9751" max="9751" width="8.85546875" style="23" customWidth="1"/>
    <col min="9752" max="9752" width="7.85546875" style="23" customWidth="1"/>
    <col min="9753" max="9753" width="9.7109375" style="23" customWidth="1"/>
    <col min="9754" max="9754" width="9.140625" style="23" customWidth="1"/>
    <col min="9755" max="9755" width="11.7109375" style="23" customWidth="1"/>
    <col min="9756" max="9757" width="9.5703125" style="23" customWidth="1"/>
    <col min="9758" max="9758" width="11.42578125" style="23" customWidth="1"/>
    <col min="9759" max="9759" width="13.28515625" style="23" customWidth="1"/>
    <col min="9760" max="9760" width="10.7109375" style="23" customWidth="1"/>
    <col min="9761" max="9761" width="10.5703125" style="23" customWidth="1"/>
    <col min="9762" max="9762" width="12.7109375" style="23" customWidth="1"/>
    <col min="9763" max="9984" width="9.140625" style="23"/>
    <col min="9985" max="9985" width="50.28515625" style="23" customWidth="1"/>
    <col min="9986" max="9986" width="10.28515625" style="23" customWidth="1"/>
    <col min="9987" max="9987" width="10.5703125" style="23" customWidth="1"/>
    <col min="9988" max="9988" width="10.7109375" style="23" customWidth="1"/>
    <col min="9989" max="9989" width="10.5703125" style="23" customWidth="1"/>
    <col min="9990" max="9990" width="10.42578125" style="23" customWidth="1"/>
    <col min="9991" max="9992" width="0" style="23" hidden="1" customWidth="1"/>
    <col min="9993" max="9993" width="8.28515625" style="23" customWidth="1"/>
    <col min="9994" max="9994" width="5.7109375" style="23" customWidth="1"/>
    <col min="9995" max="9995" width="7.140625" style="23" customWidth="1"/>
    <col min="9996" max="9996" width="7.7109375" style="23" customWidth="1"/>
    <col min="9997" max="9997" width="8.140625" style="23" customWidth="1"/>
    <col min="9998" max="9998" width="7.7109375" style="23" customWidth="1"/>
    <col min="9999" max="9999" width="8.140625" style="23" customWidth="1"/>
    <col min="10000" max="10000" width="7.5703125" style="23" customWidth="1"/>
    <col min="10001" max="10001" width="6.7109375" style="23" customWidth="1"/>
    <col min="10002" max="10002" width="7" style="23" customWidth="1"/>
    <col min="10003" max="10003" width="7.7109375" style="23" customWidth="1"/>
    <col min="10004" max="10004" width="7.85546875" style="23" customWidth="1"/>
    <col min="10005" max="10005" width="8.140625" style="23" customWidth="1"/>
    <col min="10006" max="10006" width="8.28515625" style="23" customWidth="1"/>
    <col min="10007" max="10007" width="8.85546875" style="23" customWidth="1"/>
    <col min="10008" max="10008" width="7.85546875" style="23" customWidth="1"/>
    <col min="10009" max="10009" width="9.7109375" style="23" customWidth="1"/>
    <col min="10010" max="10010" width="9.140625" style="23" customWidth="1"/>
    <col min="10011" max="10011" width="11.7109375" style="23" customWidth="1"/>
    <col min="10012" max="10013" width="9.5703125" style="23" customWidth="1"/>
    <col min="10014" max="10014" width="11.42578125" style="23" customWidth="1"/>
    <col min="10015" max="10015" width="13.28515625" style="23" customWidth="1"/>
    <col min="10016" max="10016" width="10.7109375" style="23" customWidth="1"/>
    <col min="10017" max="10017" width="10.5703125" style="23" customWidth="1"/>
    <col min="10018" max="10018" width="12.7109375" style="23" customWidth="1"/>
    <col min="10019" max="10240" width="9.140625" style="23"/>
    <col min="10241" max="10241" width="50.28515625" style="23" customWidth="1"/>
    <col min="10242" max="10242" width="10.28515625" style="23" customWidth="1"/>
    <col min="10243" max="10243" width="10.5703125" style="23" customWidth="1"/>
    <col min="10244" max="10244" width="10.7109375" style="23" customWidth="1"/>
    <col min="10245" max="10245" width="10.5703125" style="23" customWidth="1"/>
    <col min="10246" max="10246" width="10.42578125" style="23" customWidth="1"/>
    <col min="10247" max="10248" width="0" style="23" hidden="1" customWidth="1"/>
    <col min="10249" max="10249" width="8.28515625" style="23" customWidth="1"/>
    <col min="10250" max="10250" width="5.7109375" style="23" customWidth="1"/>
    <col min="10251" max="10251" width="7.140625" style="23" customWidth="1"/>
    <col min="10252" max="10252" width="7.7109375" style="23" customWidth="1"/>
    <col min="10253" max="10253" width="8.140625" style="23" customWidth="1"/>
    <col min="10254" max="10254" width="7.7109375" style="23" customWidth="1"/>
    <col min="10255" max="10255" width="8.140625" style="23" customWidth="1"/>
    <col min="10256" max="10256" width="7.5703125" style="23" customWidth="1"/>
    <col min="10257" max="10257" width="6.7109375" style="23" customWidth="1"/>
    <col min="10258" max="10258" width="7" style="23" customWidth="1"/>
    <col min="10259" max="10259" width="7.7109375" style="23" customWidth="1"/>
    <col min="10260" max="10260" width="7.85546875" style="23" customWidth="1"/>
    <col min="10261" max="10261" width="8.140625" style="23" customWidth="1"/>
    <col min="10262" max="10262" width="8.28515625" style="23" customWidth="1"/>
    <col min="10263" max="10263" width="8.85546875" style="23" customWidth="1"/>
    <col min="10264" max="10264" width="7.85546875" style="23" customWidth="1"/>
    <col min="10265" max="10265" width="9.7109375" style="23" customWidth="1"/>
    <col min="10266" max="10266" width="9.140625" style="23" customWidth="1"/>
    <col min="10267" max="10267" width="11.7109375" style="23" customWidth="1"/>
    <col min="10268" max="10269" width="9.5703125" style="23" customWidth="1"/>
    <col min="10270" max="10270" width="11.42578125" style="23" customWidth="1"/>
    <col min="10271" max="10271" width="13.28515625" style="23" customWidth="1"/>
    <col min="10272" max="10272" width="10.7109375" style="23" customWidth="1"/>
    <col min="10273" max="10273" width="10.5703125" style="23" customWidth="1"/>
    <col min="10274" max="10274" width="12.7109375" style="23" customWidth="1"/>
    <col min="10275" max="10496" width="9.140625" style="23"/>
    <col min="10497" max="10497" width="50.28515625" style="23" customWidth="1"/>
    <col min="10498" max="10498" width="10.28515625" style="23" customWidth="1"/>
    <col min="10499" max="10499" width="10.5703125" style="23" customWidth="1"/>
    <col min="10500" max="10500" width="10.7109375" style="23" customWidth="1"/>
    <col min="10501" max="10501" width="10.5703125" style="23" customWidth="1"/>
    <col min="10502" max="10502" width="10.42578125" style="23" customWidth="1"/>
    <col min="10503" max="10504" width="0" style="23" hidden="1" customWidth="1"/>
    <col min="10505" max="10505" width="8.28515625" style="23" customWidth="1"/>
    <col min="10506" max="10506" width="5.7109375" style="23" customWidth="1"/>
    <col min="10507" max="10507" width="7.140625" style="23" customWidth="1"/>
    <col min="10508" max="10508" width="7.7109375" style="23" customWidth="1"/>
    <col min="10509" max="10509" width="8.140625" style="23" customWidth="1"/>
    <col min="10510" max="10510" width="7.7109375" style="23" customWidth="1"/>
    <col min="10511" max="10511" width="8.140625" style="23" customWidth="1"/>
    <col min="10512" max="10512" width="7.5703125" style="23" customWidth="1"/>
    <col min="10513" max="10513" width="6.7109375" style="23" customWidth="1"/>
    <col min="10514" max="10514" width="7" style="23" customWidth="1"/>
    <col min="10515" max="10515" width="7.7109375" style="23" customWidth="1"/>
    <col min="10516" max="10516" width="7.85546875" style="23" customWidth="1"/>
    <col min="10517" max="10517" width="8.140625" style="23" customWidth="1"/>
    <col min="10518" max="10518" width="8.28515625" style="23" customWidth="1"/>
    <col min="10519" max="10519" width="8.85546875" style="23" customWidth="1"/>
    <col min="10520" max="10520" width="7.85546875" style="23" customWidth="1"/>
    <col min="10521" max="10521" width="9.7109375" style="23" customWidth="1"/>
    <col min="10522" max="10522" width="9.140625" style="23" customWidth="1"/>
    <col min="10523" max="10523" width="11.7109375" style="23" customWidth="1"/>
    <col min="10524" max="10525" width="9.5703125" style="23" customWidth="1"/>
    <col min="10526" max="10526" width="11.42578125" style="23" customWidth="1"/>
    <col min="10527" max="10527" width="13.28515625" style="23" customWidth="1"/>
    <col min="10528" max="10528" width="10.7109375" style="23" customWidth="1"/>
    <col min="10529" max="10529" width="10.5703125" style="23" customWidth="1"/>
    <col min="10530" max="10530" width="12.7109375" style="23" customWidth="1"/>
    <col min="10531" max="10752" width="9.140625" style="23"/>
    <col min="10753" max="10753" width="50.28515625" style="23" customWidth="1"/>
    <col min="10754" max="10754" width="10.28515625" style="23" customWidth="1"/>
    <col min="10755" max="10755" width="10.5703125" style="23" customWidth="1"/>
    <col min="10756" max="10756" width="10.7109375" style="23" customWidth="1"/>
    <col min="10757" max="10757" width="10.5703125" style="23" customWidth="1"/>
    <col min="10758" max="10758" width="10.42578125" style="23" customWidth="1"/>
    <col min="10759" max="10760" width="0" style="23" hidden="1" customWidth="1"/>
    <col min="10761" max="10761" width="8.28515625" style="23" customWidth="1"/>
    <col min="10762" max="10762" width="5.7109375" style="23" customWidth="1"/>
    <col min="10763" max="10763" width="7.140625" style="23" customWidth="1"/>
    <col min="10764" max="10764" width="7.7109375" style="23" customWidth="1"/>
    <col min="10765" max="10765" width="8.140625" style="23" customWidth="1"/>
    <col min="10766" max="10766" width="7.7109375" style="23" customWidth="1"/>
    <col min="10767" max="10767" width="8.140625" style="23" customWidth="1"/>
    <col min="10768" max="10768" width="7.5703125" style="23" customWidth="1"/>
    <col min="10769" max="10769" width="6.7109375" style="23" customWidth="1"/>
    <col min="10770" max="10770" width="7" style="23" customWidth="1"/>
    <col min="10771" max="10771" width="7.7109375" style="23" customWidth="1"/>
    <col min="10772" max="10772" width="7.85546875" style="23" customWidth="1"/>
    <col min="10773" max="10773" width="8.140625" style="23" customWidth="1"/>
    <col min="10774" max="10774" width="8.28515625" style="23" customWidth="1"/>
    <col min="10775" max="10775" width="8.85546875" style="23" customWidth="1"/>
    <col min="10776" max="10776" width="7.85546875" style="23" customWidth="1"/>
    <col min="10777" max="10777" width="9.7109375" style="23" customWidth="1"/>
    <col min="10778" max="10778" width="9.140625" style="23" customWidth="1"/>
    <col min="10779" max="10779" width="11.7109375" style="23" customWidth="1"/>
    <col min="10780" max="10781" width="9.5703125" style="23" customWidth="1"/>
    <col min="10782" max="10782" width="11.42578125" style="23" customWidth="1"/>
    <col min="10783" max="10783" width="13.28515625" style="23" customWidth="1"/>
    <col min="10784" max="10784" width="10.7109375" style="23" customWidth="1"/>
    <col min="10785" max="10785" width="10.5703125" style="23" customWidth="1"/>
    <col min="10786" max="10786" width="12.7109375" style="23" customWidth="1"/>
    <col min="10787" max="11008" width="9.140625" style="23"/>
    <col min="11009" max="11009" width="50.28515625" style="23" customWidth="1"/>
    <col min="11010" max="11010" width="10.28515625" style="23" customWidth="1"/>
    <col min="11011" max="11011" width="10.5703125" style="23" customWidth="1"/>
    <col min="11012" max="11012" width="10.7109375" style="23" customWidth="1"/>
    <col min="11013" max="11013" width="10.5703125" style="23" customWidth="1"/>
    <col min="11014" max="11014" width="10.42578125" style="23" customWidth="1"/>
    <col min="11015" max="11016" width="0" style="23" hidden="1" customWidth="1"/>
    <col min="11017" max="11017" width="8.28515625" style="23" customWidth="1"/>
    <col min="11018" max="11018" width="5.7109375" style="23" customWidth="1"/>
    <col min="11019" max="11019" width="7.140625" style="23" customWidth="1"/>
    <col min="11020" max="11020" width="7.7109375" style="23" customWidth="1"/>
    <col min="11021" max="11021" width="8.140625" style="23" customWidth="1"/>
    <col min="11022" max="11022" width="7.7109375" style="23" customWidth="1"/>
    <col min="11023" max="11023" width="8.140625" style="23" customWidth="1"/>
    <col min="11024" max="11024" width="7.5703125" style="23" customWidth="1"/>
    <col min="11025" max="11025" width="6.7109375" style="23" customWidth="1"/>
    <col min="11026" max="11026" width="7" style="23" customWidth="1"/>
    <col min="11027" max="11027" width="7.7109375" style="23" customWidth="1"/>
    <col min="11028" max="11028" width="7.85546875" style="23" customWidth="1"/>
    <col min="11029" max="11029" width="8.140625" style="23" customWidth="1"/>
    <col min="11030" max="11030" width="8.28515625" style="23" customWidth="1"/>
    <col min="11031" max="11031" width="8.85546875" style="23" customWidth="1"/>
    <col min="11032" max="11032" width="7.85546875" style="23" customWidth="1"/>
    <col min="11033" max="11033" width="9.7109375" style="23" customWidth="1"/>
    <col min="11034" max="11034" width="9.140625" style="23" customWidth="1"/>
    <col min="11035" max="11035" width="11.7109375" style="23" customWidth="1"/>
    <col min="11036" max="11037" width="9.5703125" style="23" customWidth="1"/>
    <col min="11038" max="11038" width="11.42578125" style="23" customWidth="1"/>
    <col min="11039" max="11039" width="13.28515625" style="23" customWidth="1"/>
    <col min="11040" max="11040" width="10.7109375" style="23" customWidth="1"/>
    <col min="11041" max="11041" width="10.5703125" style="23" customWidth="1"/>
    <col min="11042" max="11042" width="12.7109375" style="23" customWidth="1"/>
    <col min="11043" max="11264" width="9.140625" style="23"/>
    <col min="11265" max="11265" width="50.28515625" style="23" customWidth="1"/>
    <col min="11266" max="11266" width="10.28515625" style="23" customWidth="1"/>
    <col min="11267" max="11267" width="10.5703125" style="23" customWidth="1"/>
    <col min="11268" max="11268" width="10.7109375" style="23" customWidth="1"/>
    <col min="11269" max="11269" width="10.5703125" style="23" customWidth="1"/>
    <col min="11270" max="11270" width="10.42578125" style="23" customWidth="1"/>
    <col min="11271" max="11272" width="0" style="23" hidden="1" customWidth="1"/>
    <col min="11273" max="11273" width="8.28515625" style="23" customWidth="1"/>
    <col min="11274" max="11274" width="5.7109375" style="23" customWidth="1"/>
    <col min="11275" max="11275" width="7.140625" style="23" customWidth="1"/>
    <col min="11276" max="11276" width="7.7109375" style="23" customWidth="1"/>
    <col min="11277" max="11277" width="8.140625" style="23" customWidth="1"/>
    <col min="11278" max="11278" width="7.7109375" style="23" customWidth="1"/>
    <col min="11279" max="11279" width="8.140625" style="23" customWidth="1"/>
    <col min="11280" max="11280" width="7.5703125" style="23" customWidth="1"/>
    <col min="11281" max="11281" width="6.7109375" style="23" customWidth="1"/>
    <col min="11282" max="11282" width="7" style="23" customWidth="1"/>
    <col min="11283" max="11283" width="7.7109375" style="23" customWidth="1"/>
    <col min="11284" max="11284" width="7.85546875" style="23" customWidth="1"/>
    <col min="11285" max="11285" width="8.140625" style="23" customWidth="1"/>
    <col min="11286" max="11286" width="8.28515625" style="23" customWidth="1"/>
    <col min="11287" max="11287" width="8.85546875" style="23" customWidth="1"/>
    <col min="11288" max="11288" width="7.85546875" style="23" customWidth="1"/>
    <col min="11289" max="11289" width="9.7109375" style="23" customWidth="1"/>
    <col min="11290" max="11290" width="9.140625" style="23" customWidth="1"/>
    <col min="11291" max="11291" width="11.7109375" style="23" customWidth="1"/>
    <col min="11292" max="11293" width="9.5703125" style="23" customWidth="1"/>
    <col min="11294" max="11294" width="11.42578125" style="23" customWidth="1"/>
    <col min="11295" max="11295" width="13.28515625" style="23" customWidth="1"/>
    <col min="11296" max="11296" width="10.7109375" style="23" customWidth="1"/>
    <col min="11297" max="11297" width="10.5703125" style="23" customWidth="1"/>
    <col min="11298" max="11298" width="12.7109375" style="23" customWidth="1"/>
    <col min="11299" max="11520" width="9.140625" style="23"/>
    <col min="11521" max="11521" width="50.28515625" style="23" customWidth="1"/>
    <col min="11522" max="11522" width="10.28515625" style="23" customWidth="1"/>
    <col min="11523" max="11523" width="10.5703125" style="23" customWidth="1"/>
    <col min="11524" max="11524" width="10.7109375" style="23" customWidth="1"/>
    <col min="11525" max="11525" width="10.5703125" style="23" customWidth="1"/>
    <col min="11526" max="11526" width="10.42578125" style="23" customWidth="1"/>
    <col min="11527" max="11528" width="0" style="23" hidden="1" customWidth="1"/>
    <col min="11529" max="11529" width="8.28515625" style="23" customWidth="1"/>
    <col min="11530" max="11530" width="5.7109375" style="23" customWidth="1"/>
    <col min="11531" max="11531" width="7.140625" style="23" customWidth="1"/>
    <col min="11532" max="11532" width="7.7109375" style="23" customWidth="1"/>
    <col min="11533" max="11533" width="8.140625" style="23" customWidth="1"/>
    <col min="11534" max="11534" width="7.7109375" style="23" customWidth="1"/>
    <col min="11535" max="11535" width="8.140625" style="23" customWidth="1"/>
    <col min="11536" max="11536" width="7.5703125" style="23" customWidth="1"/>
    <col min="11537" max="11537" width="6.7109375" style="23" customWidth="1"/>
    <col min="11538" max="11538" width="7" style="23" customWidth="1"/>
    <col min="11539" max="11539" width="7.7109375" style="23" customWidth="1"/>
    <col min="11540" max="11540" width="7.85546875" style="23" customWidth="1"/>
    <col min="11541" max="11541" width="8.140625" style="23" customWidth="1"/>
    <col min="11542" max="11542" width="8.28515625" style="23" customWidth="1"/>
    <col min="11543" max="11543" width="8.85546875" style="23" customWidth="1"/>
    <col min="11544" max="11544" width="7.85546875" style="23" customWidth="1"/>
    <col min="11545" max="11545" width="9.7109375" style="23" customWidth="1"/>
    <col min="11546" max="11546" width="9.140625" style="23" customWidth="1"/>
    <col min="11547" max="11547" width="11.7109375" style="23" customWidth="1"/>
    <col min="11548" max="11549" width="9.5703125" style="23" customWidth="1"/>
    <col min="11550" max="11550" width="11.42578125" style="23" customWidth="1"/>
    <col min="11551" max="11551" width="13.28515625" style="23" customWidth="1"/>
    <col min="11552" max="11552" width="10.7109375" style="23" customWidth="1"/>
    <col min="11553" max="11553" width="10.5703125" style="23" customWidth="1"/>
    <col min="11554" max="11554" width="12.7109375" style="23" customWidth="1"/>
    <col min="11555" max="11776" width="9.140625" style="23"/>
    <col min="11777" max="11777" width="50.28515625" style="23" customWidth="1"/>
    <col min="11778" max="11778" width="10.28515625" style="23" customWidth="1"/>
    <col min="11779" max="11779" width="10.5703125" style="23" customWidth="1"/>
    <col min="11780" max="11780" width="10.7109375" style="23" customWidth="1"/>
    <col min="11781" max="11781" width="10.5703125" style="23" customWidth="1"/>
    <col min="11782" max="11782" width="10.42578125" style="23" customWidth="1"/>
    <col min="11783" max="11784" width="0" style="23" hidden="1" customWidth="1"/>
    <col min="11785" max="11785" width="8.28515625" style="23" customWidth="1"/>
    <col min="11786" max="11786" width="5.7109375" style="23" customWidth="1"/>
    <col min="11787" max="11787" width="7.140625" style="23" customWidth="1"/>
    <col min="11788" max="11788" width="7.7109375" style="23" customWidth="1"/>
    <col min="11789" max="11789" width="8.140625" style="23" customWidth="1"/>
    <col min="11790" max="11790" width="7.7109375" style="23" customWidth="1"/>
    <col min="11791" max="11791" width="8.140625" style="23" customWidth="1"/>
    <col min="11792" max="11792" width="7.5703125" style="23" customWidth="1"/>
    <col min="11793" max="11793" width="6.7109375" style="23" customWidth="1"/>
    <col min="11794" max="11794" width="7" style="23" customWidth="1"/>
    <col min="11795" max="11795" width="7.7109375" style="23" customWidth="1"/>
    <col min="11796" max="11796" width="7.85546875" style="23" customWidth="1"/>
    <col min="11797" max="11797" width="8.140625" style="23" customWidth="1"/>
    <col min="11798" max="11798" width="8.28515625" style="23" customWidth="1"/>
    <col min="11799" max="11799" width="8.85546875" style="23" customWidth="1"/>
    <col min="11800" max="11800" width="7.85546875" style="23" customWidth="1"/>
    <col min="11801" max="11801" width="9.7109375" style="23" customWidth="1"/>
    <col min="11802" max="11802" width="9.140625" style="23" customWidth="1"/>
    <col min="11803" max="11803" width="11.7109375" style="23" customWidth="1"/>
    <col min="11804" max="11805" width="9.5703125" style="23" customWidth="1"/>
    <col min="11806" max="11806" width="11.42578125" style="23" customWidth="1"/>
    <col min="11807" max="11807" width="13.28515625" style="23" customWidth="1"/>
    <col min="11808" max="11808" width="10.7109375" style="23" customWidth="1"/>
    <col min="11809" max="11809" width="10.5703125" style="23" customWidth="1"/>
    <col min="11810" max="11810" width="12.7109375" style="23" customWidth="1"/>
    <col min="11811" max="12032" width="9.140625" style="23"/>
    <col min="12033" max="12033" width="50.28515625" style="23" customWidth="1"/>
    <col min="12034" max="12034" width="10.28515625" style="23" customWidth="1"/>
    <col min="12035" max="12035" width="10.5703125" style="23" customWidth="1"/>
    <col min="12036" max="12036" width="10.7109375" style="23" customWidth="1"/>
    <col min="12037" max="12037" width="10.5703125" style="23" customWidth="1"/>
    <col min="12038" max="12038" width="10.42578125" style="23" customWidth="1"/>
    <col min="12039" max="12040" width="0" style="23" hidden="1" customWidth="1"/>
    <col min="12041" max="12041" width="8.28515625" style="23" customWidth="1"/>
    <col min="12042" max="12042" width="5.7109375" style="23" customWidth="1"/>
    <col min="12043" max="12043" width="7.140625" style="23" customWidth="1"/>
    <col min="12044" max="12044" width="7.7109375" style="23" customWidth="1"/>
    <col min="12045" max="12045" width="8.140625" style="23" customWidth="1"/>
    <col min="12046" max="12046" width="7.7109375" style="23" customWidth="1"/>
    <col min="12047" max="12047" width="8.140625" style="23" customWidth="1"/>
    <col min="12048" max="12048" width="7.5703125" style="23" customWidth="1"/>
    <col min="12049" max="12049" width="6.7109375" style="23" customWidth="1"/>
    <col min="12050" max="12050" width="7" style="23" customWidth="1"/>
    <col min="12051" max="12051" width="7.7109375" style="23" customWidth="1"/>
    <col min="12052" max="12052" width="7.85546875" style="23" customWidth="1"/>
    <col min="12053" max="12053" width="8.140625" style="23" customWidth="1"/>
    <col min="12054" max="12054" width="8.28515625" style="23" customWidth="1"/>
    <col min="12055" max="12055" width="8.85546875" style="23" customWidth="1"/>
    <col min="12056" max="12056" width="7.85546875" style="23" customWidth="1"/>
    <col min="12057" max="12057" width="9.7109375" style="23" customWidth="1"/>
    <col min="12058" max="12058" width="9.140625" style="23" customWidth="1"/>
    <col min="12059" max="12059" width="11.7109375" style="23" customWidth="1"/>
    <col min="12060" max="12061" width="9.5703125" style="23" customWidth="1"/>
    <col min="12062" max="12062" width="11.42578125" style="23" customWidth="1"/>
    <col min="12063" max="12063" width="13.28515625" style="23" customWidth="1"/>
    <col min="12064" max="12064" width="10.7109375" style="23" customWidth="1"/>
    <col min="12065" max="12065" width="10.5703125" style="23" customWidth="1"/>
    <col min="12066" max="12066" width="12.7109375" style="23" customWidth="1"/>
    <col min="12067" max="12288" width="9.140625" style="23"/>
    <col min="12289" max="12289" width="50.28515625" style="23" customWidth="1"/>
    <col min="12290" max="12290" width="10.28515625" style="23" customWidth="1"/>
    <col min="12291" max="12291" width="10.5703125" style="23" customWidth="1"/>
    <col min="12292" max="12292" width="10.7109375" style="23" customWidth="1"/>
    <col min="12293" max="12293" width="10.5703125" style="23" customWidth="1"/>
    <col min="12294" max="12294" width="10.42578125" style="23" customWidth="1"/>
    <col min="12295" max="12296" width="0" style="23" hidden="1" customWidth="1"/>
    <col min="12297" max="12297" width="8.28515625" style="23" customWidth="1"/>
    <col min="12298" max="12298" width="5.7109375" style="23" customWidth="1"/>
    <col min="12299" max="12299" width="7.140625" style="23" customWidth="1"/>
    <col min="12300" max="12300" width="7.7109375" style="23" customWidth="1"/>
    <col min="12301" max="12301" width="8.140625" style="23" customWidth="1"/>
    <col min="12302" max="12302" width="7.7109375" style="23" customWidth="1"/>
    <col min="12303" max="12303" width="8.140625" style="23" customWidth="1"/>
    <col min="12304" max="12304" width="7.5703125" style="23" customWidth="1"/>
    <col min="12305" max="12305" width="6.7109375" style="23" customWidth="1"/>
    <col min="12306" max="12306" width="7" style="23" customWidth="1"/>
    <col min="12307" max="12307" width="7.7109375" style="23" customWidth="1"/>
    <col min="12308" max="12308" width="7.85546875" style="23" customWidth="1"/>
    <col min="12309" max="12309" width="8.140625" style="23" customWidth="1"/>
    <col min="12310" max="12310" width="8.28515625" style="23" customWidth="1"/>
    <col min="12311" max="12311" width="8.85546875" style="23" customWidth="1"/>
    <col min="12312" max="12312" width="7.85546875" style="23" customWidth="1"/>
    <col min="12313" max="12313" width="9.7109375" style="23" customWidth="1"/>
    <col min="12314" max="12314" width="9.140625" style="23" customWidth="1"/>
    <col min="12315" max="12315" width="11.7109375" style="23" customWidth="1"/>
    <col min="12316" max="12317" width="9.5703125" style="23" customWidth="1"/>
    <col min="12318" max="12318" width="11.42578125" style="23" customWidth="1"/>
    <col min="12319" max="12319" width="13.28515625" style="23" customWidth="1"/>
    <col min="12320" max="12320" width="10.7109375" style="23" customWidth="1"/>
    <col min="12321" max="12321" width="10.5703125" style="23" customWidth="1"/>
    <col min="12322" max="12322" width="12.7109375" style="23" customWidth="1"/>
    <col min="12323" max="12544" width="9.140625" style="23"/>
    <col min="12545" max="12545" width="50.28515625" style="23" customWidth="1"/>
    <col min="12546" max="12546" width="10.28515625" style="23" customWidth="1"/>
    <col min="12547" max="12547" width="10.5703125" style="23" customWidth="1"/>
    <col min="12548" max="12548" width="10.7109375" style="23" customWidth="1"/>
    <col min="12549" max="12549" width="10.5703125" style="23" customWidth="1"/>
    <col min="12550" max="12550" width="10.42578125" style="23" customWidth="1"/>
    <col min="12551" max="12552" width="0" style="23" hidden="1" customWidth="1"/>
    <col min="12553" max="12553" width="8.28515625" style="23" customWidth="1"/>
    <col min="12554" max="12554" width="5.7109375" style="23" customWidth="1"/>
    <col min="12555" max="12555" width="7.140625" style="23" customWidth="1"/>
    <col min="12556" max="12556" width="7.7109375" style="23" customWidth="1"/>
    <col min="12557" max="12557" width="8.140625" style="23" customWidth="1"/>
    <col min="12558" max="12558" width="7.7109375" style="23" customWidth="1"/>
    <col min="12559" max="12559" width="8.140625" style="23" customWidth="1"/>
    <col min="12560" max="12560" width="7.5703125" style="23" customWidth="1"/>
    <col min="12561" max="12561" width="6.7109375" style="23" customWidth="1"/>
    <col min="12562" max="12562" width="7" style="23" customWidth="1"/>
    <col min="12563" max="12563" width="7.7109375" style="23" customWidth="1"/>
    <col min="12564" max="12564" width="7.85546875" style="23" customWidth="1"/>
    <col min="12565" max="12565" width="8.140625" style="23" customWidth="1"/>
    <col min="12566" max="12566" width="8.28515625" style="23" customWidth="1"/>
    <col min="12567" max="12567" width="8.85546875" style="23" customWidth="1"/>
    <col min="12568" max="12568" width="7.85546875" style="23" customWidth="1"/>
    <col min="12569" max="12569" width="9.7109375" style="23" customWidth="1"/>
    <col min="12570" max="12570" width="9.140625" style="23" customWidth="1"/>
    <col min="12571" max="12571" width="11.7109375" style="23" customWidth="1"/>
    <col min="12572" max="12573" width="9.5703125" style="23" customWidth="1"/>
    <col min="12574" max="12574" width="11.42578125" style="23" customWidth="1"/>
    <col min="12575" max="12575" width="13.28515625" style="23" customWidth="1"/>
    <col min="12576" max="12576" width="10.7109375" style="23" customWidth="1"/>
    <col min="12577" max="12577" width="10.5703125" style="23" customWidth="1"/>
    <col min="12578" max="12578" width="12.7109375" style="23" customWidth="1"/>
    <col min="12579" max="12800" width="9.140625" style="23"/>
    <col min="12801" max="12801" width="50.28515625" style="23" customWidth="1"/>
    <col min="12802" max="12802" width="10.28515625" style="23" customWidth="1"/>
    <col min="12803" max="12803" width="10.5703125" style="23" customWidth="1"/>
    <col min="12804" max="12804" width="10.7109375" style="23" customWidth="1"/>
    <col min="12805" max="12805" width="10.5703125" style="23" customWidth="1"/>
    <col min="12806" max="12806" width="10.42578125" style="23" customWidth="1"/>
    <col min="12807" max="12808" width="0" style="23" hidden="1" customWidth="1"/>
    <col min="12809" max="12809" width="8.28515625" style="23" customWidth="1"/>
    <col min="12810" max="12810" width="5.7109375" style="23" customWidth="1"/>
    <col min="12811" max="12811" width="7.140625" style="23" customWidth="1"/>
    <col min="12812" max="12812" width="7.7109375" style="23" customWidth="1"/>
    <col min="12813" max="12813" width="8.140625" style="23" customWidth="1"/>
    <col min="12814" max="12814" width="7.7109375" style="23" customWidth="1"/>
    <col min="12815" max="12815" width="8.140625" style="23" customWidth="1"/>
    <col min="12816" max="12816" width="7.5703125" style="23" customWidth="1"/>
    <col min="12817" max="12817" width="6.7109375" style="23" customWidth="1"/>
    <col min="12818" max="12818" width="7" style="23" customWidth="1"/>
    <col min="12819" max="12819" width="7.7109375" style="23" customWidth="1"/>
    <col min="12820" max="12820" width="7.85546875" style="23" customWidth="1"/>
    <col min="12821" max="12821" width="8.140625" style="23" customWidth="1"/>
    <col min="12822" max="12822" width="8.28515625" style="23" customWidth="1"/>
    <col min="12823" max="12823" width="8.85546875" style="23" customWidth="1"/>
    <col min="12824" max="12824" width="7.85546875" style="23" customWidth="1"/>
    <col min="12825" max="12825" width="9.7109375" style="23" customWidth="1"/>
    <col min="12826" max="12826" width="9.140625" style="23" customWidth="1"/>
    <col min="12827" max="12827" width="11.7109375" style="23" customWidth="1"/>
    <col min="12828" max="12829" width="9.5703125" style="23" customWidth="1"/>
    <col min="12830" max="12830" width="11.42578125" style="23" customWidth="1"/>
    <col min="12831" max="12831" width="13.28515625" style="23" customWidth="1"/>
    <col min="12832" max="12832" width="10.7109375" style="23" customWidth="1"/>
    <col min="12833" max="12833" width="10.5703125" style="23" customWidth="1"/>
    <col min="12834" max="12834" width="12.7109375" style="23" customWidth="1"/>
    <col min="12835" max="13056" width="9.140625" style="23"/>
    <col min="13057" max="13057" width="50.28515625" style="23" customWidth="1"/>
    <col min="13058" max="13058" width="10.28515625" style="23" customWidth="1"/>
    <col min="13059" max="13059" width="10.5703125" style="23" customWidth="1"/>
    <col min="13060" max="13060" width="10.7109375" style="23" customWidth="1"/>
    <col min="13061" max="13061" width="10.5703125" style="23" customWidth="1"/>
    <col min="13062" max="13062" width="10.42578125" style="23" customWidth="1"/>
    <col min="13063" max="13064" width="0" style="23" hidden="1" customWidth="1"/>
    <col min="13065" max="13065" width="8.28515625" style="23" customWidth="1"/>
    <col min="13066" max="13066" width="5.7109375" style="23" customWidth="1"/>
    <col min="13067" max="13067" width="7.140625" style="23" customWidth="1"/>
    <col min="13068" max="13068" width="7.7109375" style="23" customWidth="1"/>
    <col min="13069" max="13069" width="8.140625" style="23" customWidth="1"/>
    <col min="13070" max="13070" width="7.7109375" style="23" customWidth="1"/>
    <col min="13071" max="13071" width="8.140625" style="23" customWidth="1"/>
    <col min="13072" max="13072" width="7.5703125" style="23" customWidth="1"/>
    <col min="13073" max="13073" width="6.7109375" style="23" customWidth="1"/>
    <col min="13074" max="13074" width="7" style="23" customWidth="1"/>
    <col min="13075" max="13075" width="7.7109375" style="23" customWidth="1"/>
    <col min="13076" max="13076" width="7.85546875" style="23" customWidth="1"/>
    <col min="13077" max="13077" width="8.140625" style="23" customWidth="1"/>
    <col min="13078" max="13078" width="8.28515625" style="23" customWidth="1"/>
    <col min="13079" max="13079" width="8.85546875" style="23" customWidth="1"/>
    <col min="13080" max="13080" width="7.85546875" style="23" customWidth="1"/>
    <col min="13081" max="13081" width="9.7109375" style="23" customWidth="1"/>
    <col min="13082" max="13082" width="9.140625" style="23" customWidth="1"/>
    <col min="13083" max="13083" width="11.7109375" style="23" customWidth="1"/>
    <col min="13084" max="13085" width="9.5703125" style="23" customWidth="1"/>
    <col min="13086" max="13086" width="11.42578125" style="23" customWidth="1"/>
    <col min="13087" max="13087" width="13.28515625" style="23" customWidth="1"/>
    <col min="13088" max="13088" width="10.7109375" style="23" customWidth="1"/>
    <col min="13089" max="13089" width="10.5703125" style="23" customWidth="1"/>
    <col min="13090" max="13090" width="12.7109375" style="23" customWidth="1"/>
    <col min="13091" max="13312" width="9.140625" style="23"/>
    <col min="13313" max="13313" width="50.28515625" style="23" customWidth="1"/>
    <col min="13314" max="13314" width="10.28515625" style="23" customWidth="1"/>
    <col min="13315" max="13315" width="10.5703125" style="23" customWidth="1"/>
    <col min="13316" max="13316" width="10.7109375" style="23" customWidth="1"/>
    <col min="13317" max="13317" width="10.5703125" style="23" customWidth="1"/>
    <col min="13318" max="13318" width="10.42578125" style="23" customWidth="1"/>
    <col min="13319" max="13320" width="0" style="23" hidden="1" customWidth="1"/>
    <col min="13321" max="13321" width="8.28515625" style="23" customWidth="1"/>
    <col min="13322" max="13322" width="5.7109375" style="23" customWidth="1"/>
    <col min="13323" max="13323" width="7.140625" style="23" customWidth="1"/>
    <col min="13324" max="13324" width="7.7109375" style="23" customWidth="1"/>
    <col min="13325" max="13325" width="8.140625" style="23" customWidth="1"/>
    <col min="13326" max="13326" width="7.7109375" style="23" customWidth="1"/>
    <col min="13327" max="13327" width="8.140625" style="23" customWidth="1"/>
    <col min="13328" max="13328" width="7.5703125" style="23" customWidth="1"/>
    <col min="13329" max="13329" width="6.7109375" style="23" customWidth="1"/>
    <col min="13330" max="13330" width="7" style="23" customWidth="1"/>
    <col min="13331" max="13331" width="7.7109375" style="23" customWidth="1"/>
    <col min="13332" max="13332" width="7.85546875" style="23" customWidth="1"/>
    <col min="13333" max="13333" width="8.140625" style="23" customWidth="1"/>
    <col min="13334" max="13334" width="8.28515625" style="23" customWidth="1"/>
    <col min="13335" max="13335" width="8.85546875" style="23" customWidth="1"/>
    <col min="13336" max="13336" width="7.85546875" style="23" customWidth="1"/>
    <col min="13337" max="13337" width="9.7109375" style="23" customWidth="1"/>
    <col min="13338" max="13338" width="9.140625" style="23" customWidth="1"/>
    <col min="13339" max="13339" width="11.7109375" style="23" customWidth="1"/>
    <col min="13340" max="13341" width="9.5703125" style="23" customWidth="1"/>
    <col min="13342" max="13342" width="11.42578125" style="23" customWidth="1"/>
    <col min="13343" max="13343" width="13.28515625" style="23" customWidth="1"/>
    <col min="13344" max="13344" width="10.7109375" style="23" customWidth="1"/>
    <col min="13345" max="13345" width="10.5703125" style="23" customWidth="1"/>
    <col min="13346" max="13346" width="12.7109375" style="23" customWidth="1"/>
    <col min="13347" max="13568" width="9.140625" style="23"/>
    <col min="13569" max="13569" width="50.28515625" style="23" customWidth="1"/>
    <col min="13570" max="13570" width="10.28515625" style="23" customWidth="1"/>
    <col min="13571" max="13571" width="10.5703125" style="23" customWidth="1"/>
    <col min="13572" max="13572" width="10.7109375" style="23" customWidth="1"/>
    <col min="13573" max="13573" width="10.5703125" style="23" customWidth="1"/>
    <col min="13574" max="13574" width="10.42578125" style="23" customWidth="1"/>
    <col min="13575" max="13576" width="0" style="23" hidden="1" customWidth="1"/>
    <col min="13577" max="13577" width="8.28515625" style="23" customWidth="1"/>
    <col min="13578" max="13578" width="5.7109375" style="23" customWidth="1"/>
    <col min="13579" max="13579" width="7.140625" style="23" customWidth="1"/>
    <col min="13580" max="13580" width="7.7109375" style="23" customWidth="1"/>
    <col min="13581" max="13581" width="8.140625" style="23" customWidth="1"/>
    <col min="13582" max="13582" width="7.7109375" style="23" customWidth="1"/>
    <col min="13583" max="13583" width="8.140625" style="23" customWidth="1"/>
    <col min="13584" max="13584" width="7.5703125" style="23" customWidth="1"/>
    <col min="13585" max="13585" width="6.7109375" style="23" customWidth="1"/>
    <col min="13586" max="13586" width="7" style="23" customWidth="1"/>
    <col min="13587" max="13587" width="7.7109375" style="23" customWidth="1"/>
    <col min="13588" max="13588" width="7.85546875" style="23" customWidth="1"/>
    <col min="13589" max="13589" width="8.140625" style="23" customWidth="1"/>
    <col min="13590" max="13590" width="8.28515625" style="23" customWidth="1"/>
    <col min="13591" max="13591" width="8.85546875" style="23" customWidth="1"/>
    <col min="13592" max="13592" width="7.85546875" style="23" customWidth="1"/>
    <col min="13593" max="13593" width="9.7109375" style="23" customWidth="1"/>
    <col min="13594" max="13594" width="9.140625" style="23" customWidth="1"/>
    <col min="13595" max="13595" width="11.7109375" style="23" customWidth="1"/>
    <col min="13596" max="13597" width="9.5703125" style="23" customWidth="1"/>
    <col min="13598" max="13598" width="11.42578125" style="23" customWidth="1"/>
    <col min="13599" max="13599" width="13.28515625" style="23" customWidth="1"/>
    <col min="13600" max="13600" width="10.7109375" style="23" customWidth="1"/>
    <col min="13601" max="13601" width="10.5703125" style="23" customWidth="1"/>
    <col min="13602" max="13602" width="12.7109375" style="23" customWidth="1"/>
    <col min="13603" max="13824" width="9.140625" style="23"/>
    <col min="13825" max="13825" width="50.28515625" style="23" customWidth="1"/>
    <col min="13826" max="13826" width="10.28515625" style="23" customWidth="1"/>
    <col min="13827" max="13827" width="10.5703125" style="23" customWidth="1"/>
    <col min="13828" max="13828" width="10.7109375" style="23" customWidth="1"/>
    <col min="13829" max="13829" width="10.5703125" style="23" customWidth="1"/>
    <col min="13830" max="13830" width="10.42578125" style="23" customWidth="1"/>
    <col min="13831" max="13832" width="0" style="23" hidden="1" customWidth="1"/>
    <col min="13833" max="13833" width="8.28515625" style="23" customWidth="1"/>
    <col min="13834" max="13834" width="5.7109375" style="23" customWidth="1"/>
    <col min="13835" max="13835" width="7.140625" style="23" customWidth="1"/>
    <col min="13836" max="13836" width="7.7109375" style="23" customWidth="1"/>
    <col min="13837" max="13837" width="8.140625" style="23" customWidth="1"/>
    <col min="13838" max="13838" width="7.7109375" style="23" customWidth="1"/>
    <col min="13839" max="13839" width="8.140625" style="23" customWidth="1"/>
    <col min="13840" max="13840" width="7.5703125" style="23" customWidth="1"/>
    <col min="13841" max="13841" width="6.7109375" style="23" customWidth="1"/>
    <col min="13842" max="13842" width="7" style="23" customWidth="1"/>
    <col min="13843" max="13843" width="7.7109375" style="23" customWidth="1"/>
    <col min="13844" max="13844" width="7.85546875" style="23" customWidth="1"/>
    <col min="13845" max="13845" width="8.140625" style="23" customWidth="1"/>
    <col min="13846" max="13846" width="8.28515625" style="23" customWidth="1"/>
    <col min="13847" max="13847" width="8.85546875" style="23" customWidth="1"/>
    <col min="13848" max="13848" width="7.85546875" style="23" customWidth="1"/>
    <col min="13849" max="13849" width="9.7109375" style="23" customWidth="1"/>
    <col min="13850" max="13850" width="9.140625" style="23" customWidth="1"/>
    <col min="13851" max="13851" width="11.7109375" style="23" customWidth="1"/>
    <col min="13852" max="13853" width="9.5703125" style="23" customWidth="1"/>
    <col min="13854" max="13854" width="11.42578125" style="23" customWidth="1"/>
    <col min="13855" max="13855" width="13.28515625" style="23" customWidth="1"/>
    <col min="13856" max="13856" width="10.7109375" style="23" customWidth="1"/>
    <col min="13857" max="13857" width="10.5703125" style="23" customWidth="1"/>
    <col min="13858" max="13858" width="12.7109375" style="23" customWidth="1"/>
    <col min="13859" max="14080" width="9.140625" style="23"/>
    <col min="14081" max="14081" width="50.28515625" style="23" customWidth="1"/>
    <col min="14082" max="14082" width="10.28515625" style="23" customWidth="1"/>
    <col min="14083" max="14083" width="10.5703125" style="23" customWidth="1"/>
    <col min="14084" max="14084" width="10.7109375" style="23" customWidth="1"/>
    <col min="14085" max="14085" width="10.5703125" style="23" customWidth="1"/>
    <col min="14086" max="14086" width="10.42578125" style="23" customWidth="1"/>
    <col min="14087" max="14088" width="0" style="23" hidden="1" customWidth="1"/>
    <col min="14089" max="14089" width="8.28515625" style="23" customWidth="1"/>
    <col min="14090" max="14090" width="5.7109375" style="23" customWidth="1"/>
    <col min="14091" max="14091" width="7.140625" style="23" customWidth="1"/>
    <col min="14092" max="14092" width="7.7109375" style="23" customWidth="1"/>
    <col min="14093" max="14093" width="8.140625" style="23" customWidth="1"/>
    <col min="14094" max="14094" width="7.7109375" style="23" customWidth="1"/>
    <col min="14095" max="14095" width="8.140625" style="23" customWidth="1"/>
    <col min="14096" max="14096" width="7.5703125" style="23" customWidth="1"/>
    <col min="14097" max="14097" width="6.7109375" style="23" customWidth="1"/>
    <col min="14098" max="14098" width="7" style="23" customWidth="1"/>
    <col min="14099" max="14099" width="7.7109375" style="23" customWidth="1"/>
    <col min="14100" max="14100" width="7.85546875" style="23" customWidth="1"/>
    <col min="14101" max="14101" width="8.140625" style="23" customWidth="1"/>
    <col min="14102" max="14102" width="8.28515625" style="23" customWidth="1"/>
    <col min="14103" max="14103" width="8.85546875" style="23" customWidth="1"/>
    <col min="14104" max="14104" width="7.85546875" style="23" customWidth="1"/>
    <col min="14105" max="14105" width="9.7109375" style="23" customWidth="1"/>
    <col min="14106" max="14106" width="9.140625" style="23" customWidth="1"/>
    <col min="14107" max="14107" width="11.7109375" style="23" customWidth="1"/>
    <col min="14108" max="14109" width="9.5703125" style="23" customWidth="1"/>
    <col min="14110" max="14110" width="11.42578125" style="23" customWidth="1"/>
    <col min="14111" max="14111" width="13.28515625" style="23" customWidth="1"/>
    <col min="14112" max="14112" width="10.7109375" style="23" customWidth="1"/>
    <col min="14113" max="14113" width="10.5703125" style="23" customWidth="1"/>
    <col min="14114" max="14114" width="12.7109375" style="23" customWidth="1"/>
    <col min="14115" max="14336" width="9.140625" style="23"/>
    <col min="14337" max="14337" width="50.28515625" style="23" customWidth="1"/>
    <col min="14338" max="14338" width="10.28515625" style="23" customWidth="1"/>
    <col min="14339" max="14339" width="10.5703125" style="23" customWidth="1"/>
    <col min="14340" max="14340" width="10.7109375" style="23" customWidth="1"/>
    <col min="14341" max="14341" width="10.5703125" style="23" customWidth="1"/>
    <col min="14342" max="14342" width="10.42578125" style="23" customWidth="1"/>
    <col min="14343" max="14344" width="0" style="23" hidden="1" customWidth="1"/>
    <col min="14345" max="14345" width="8.28515625" style="23" customWidth="1"/>
    <col min="14346" max="14346" width="5.7109375" style="23" customWidth="1"/>
    <col min="14347" max="14347" width="7.140625" style="23" customWidth="1"/>
    <col min="14348" max="14348" width="7.7109375" style="23" customWidth="1"/>
    <col min="14349" max="14349" width="8.140625" style="23" customWidth="1"/>
    <col min="14350" max="14350" width="7.7109375" style="23" customWidth="1"/>
    <col min="14351" max="14351" width="8.140625" style="23" customWidth="1"/>
    <col min="14352" max="14352" width="7.5703125" style="23" customWidth="1"/>
    <col min="14353" max="14353" width="6.7109375" style="23" customWidth="1"/>
    <col min="14354" max="14354" width="7" style="23" customWidth="1"/>
    <col min="14355" max="14355" width="7.7109375" style="23" customWidth="1"/>
    <col min="14356" max="14356" width="7.85546875" style="23" customWidth="1"/>
    <col min="14357" max="14357" width="8.140625" style="23" customWidth="1"/>
    <col min="14358" max="14358" width="8.28515625" style="23" customWidth="1"/>
    <col min="14359" max="14359" width="8.85546875" style="23" customWidth="1"/>
    <col min="14360" max="14360" width="7.85546875" style="23" customWidth="1"/>
    <col min="14361" max="14361" width="9.7109375" style="23" customWidth="1"/>
    <col min="14362" max="14362" width="9.140625" style="23" customWidth="1"/>
    <col min="14363" max="14363" width="11.7109375" style="23" customWidth="1"/>
    <col min="14364" max="14365" width="9.5703125" style="23" customWidth="1"/>
    <col min="14366" max="14366" width="11.42578125" style="23" customWidth="1"/>
    <col min="14367" max="14367" width="13.28515625" style="23" customWidth="1"/>
    <col min="14368" max="14368" width="10.7109375" style="23" customWidth="1"/>
    <col min="14369" max="14369" width="10.5703125" style="23" customWidth="1"/>
    <col min="14370" max="14370" width="12.7109375" style="23" customWidth="1"/>
    <col min="14371" max="14592" width="9.140625" style="23"/>
    <col min="14593" max="14593" width="50.28515625" style="23" customWidth="1"/>
    <col min="14594" max="14594" width="10.28515625" style="23" customWidth="1"/>
    <col min="14595" max="14595" width="10.5703125" style="23" customWidth="1"/>
    <col min="14596" max="14596" width="10.7109375" style="23" customWidth="1"/>
    <col min="14597" max="14597" width="10.5703125" style="23" customWidth="1"/>
    <col min="14598" max="14598" width="10.42578125" style="23" customWidth="1"/>
    <col min="14599" max="14600" width="0" style="23" hidden="1" customWidth="1"/>
    <col min="14601" max="14601" width="8.28515625" style="23" customWidth="1"/>
    <col min="14602" max="14602" width="5.7109375" style="23" customWidth="1"/>
    <col min="14603" max="14603" width="7.140625" style="23" customWidth="1"/>
    <col min="14604" max="14604" width="7.7109375" style="23" customWidth="1"/>
    <col min="14605" max="14605" width="8.140625" style="23" customWidth="1"/>
    <col min="14606" max="14606" width="7.7109375" style="23" customWidth="1"/>
    <col min="14607" max="14607" width="8.140625" style="23" customWidth="1"/>
    <col min="14608" max="14608" width="7.5703125" style="23" customWidth="1"/>
    <col min="14609" max="14609" width="6.7109375" style="23" customWidth="1"/>
    <col min="14610" max="14610" width="7" style="23" customWidth="1"/>
    <col min="14611" max="14611" width="7.7109375" style="23" customWidth="1"/>
    <col min="14612" max="14612" width="7.85546875" style="23" customWidth="1"/>
    <col min="14613" max="14613" width="8.140625" style="23" customWidth="1"/>
    <col min="14614" max="14614" width="8.28515625" style="23" customWidth="1"/>
    <col min="14615" max="14615" width="8.85546875" style="23" customWidth="1"/>
    <col min="14616" max="14616" width="7.85546875" style="23" customWidth="1"/>
    <col min="14617" max="14617" width="9.7109375" style="23" customWidth="1"/>
    <col min="14618" max="14618" width="9.140625" style="23" customWidth="1"/>
    <col min="14619" max="14619" width="11.7109375" style="23" customWidth="1"/>
    <col min="14620" max="14621" width="9.5703125" style="23" customWidth="1"/>
    <col min="14622" max="14622" width="11.42578125" style="23" customWidth="1"/>
    <col min="14623" max="14623" width="13.28515625" style="23" customWidth="1"/>
    <col min="14624" max="14624" width="10.7109375" style="23" customWidth="1"/>
    <col min="14625" max="14625" width="10.5703125" style="23" customWidth="1"/>
    <col min="14626" max="14626" width="12.7109375" style="23" customWidth="1"/>
    <col min="14627" max="14848" width="9.140625" style="23"/>
    <col min="14849" max="14849" width="50.28515625" style="23" customWidth="1"/>
    <col min="14850" max="14850" width="10.28515625" style="23" customWidth="1"/>
    <col min="14851" max="14851" width="10.5703125" style="23" customWidth="1"/>
    <col min="14852" max="14852" width="10.7109375" style="23" customWidth="1"/>
    <col min="14853" max="14853" width="10.5703125" style="23" customWidth="1"/>
    <col min="14854" max="14854" width="10.42578125" style="23" customWidth="1"/>
    <col min="14855" max="14856" width="0" style="23" hidden="1" customWidth="1"/>
    <col min="14857" max="14857" width="8.28515625" style="23" customWidth="1"/>
    <col min="14858" max="14858" width="5.7109375" style="23" customWidth="1"/>
    <col min="14859" max="14859" width="7.140625" style="23" customWidth="1"/>
    <col min="14860" max="14860" width="7.7109375" style="23" customWidth="1"/>
    <col min="14861" max="14861" width="8.140625" style="23" customWidth="1"/>
    <col min="14862" max="14862" width="7.7109375" style="23" customWidth="1"/>
    <col min="14863" max="14863" width="8.140625" style="23" customWidth="1"/>
    <col min="14864" max="14864" width="7.5703125" style="23" customWidth="1"/>
    <col min="14865" max="14865" width="6.7109375" style="23" customWidth="1"/>
    <col min="14866" max="14866" width="7" style="23" customWidth="1"/>
    <col min="14867" max="14867" width="7.7109375" style="23" customWidth="1"/>
    <col min="14868" max="14868" width="7.85546875" style="23" customWidth="1"/>
    <col min="14869" max="14869" width="8.140625" style="23" customWidth="1"/>
    <col min="14870" max="14870" width="8.28515625" style="23" customWidth="1"/>
    <col min="14871" max="14871" width="8.85546875" style="23" customWidth="1"/>
    <col min="14872" max="14872" width="7.85546875" style="23" customWidth="1"/>
    <col min="14873" max="14873" width="9.7109375" style="23" customWidth="1"/>
    <col min="14874" max="14874" width="9.140625" style="23" customWidth="1"/>
    <col min="14875" max="14875" width="11.7109375" style="23" customWidth="1"/>
    <col min="14876" max="14877" width="9.5703125" style="23" customWidth="1"/>
    <col min="14878" max="14878" width="11.42578125" style="23" customWidth="1"/>
    <col min="14879" max="14879" width="13.28515625" style="23" customWidth="1"/>
    <col min="14880" max="14880" width="10.7109375" style="23" customWidth="1"/>
    <col min="14881" max="14881" width="10.5703125" style="23" customWidth="1"/>
    <col min="14882" max="14882" width="12.7109375" style="23" customWidth="1"/>
    <col min="14883" max="15104" width="9.140625" style="23"/>
    <col min="15105" max="15105" width="50.28515625" style="23" customWidth="1"/>
    <col min="15106" max="15106" width="10.28515625" style="23" customWidth="1"/>
    <col min="15107" max="15107" width="10.5703125" style="23" customWidth="1"/>
    <col min="15108" max="15108" width="10.7109375" style="23" customWidth="1"/>
    <col min="15109" max="15109" width="10.5703125" style="23" customWidth="1"/>
    <col min="15110" max="15110" width="10.42578125" style="23" customWidth="1"/>
    <col min="15111" max="15112" width="0" style="23" hidden="1" customWidth="1"/>
    <col min="15113" max="15113" width="8.28515625" style="23" customWidth="1"/>
    <col min="15114" max="15114" width="5.7109375" style="23" customWidth="1"/>
    <col min="15115" max="15115" width="7.140625" style="23" customWidth="1"/>
    <col min="15116" max="15116" width="7.7109375" style="23" customWidth="1"/>
    <col min="15117" max="15117" width="8.140625" style="23" customWidth="1"/>
    <col min="15118" max="15118" width="7.7109375" style="23" customWidth="1"/>
    <col min="15119" max="15119" width="8.140625" style="23" customWidth="1"/>
    <col min="15120" max="15120" width="7.5703125" style="23" customWidth="1"/>
    <col min="15121" max="15121" width="6.7109375" style="23" customWidth="1"/>
    <col min="15122" max="15122" width="7" style="23" customWidth="1"/>
    <col min="15123" max="15123" width="7.7109375" style="23" customWidth="1"/>
    <col min="15124" max="15124" width="7.85546875" style="23" customWidth="1"/>
    <col min="15125" max="15125" width="8.140625" style="23" customWidth="1"/>
    <col min="15126" max="15126" width="8.28515625" style="23" customWidth="1"/>
    <col min="15127" max="15127" width="8.85546875" style="23" customWidth="1"/>
    <col min="15128" max="15128" width="7.85546875" style="23" customWidth="1"/>
    <col min="15129" max="15129" width="9.7109375" style="23" customWidth="1"/>
    <col min="15130" max="15130" width="9.140625" style="23" customWidth="1"/>
    <col min="15131" max="15131" width="11.7109375" style="23" customWidth="1"/>
    <col min="15132" max="15133" width="9.5703125" style="23" customWidth="1"/>
    <col min="15134" max="15134" width="11.42578125" style="23" customWidth="1"/>
    <col min="15135" max="15135" width="13.28515625" style="23" customWidth="1"/>
    <col min="15136" max="15136" width="10.7109375" style="23" customWidth="1"/>
    <col min="15137" max="15137" width="10.5703125" style="23" customWidth="1"/>
    <col min="15138" max="15138" width="12.7109375" style="23" customWidth="1"/>
    <col min="15139" max="15360" width="9.140625" style="23"/>
    <col min="15361" max="15361" width="50.28515625" style="23" customWidth="1"/>
    <col min="15362" max="15362" width="10.28515625" style="23" customWidth="1"/>
    <col min="15363" max="15363" width="10.5703125" style="23" customWidth="1"/>
    <col min="15364" max="15364" width="10.7109375" style="23" customWidth="1"/>
    <col min="15365" max="15365" width="10.5703125" style="23" customWidth="1"/>
    <col min="15366" max="15366" width="10.42578125" style="23" customWidth="1"/>
    <col min="15367" max="15368" width="0" style="23" hidden="1" customWidth="1"/>
    <col min="15369" max="15369" width="8.28515625" style="23" customWidth="1"/>
    <col min="15370" max="15370" width="5.7109375" style="23" customWidth="1"/>
    <col min="15371" max="15371" width="7.140625" style="23" customWidth="1"/>
    <col min="15372" max="15372" width="7.7109375" style="23" customWidth="1"/>
    <col min="15373" max="15373" width="8.140625" style="23" customWidth="1"/>
    <col min="15374" max="15374" width="7.7109375" style="23" customWidth="1"/>
    <col min="15375" max="15375" width="8.140625" style="23" customWidth="1"/>
    <col min="15376" max="15376" width="7.5703125" style="23" customWidth="1"/>
    <col min="15377" max="15377" width="6.7109375" style="23" customWidth="1"/>
    <col min="15378" max="15378" width="7" style="23" customWidth="1"/>
    <col min="15379" max="15379" width="7.7109375" style="23" customWidth="1"/>
    <col min="15380" max="15380" width="7.85546875" style="23" customWidth="1"/>
    <col min="15381" max="15381" width="8.140625" style="23" customWidth="1"/>
    <col min="15382" max="15382" width="8.28515625" style="23" customWidth="1"/>
    <col min="15383" max="15383" width="8.85546875" style="23" customWidth="1"/>
    <col min="15384" max="15384" width="7.85546875" style="23" customWidth="1"/>
    <col min="15385" max="15385" width="9.7109375" style="23" customWidth="1"/>
    <col min="15386" max="15386" width="9.140625" style="23" customWidth="1"/>
    <col min="15387" max="15387" width="11.7109375" style="23" customWidth="1"/>
    <col min="15388" max="15389" width="9.5703125" style="23" customWidth="1"/>
    <col min="15390" max="15390" width="11.42578125" style="23" customWidth="1"/>
    <col min="15391" max="15391" width="13.28515625" style="23" customWidth="1"/>
    <col min="15392" max="15392" width="10.7109375" style="23" customWidth="1"/>
    <col min="15393" max="15393" width="10.5703125" style="23" customWidth="1"/>
    <col min="15394" max="15394" width="12.7109375" style="23" customWidth="1"/>
    <col min="15395" max="15616" width="9.140625" style="23"/>
    <col min="15617" max="15617" width="50.28515625" style="23" customWidth="1"/>
    <col min="15618" max="15618" width="10.28515625" style="23" customWidth="1"/>
    <col min="15619" max="15619" width="10.5703125" style="23" customWidth="1"/>
    <col min="15620" max="15620" width="10.7109375" style="23" customWidth="1"/>
    <col min="15621" max="15621" width="10.5703125" style="23" customWidth="1"/>
    <col min="15622" max="15622" width="10.42578125" style="23" customWidth="1"/>
    <col min="15623" max="15624" width="0" style="23" hidden="1" customWidth="1"/>
    <col min="15625" max="15625" width="8.28515625" style="23" customWidth="1"/>
    <col min="15626" max="15626" width="5.7109375" style="23" customWidth="1"/>
    <col min="15627" max="15627" width="7.140625" style="23" customWidth="1"/>
    <col min="15628" max="15628" width="7.7109375" style="23" customWidth="1"/>
    <col min="15629" max="15629" width="8.140625" style="23" customWidth="1"/>
    <col min="15630" max="15630" width="7.7109375" style="23" customWidth="1"/>
    <col min="15631" max="15631" width="8.140625" style="23" customWidth="1"/>
    <col min="15632" max="15632" width="7.5703125" style="23" customWidth="1"/>
    <col min="15633" max="15633" width="6.7109375" style="23" customWidth="1"/>
    <col min="15634" max="15634" width="7" style="23" customWidth="1"/>
    <col min="15635" max="15635" width="7.7109375" style="23" customWidth="1"/>
    <col min="15636" max="15636" width="7.85546875" style="23" customWidth="1"/>
    <col min="15637" max="15637" width="8.140625" style="23" customWidth="1"/>
    <col min="15638" max="15638" width="8.28515625" style="23" customWidth="1"/>
    <col min="15639" max="15639" width="8.85546875" style="23" customWidth="1"/>
    <col min="15640" max="15640" width="7.85546875" style="23" customWidth="1"/>
    <col min="15641" max="15641" width="9.7109375" style="23" customWidth="1"/>
    <col min="15642" max="15642" width="9.140625" style="23" customWidth="1"/>
    <col min="15643" max="15643" width="11.7109375" style="23" customWidth="1"/>
    <col min="15644" max="15645" width="9.5703125" style="23" customWidth="1"/>
    <col min="15646" max="15646" width="11.42578125" style="23" customWidth="1"/>
    <col min="15647" max="15647" width="13.28515625" style="23" customWidth="1"/>
    <col min="15648" max="15648" width="10.7109375" style="23" customWidth="1"/>
    <col min="15649" max="15649" width="10.5703125" style="23" customWidth="1"/>
    <col min="15650" max="15650" width="12.7109375" style="23" customWidth="1"/>
    <col min="15651" max="15872" width="9.140625" style="23"/>
    <col min="15873" max="15873" width="50.28515625" style="23" customWidth="1"/>
    <col min="15874" max="15874" width="10.28515625" style="23" customWidth="1"/>
    <col min="15875" max="15875" width="10.5703125" style="23" customWidth="1"/>
    <col min="15876" max="15876" width="10.7109375" style="23" customWidth="1"/>
    <col min="15877" max="15877" width="10.5703125" style="23" customWidth="1"/>
    <col min="15878" max="15878" width="10.42578125" style="23" customWidth="1"/>
    <col min="15879" max="15880" width="0" style="23" hidden="1" customWidth="1"/>
    <col min="15881" max="15881" width="8.28515625" style="23" customWidth="1"/>
    <col min="15882" max="15882" width="5.7109375" style="23" customWidth="1"/>
    <col min="15883" max="15883" width="7.140625" style="23" customWidth="1"/>
    <col min="15884" max="15884" width="7.7109375" style="23" customWidth="1"/>
    <col min="15885" max="15885" width="8.140625" style="23" customWidth="1"/>
    <col min="15886" max="15886" width="7.7109375" style="23" customWidth="1"/>
    <col min="15887" max="15887" width="8.140625" style="23" customWidth="1"/>
    <col min="15888" max="15888" width="7.5703125" style="23" customWidth="1"/>
    <col min="15889" max="15889" width="6.7109375" style="23" customWidth="1"/>
    <col min="15890" max="15890" width="7" style="23" customWidth="1"/>
    <col min="15891" max="15891" width="7.7109375" style="23" customWidth="1"/>
    <col min="15892" max="15892" width="7.85546875" style="23" customWidth="1"/>
    <col min="15893" max="15893" width="8.140625" style="23" customWidth="1"/>
    <col min="15894" max="15894" width="8.28515625" style="23" customWidth="1"/>
    <col min="15895" max="15895" width="8.85546875" style="23" customWidth="1"/>
    <col min="15896" max="15896" width="7.85546875" style="23" customWidth="1"/>
    <col min="15897" max="15897" width="9.7109375" style="23" customWidth="1"/>
    <col min="15898" max="15898" width="9.140625" style="23" customWidth="1"/>
    <col min="15899" max="15899" width="11.7109375" style="23" customWidth="1"/>
    <col min="15900" max="15901" width="9.5703125" style="23" customWidth="1"/>
    <col min="15902" max="15902" width="11.42578125" style="23" customWidth="1"/>
    <col min="15903" max="15903" width="13.28515625" style="23" customWidth="1"/>
    <col min="15904" max="15904" width="10.7109375" style="23" customWidth="1"/>
    <col min="15905" max="15905" width="10.5703125" style="23" customWidth="1"/>
    <col min="15906" max="15906" width="12.7109375" style="23" customWidth="1"/>
    <col min="15907" max="16128" width="9.140625" style="23"/>
    <col min="16129" max="16129" width="50.28515625" style="23" customWidth="1"/>
    <col min="16130" max="16130" width="10.28515625" style="23" customWidth="1"/>
    <col min="16131" max="16131" width="10.5703125" style="23" customWidth="1"/>
    <col min="16132" max="16132" width="10.7109375" style="23" customWidth="1"/>
    <col min="16133" max="16133" width="10.5703125" style="23" customWidth="1"/>
    <col min="16134" max="16134" width="10.42578125" style="23" customWidth="1"/>
    <col min="16135" max="16136" width="0" style="23" hidden="1" customWidth="1"/>
    <col min="16137" max="16137" width="8.28515625" style="23" customWidth="1"/>
    <col min="16138" max="16138" width="5.7109375" style="23" customWidth="1"/>
    <col min="16139" max="16139" width="7.140625" style="23" customWidth="1"/>
    <col min="16140" max="16140" width="7.7109375" style="23" customWidth="1"/>
    <col min="16141" max="16141" width="8.140625" style="23" customWidth="1"/>
    <col min="16142" max="16142" width="7.7109375" style="23" customWidth="1"/>
    <col min="16143" max="16143" width="8.140625" style="23" customWidth="1"/>
    <col min="16144" max="16144" width="7.5703125" style="23" customWidth="1"/>
    <col min="16145" max="16145" width="6.7109375" style="23" customWidth="1"/>
    <col min="16146" max="16146" width="7" style="23" customWidth="1"/>
    <col min="16147" max="16147" width="7.7109375" style="23" customWidth="1"/>
    <col min="16148" max="16148" width="7.85546875" style="23" customWidth="1"/>
    <col min="16149" max="16149" width="8.140625" style="23" customWidth="1"/>
    <col min="16150" max="16150" width="8.28515625" style="23" customWidth="1"/>
    <col min="16151" max="16151" width="8.85546875" style="23" customWidth="1"/>
    <col min="16152" max="16152" width="7.85546875" style="23" customWidth="1"/>
    <col min="16153" max="16153" width="9.7109375" style="23" customWidth="1"/>
    <col min="16154" max="16154" width="9.140625" style="23" customWidth="1"/>
    <col min="16155" max="16155" width="11.7109375" style="23" customWidth="1"/>
    <col min="16156" max="16157" width="9.5703125" style="23" customWidth="1"/>
    <col min="16158" max="16158" width="11.42578125" style="23" customWidth="1"/>
    <col min="16159" max="16159" width="13.28515625" style="23" customWidth="1"/>
    <col min="16160" max="16160" width="10.7109375" style="23" customWidth="1"/>
    <col min="16161" max="16161" width="10.5703125" style="23" customWidth="1"/>
    <col min="16162" max="16162" width="12.7109375" style="23" customWidth="1"/>
    <col min="16163" max="16384" width="9.140625" style="23"/>
  </cols>
  <sheetData>
    <row r="1" spans="1:36" s="176" customFormat="1" ht="15.75" customHeight="1" x14ac:dyDescent="0.25">
      <c r="A1" s="1655" t="s">
        <v>260</v>
      </c>
      <c r="B1" s="1655"/>
      <c r="C1" s="1655"/>
      <c r="D1" s="1655"/>
      <c r="E1" s="1655"/>
      <c r="F1" s="1655"/>
      <c r="G1" s="1655"/>
      <c r="H1" s="1655"/>
      <c r="I1" s="1655"/>
      <c r="J1" s="1655"/>
      <c r="K1" s="1655"/>
      <c r="L1" s="1655"/>
      <c r="M1" s="1655"/>
      <c r="N1" s="1655"/>
      <c r="O1" s="1655"/>
      <c r="P1" s="1655"/>
      <c r="Q1" s="1655"/>
      <c r="R1" s="1655"/>
      <c r="S1" s="1655"/>
      <c r="T1" s="1655"/>
      <c r="U1" s="1655"/>
      <c r="V1" s="1655"/>
      <c r="W1" s="1655"/>
      <c r="X1" s="1655"/>
      <c r="Y1" s="1655"/>
      <c r="Z1" s="1655"/>
      <c r="AA1" s="1655"/>
      <c r="AB1" s="1655"/>
      <c r="AC1" s="1655"/>
      <c r="AD1" s="1655"/>
      <c r="AE1" s="1655"/>
      <c r="AF1" s="1655"/>
      <c r="AG1" s="1656"/>
    </row>
    <row r="2" spans="1:36" s="290" customFormat="1" x14ac:dyDescent="0.25">
      <c r="A2" s="1072"/>
      <c r="B2" s="1072">
        <v>1991</v>
      </c>
      <c r="C2" s="1072">
        <v>1992</v>
      </c>
      <c r="D2" s="1072">
        <v>1993</v>
      </c>
      <c r="E2" s="1072">
        <v>1994</v>
      </c>
      <c r="F2" s="1072">
        <v>1995</v>
      </c>
      <c r="G2" s="1072">
        <v>1996</v>
      </c>
      <c r="H2" s="1072">
        <v>1997</v>
      </c>
      <c r="I2" s="1072">
        <v>1998</v>
      </c>
      <c r="J2" s="1072">
        <v>1999</v>
      </c>
      <c r="K2" s="1072">
        <v>2000</v>
      </c>
      <c r="L2" s="1072">
        <v>2001</v>
      </c>
      <c r="M2" s="1072">
        <v>2002</v>
      </c>
      <c r="N2" s="1072">
        <v>2003</v>
      </c>
      <c r="O2" s="1072">
        <v>2004</v>
      </c>
      <c r="P2" s="1072">
        <v>2005</v>
      </c>
      <c r="Q2" s="1072">
        <v>2006</v>
      </c>
      <c r="R2" s="1072">
        <v>2007</v>
      </c>
      <c r="S2" s="1072">
        <v>2008</v>
      </c>
      <c r="T2" s="1072">
        <v>2009</v>
      </c>
      <c r="U2" s="1022">
        <v>2010</v>
      </c>
      <c r="V2" s="1022">
        <v>2011</v>
      </c>
      <c r="W2" s="1022">
        <v>2012</v>
      </c>
      <c r="X2" s="1033">
        <v>2013</v>
      </c>
      <c r="Y2" s="1033">
        <v>2014</v>
      </c>
      <c r="Z2" s="1022">
        <v>2015</v>
      </c>
      <c r="AA2" s="1033">
        <v>2016</v>
      </c>
      <c r="AB2" s="1033">
        <v>2017</v>
      </c>
      <c r="AC2" s="1022">
        <v>2018</v>
      </c>
      <c r="AD2" s="1033">
        <v>2019</v>
      </c>
      <c r="AE2" s="1033">
        <v>2020</v>
      </c>
      <c r="AF2" s="1033">
        <v>2021</v>
      </c>
      <c r="AG2" s="1033">
        <v>2022</v>
      </c>
      <c r="AH2" s="1024">
        <v>2023</v>
      </c>
      <c r="AI2" s="1033">
        <v>2024</v>
      </c>
      <c r="AJ2" s="1033">
        <v>2025</v>
      </c>
    </row>
    <row r="3" spans="1:36" s="290" customFormat="1" x14ac:dyDescent="0.25">
      <c r="A3" s="1073" t="s">
        <v>1</v>
      </c>
      <c r="B3" s="1073"/>
      <c r="C3" s="1073"/>
      <c r="D3" s="1073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3"/>
      <c r="Z3" s="1073"/>
      <c r="AA3" s="1073"/>
      <c r="AB3" s="1073"/>
      <c r="AC3" s="1073"/>
      <c r="AD3" s="1073"/>
      <c r="AE3" s="1073"/>
      <c r="AF3" s="1073"/>
      <c r="AG3" s="1073"/>
      <c r="AH3" s="1073"/>
      <c r="AI3" s="1073"/>
      <c r="AJ3" s="1073"/>
    </row>
    <row r="4" spans="1:36" s="94" customFormat="1" x14ac:dyDescent="0.2">
      <c r="A4" s="928" t="s">
        <v>261</v>
      </c>
      <c r="B4" s="77" t="s">
        <v>8</v>
      </c>
      <c r="C4" s="77" t="s">
        <v>8</v>
      </c>
      <c r="D4" s="77" t="s">
        <v>8</v>
      </c>
      <c r="E4" s="77" t="s">
        <v>8</v>
      </c>
      <c r="F4" s="77" t="s">
        <v>8</v>
      </c>
      <c r="G4" s="77" t="s">
        <v>8</v>
      </c>
      <c r="H4" s="77" t="s">
        <v>8</v>
      </c>
      <c r="I4" s="77" t="s">
        <v>8</v>
      </c>
      <c r="J4" s="77" t="s">
        <v>8</v>
      </c>
      <c r="K4" s="177">
        <v>21890</v>
      </c>
      <c r="L4" s="177">
        <v>21670</v>
      </c>
      <c r="M4" s="177">
        <v>21462</v>
      </c>
      <c r="N4" s="177">
        <v>21331</v>
      </c>
      <c r="O4" s="177">
        <v>21146</v>
      </c>
      <c r="P4" s="177">
        <v>21032</v>
      </c>
      <c r="Q4" s="177">
        <v>21008</v>
      </c>
      <c r="R4" s="177">
        <v>21156</v>
      </c>
      <c r="S4" s="177">
        <v>24074</v>
      </c>
      <c r="T4" s="177">
        <v>24302</v>
      </c>
      <c r="U4" s="35">
        <v>24474</v>
      </c>
      <c r="V4" s="857">
        <v>24721</v>
      </c>
      <c r="W4" s="71">
        <v>25088</v>
      </c>
      <c r="X4" s="35">
        <v>25228</v>
      </c>
      <c r="Y4" s="35">
        <v>25309</v>
      </c>
      <c r="Z4" s="35">
        <v>25484</v>
      </c>
      <c r="AA4" s="35">
        <v>25795</v>
      </c>
      <c r="AB4" s="35">
        <v>26238</v>
      </c>
      <c r="AC4" s="35">
        <v>26737</v>
      </c>
      <c r="AD4" s="35">
        <v>27158</v>
      </c>
      <c r="AE4" s="35">
        <v>27446</v>
      </c>
      <c r="AF4" s="35">
        <v>29802</v>
      </c>
      <c r="AG4" s="35">
        <v>29986</v>
      </c>
      <c r="AH4" s="1053">
        <v>30299</v>
      </c>
      <c r="AI4" s="973">
        <v>30598</v>
      </c>
      <c r="AJ4" s="1115">
        <v>30393</v>
      </c>
    </row>
    <row r="5" spans="1:36" s="94" customFormat="1" x14ac:dyDescent="0.2">
      <c r="A5" s="928" t="s">
        <v>5</v>
      </c>
      <c r="B5" s="77" t="s">
        <v>8</v>
      </c>
      <c r="C5" s="77" t="s">
        <v>8</v>
      </c>
      <c r="D5" s="77" t="s">
        <v>8</v>
      </c>
      <c r="E5" s="77" t="s">
        <v>8</v>
      </c>
      <c r="F5" s="77" t="s">
        <v>8</v>
      </c>
      <c r="G5" s="77" t="s">
        <v>8</v>
      </c>
      <c r="H5" s="77" t="s">
        <v>8</v>
      </c>
      <c r="I5" s="77" t="s">
        <v>8</v>
      </c>
      <c r="J5" s="77" t="s">
        <v>8</v>
      </c>
      <c r="K5" s="77">
        <v>100.4</v>
      </c>
      <c r="L5" s="929">
        <v>99</v>
      </c>
      <c r="M5" s="929">
        <v>99</v>
      </c>
      <c r="N5" s="77">
        <v>99.4</v>
      </c>
      <c r="O5" s="77">
        <v>99.1</v>
      </c>
      <c r="P5" s="77">
        <v>99.5</v>
      </c>
      <c r="Q5" s="77">
        <v>99.9</v>
      </c>
      <c r="R5" s="77">
        <v>100.7</v>
      </c>
      <c r="S5" s="77">
        <v>113.8</v>
      </c>
      <c r="T5" s="929">
        <v>101</v>
      </c>
      <c r="U5" s="105">
        <v>100.7</v>
      </c>
      <c r="V5" s="105">
        <v>101</v>
      </c>
      <c r="W5" s="105">
        <v>101.5</v>
      </c>
      <c r="X5" s="105">
        <v>100.6</v>
      </c>
      <c r="Y5" s="105">
        <v>100.3</v>
      </c>
      <c r="Z5" s="20">
        <v>100.7</v>
      </c>
      <c r="AA5" s="105">
        <v>101.2</v>
      </c>
      <c r="AB5" s="105">
        <v>101.7</v>
      </c>
      <c r="AC5" s="22">
        <v>101.9</v>
      </c>
      <c r="AD5" s="22">
        <v>101.6</v>
      </c>
      <c r="AE5" s="22">
        <v>101.1</v>
      </c>
      <c r="AF5" s="22">
        <v>108.6</v>
      </c>
      <c r="AG5" s="22">
        <v>100.6</v>
      </c>
      <c r="AH5" s="806">
        <v>101.1</v>
      </c>
      <c r="AI5" s="803">
        <v>101</v>
      </c>
      <c r="AJ5" s="67">
        <v>99.3</v>
      </c>
    </row>
    <row r="6" spans="1:36" s="138" customFormat="1" x14ac:dyDescent="0.2">
      <c r="A6" s="425" t="s">
        <v>262</v>
      </c>
      <c r="B6" s="930" t="s">
        <v>8</v>
      </c>
      <c r="C6" s="930" t="s">
        <v>8</v>
      </c>
      <c r="D6" s="930" t="s">
        <v>8</v>
      </c>
      <c r="E6" s="930" t="s">
        <v>8</v>
      </c>
      <c r="F6" s="930" t="s">
        <v>8</v>
      </c>
      <c r="G6" s="930" t="s">
        <v>8</v>
      </c>
      <c r="H6" s="930" t="s">
        <v>8</v>
      </c>
      <c r="I6" s="930" t="s">
        <v>8</v>
      </c>
      <c r="J6" s="930" t="s">
        <v>8</v>
      </c>
      <c r="K6" s="180">
        <v>516</v>
      </c>
      <c r="L6" s="180">
        <v>411</v>
      </c>
      <c r="M6" s="180">
        <v>391</v>
      </c>
      <c r="N6" s="180">
        <v>376</v>
      </c>
      <c r="O6" s="180">
        <v>390</v>
      </c>
      <c r="P6" s="180">
        <v>420</v>
      </c>
      <c r="Q6" s="180">
        <v>436</v>
      </c>
      <c r="R6" s="180">
        <v>465</v>
      </c>
      <c r="S6" s="90">
        <v>492</v>
      </c>
      <c r="T6" s="180">
        <v>527</v>
      </c>
      <c r="U6" s="931">
        <v>579</v>
      </c>
      <c r="V6" s="931">
        <v>614</v>
      </c>
      <c r="W6" s="931">
        <v>600</v>
      </c>
      <c r="X6" s="931">
        <v>571</v>
      </c>
      <c r="Y6" s="931">
        <v>565</v>
      </c>
      <c r="Z6" s="932">
        <v>615</v>
      </c>
      <c r="AA6" s="931">
        <v>569</v>
      </c>
      <c r="AB6" s="523">
        <v>605</v>
      </c>
      <c r="AC6" s="303">
        <v>656</v>
      </c>
      <c r="AD6" s="303">
        <v>683</v>
      </c>
      <c r="AE6" s="303">
        <v>696</v>
      </c>
      <c r="AF6" s="303">
        <v>680</v>
      </c>
      <c r="AG6" s="22">
        <v>623</v>
      </c>
      <c r="AH6" s="813">
        <v>552</v>
      </c>
      <c r="AI6" s="790">
        <v>535</v>
      </c>
      <c r="AJ6" s="67">
        <v>523</v>
      </c>
    </row>
    <row r="7" spans="1:36" s="138" customFormat="1" x14ac:dyDescent="0.2">
      <c r="A7" s="928" t="s">
        <v>9</v>
      </c>
      <c r="B7" s="933" t="s">
        <v>8</v>
      </c>
      <c r="C7" s="933" t="s">
        <v>8</v>
      </c>
      <c r="D7" s="933" t="s">
        <v>8</v>
      </c>
      <c r="E7" s="933" t="s">
        <v>8</v>
      </c>
      <c r="F7" s="933" t="s">
        <v>8</v>
      </c>
      <c r="G7" s="933" t="s">
        <v>8</v>
      </c>
      <c r="H7" s="933" t="s">
        <v>8</v>
      </c>
      <c r="I7" s="933" t="s">
        <v>8</v>
      </c>
      <c r="J7" s="933" t="s">
        <v>8</v>
      </c>
      <c r="K7" s="348">
        <v>23.70179830504582</v>
      </c>
      <c r="L7" s="348">
        <v>18.810929561993685</v>
      </c>
      <c r="M7" s="348">
        <v>17.952249770431589</v>
      </c>
      <c r="N7" s="348">
        <v>17.434851154595197</v>
      </c>
      <c r="O7" s="348">
        <v>18.227280162643421</v>
      </c>
      <c r="P7" s="348">
        <v>19.775407867787273</v>
      </c>
      <c r="Q7" s="348">
        <v>20.674285172364741</v>
      </c>
      <c r="R7" s="348">
        <v>22.121788772597526</v>
      </c>
      <c r="S7" s="348">
        <v>23.337444265249978</v>
      </c>
      <c r="T7" s="90">
        <v>21.79</v>
      </c>
      <c r="U7" s="934">
        <v>23.74</v>
      </c>
      <c r="V7" s="934">
        <v>24.96</v>
      </c>
      <c r="W7" s="934">
        <v>24.09</v>
      </c>
      <c r="X7" s="934">
        <v>22.7</v>
      </c>
      <c r="Y7" s="934">
        <v>22.36</v>
      </c>
      <c r="Z7" s="934">
        <v>24.22</v>
      </c>
      <c r="AA7" s="934">
        <v>22.2</v>
      </c>
      <c r="AB7" s="56">
        <v>23.25</v>
      </c>
      <c r="AC7" s="935">
        <v>24.77</v>
      </c>
      <c r="AD7" s="935">
        <v>25.35</v>
      </c>
      <c r="AE7" s="935">
        <v>25.49</v>
      </c>
      <c r="AF7" s="935">
        <v>24.78</v>
      </c>
      <c r="AG7" s="935">
        <v>20.84</v>
      </c>
      <c r="AH7" s="813">
        <v>18.309999999999999</v>
      </c>
      <c r="AI7" s="790">
        <v>17.57</v>
      </c>
      <c r="AJ7" s="67">
        <v>17.149999999999999</v>
      </c>
    </row>
    <row r="8" spans="1:36" s="138" customFormat="1" x14ac:dyDescent="0.2">
      <c r="A8" s="425" t="s">
        <v>263</v>
      </c>
      <c r="B8" s="930" t="s">
        <v>8</v>
      </c>
      <c r="C8" s="930" t="s">
        <v>8</v>
      </c>
      <c r="D8" s="930" t="s">
        <v>8</v>
      </c>
      <c r="E8" s="930" t="s">
        <v>8</v>
      </c>
      <c r="F8" s="930" t="s">
        <v>8</v>
      </c>
      <c r="G8" s="930" t="s">
        <v>8</v>
      </c>
      <c r="H8" s="930" t="s">
        <v>8</v>
      </c>
      <c r="I8" s="930" t="s">
        <v>8</v>
      </c>
      <c r="J8" s="930" t="s">
        <v>8</v>
      </c>
      <c r="K8" s="180">
        <v>310</v>
      </c>
      <c r="L8" s="180">
        <v>304</v>
      </c>
      <c r="M8" s="180">
        <v>285</v>
      </c>
      <c r="N8" s="180">
        <v>312</v>
      </c>
      <c r="O8" s="180">
        <v>283</v>
      </c>
      <c r="P8" s="180">
        <v>271</v>
      </c>
      <c r="Q8" s="180">
        <v>299</v>
      </c>
      <c r="R8" s="180">
        <v>237</v>
      </c>
      <c r="S8" s="90">
        <v>246</v>
      </c>
      <c r="T8" s="180">
        <v>233</v>
      </c>
      <c r="U8" s="931">
        <v>224</v>
      </c>
      <c r="V8" s="931">
        <v>226</v>
      </c>
      <c r="W8" s="931">
        <v>245</v>
      </c>
      <c r="X8" s="931">
        <v>227</v>
      </c>
      <c r="Y8" s="931">
        <v>226</v>
      </c>
      <c r="Z8" s="931">
        <v>209</v>
      </c>
      <c r="AA8" s="931">
        <v>207</v>
      </c>
      <c r="AB8" s="931">
        <v>214</v>
      </c>
      <c r="AC8" s="303">
        <v>222</v>
      </c>
      <c r="AD8" s="303">
        <v>202</v>
      </c>
      <c r="AE8" s="303">
        <v>275</v>
      </c>
      <c r="AF8" s="303">
        <v>293</v>
      </c>
      <c r="AG8" s="303">
        <v>189</v>
      </c>
      <c r="AH8" s="813">
        <v>209</v>
      </c>
      <c r="AI8" s="790">
        <v>215</v>
      </c>
      <c r="AJ8" s="67">
        <v>206</v>
      </c>
    </row>
    <row r="9" spans="1:36" s="138" customFormat="1" x14ac:dyDescent="0.2">
      <c r="A9" s="928" t="s">
        <v>12</v>
      </c>
      <c r="B9" s="933" t="s">
        <v>8</v>
      </c>
      <c r="C9" s="933" t="s">
        <v>8</v>
      </c>
      <c r="D9" s="933" t="s">
        <v>8</v>
      </c>
      <c r="E9" s="933" t="s">
        <v>8</v>
      </c>
      <c r="F9" s="933" t="s">
        <v>8</v>
      </c>
      <c r="G9" s="933" t="s">
        <v>8</v>
      </c>
      <c r="H9" s="933" t="s">
        <v>8</v>
      </c>
      <c r="I9" s="933" t="s">
        <v>8</v>
      </c>
      <c r="J9" s="933" t="s">
        <v>8</v>
      </c>
      <c r="K9" s="348">
        <v>14.239452470085666</v>
      </c>
      <c r="L9" s="348">
        <v>13.913680259966132</v>
      </c>
      <c r="M9" s="348">
        <v>13.085399449035814</v>
      </c>
      <c r="N9" s="348">
        <v>14.467216915515163</v>
      </c>
      <c r="O9" s="348">
        <v>13.226462271866895</v>
      </c>
      <c r="P9" s="348">
        <v>12.759846505167502</v>
      </c>
      <c r="Q9" s="348">
        <v>14.178007492057471</v>
      </c>
      <c r="R9" s="348">
        <v>11.274976213130353</v>
      </c>
      <c r="S9" s="348">
        <v>11.668722132624989</v>
      </c>
      <c r="T9" s="90">
        <v>9.6300000000000008</v>
      </c>
      <c r="U9" s="934">
        <v>9.18</v>
      </c>
      <c r="V9" s="934">
        <v>9.19</v>
      </c>
      <c r="W9" s="934">
        <v>9.84</v>
      </c>
      <c r="X9" s="934">
        <v>9.02</v>
      </c>
      <c r="Y9" s="934">
        <v>8.94</v>
      </c>
      <c r="Z9" s="934">
        <v>8.23</v>
      </c>
      <c r="AA9" s="934">
        <v>8.08</v>
      </c>
      <c r="AB9" s="934">
        <v>8.23</v>
      </c>
      <c r="AC9" s="935">
        <v>8.3800000000000008</v>
      </c>
      <c r="AD9" s="935">
        <v>7.5</v>
      </c>
      <c r="AE9" s="935">
        <v>10.07</v>
      </c>
      <c r="AF9" s="935">
        <v>10.68</v>
      </c>
      <c r="AG9" s="935">
        <v>6.32</v>
      </c>
      <c r="AH9" s="813">
        <v>6.93</v>
      </c>
      <c r="AI9" s="790">
        <v>7.06</v>
      </c>
      <c r="AJ9" s="93">
        <v>6.76</v>
      </c>
    </row>
    <row r="10" spans="1:36" s="138" customFormat="1" x14ac:dyDescent="0.2">
      <c r="A10" s="928" t="s">
        <v>13</v>
      </c>
      <c r="B10" s="77" t="s">
        <v>8</v>
      </c>
      <c r="C10" s="77" t="s">
        <v>8</v>
      </c>
      <c r="D10" s="77" t="s">
        <v>8</v>
      </c>
      <c r="E10" s="77" t="s">
        <v>8</v>
      </c>
      <c r="F10" s="77" t="s">
        <v>8</v>
      </c>
      <c r="G10" s="77" t="s">
        <v>8</v>
      </c>
      <c r="H10" s="77" t="s">
        <v>8</v>
      </c>
      <c r="I10" s="77" t="s">
        <v>8</v>
      </c>
      <c r="J10" s="77" t="s">
        <v>8</v>
      </c>
      <c r="K10" s="41" t="s">
        <v>8</v>
      </c>
      <c r="L10" s="41" t="s">
        <v>8</v>
      </c>
      <c r="M10" s="41" t="s">
        <v>8</v>
      </c>
      <c r="N10" s="41" t="s">
        <v>8</v>
      </c>
      <c r="O10" s="41" t="s">
        <v>8</v>
      </c>
      <c r="P10" s="41" t="s">
        <v>8</v>
      </c>
      <c r="Q10" s="41" t="s">
        <v>8</v>
      </c>
      <c r="R10" s="41" t="s">
        <v>8</v>
      </c>
      <c r="S10" s="41" t="s">
        <v>8</v>
      </c>
      <c r="T10" s="41" t="s">
        <v>8</v>
      </c>
      <c r="U10" s="56">
        <v>14.16</v>
      </c>
      <c r="V10" s="934">
        <v>16.29</v>
      </c>
      <c r="W10" s="56">
        <v>16.55</v>
      </c>
      <c r="X10" s="56">
        <v>14.01</v>
      </c>
      <c r="Y10" s="56">
        <v>5.31</v>
      </c>
      <c r="Z10" s="265">
        <v>6.65</v>
      </c>
      <c r="AA10" s="935">
        <v>8.5299999999999994</v>
      </c>
      <c r="AB10" s="936">
        <v>0</v>
      </c>
      <c r="AC10" s="20">
        <v>12.45</v>
      </c>
      <c r="AD10" s="20">
        <v>1.46</v>
      </c>
      <c r="AE10" s="20">
        <v>7.21</v>
      </c>
      <c r="AF10" s="151">
        <v>11.76</v>
      </c>
      <c r="AG10" s="935">
        <v>1.61</v>
      </c>
      <c r="AH10" s="813">
        <v>7.04</v>
      </c>
      <c r="AI10" s="790">
        <v>3.62</v>
      </c>
      <c r="AJ10" s="93">
        <v>5.74</v>
      </c>
    </row>
    <row r="11" spans="1:36" s="138" customFormat="1" x14ac:dyDescent="0.2">
      <c r="A11" s="928" t="s">
        <v>206</v>
      </c>
      <c r="B11" s="77" t="s">
        <v>8</v>
      </c>
      <c r="C11" s="77" t="s">
        <v>8</v>
      </c>
      <c r="D11" s="77" t="s">
        <v>8</v>
      </c>
      <c r="E11" s="77" t="s">
        <v>8</v>
      </c>
      <c r="F11" s="77" t="s">
        <v>8</v>
      </c>
      <c r="G11" s="77" t="s">
        <v>8</v>
      </c>
      <c r="H11" s="77" t="s">
        <v>8</v>
      </c>
      <c r="I11" s="77" t="s">
        <v>8</v>
      </c>
      <c r="J11" s="77" t="s">
        <v>8</v>
      </c>
      <c r="K11" s="77" t="s">
        <v>8</v>
      </c>
      <c r="L11" s="77" t="s">
        <v>8</v>
      </c>
      <c r="M11" s="77" t="s">
        <v>8</v>
      </c>
      <c r="N11" s="77" t="s">
        <v>8</v>
      </c>
      <c r="O11" s="77" t="s">
        <v>8</v>
      </c>
      <c r="P11" s="77" t="s">
        <v>8</v>
      </c>
      <c r="Q11" s="77" t="s">
        <v>8</v>
      </c>
      <c r="R11" s="77" t="s">
        <v>8</v>
      </c>
      <c r="S11" s="77" t="s">
        <v>8</v>
      </c>
      <c r="T11" s="77" t="s">
        <v>8</v>
      </c>
      <c r="U11" s="77" t="s">
        <v>8</v>
      </c>
      <c r="V11" s="77" t="s">
        <v>8</v>
      </c>
      <c r="W11" s="77" t="s">
        <v>8</v>
      </c>
      <c r="X11" s="77" t="s">
        <v>8</v>
      </c>
      <c r="Y11" s="77" t="s">
        <v>8</v>
      </c>
      <c r="Z11" s="77" t="s">
        <v>8</v>
      </c>
      <c r="AA11" s="77" t="s">
        <v>8</v>
      </c>
      <c r="AB11" s="77" t="s">
        <v>8</v>
      </c>
      <c r="AC11" s="77" t="s">
        <v>8</v>
      </c>
      <c r="AD11" s="77" t="s">
        <v>8</v>
      </c>
      <c r="AE11" s="77" t="s">
        <v>8</v>
      </c>
      <c r="AF11" s="77" t="s">
        <v>8</v>
      </c>
      <c r="AG11" s="77" t="s">
        <v>8</v>
      </c>
      <c r="AH11" s="41" t="s">
        <v>8</v>
      </c>
      <c r="AI11" s="41" t="s">
        <v>8</v>
      </c>
      <c r="AJ11" s="41" t="s">
        <v>8</v>
      </c>
    </row>
    <row r="12" spans="1:36" s="138" customFormat="1" x14ac:dyDescent="0.2">
      <c r="A12" s="928" t="s">
        <v>16</v>
      </c>
      <c r="B12" s="77" t="s">
        <v>8</v>
      </c>
      <c r="C12" s="77" t="s">
        <v>8</v>
      </c>
      <c r="D12" s="77" t="s">
        <v>8</v>
      </c>
      <c r="E12" s="77" t="s">
        <v>8</v>
      </c>
      <c r="F12" s="77" t="s">
        <v>8</v>
      </c>
      <c r="G12" s="77" t="s">
        <v>8</v>
      </c>
      <c r="H12" s="77" t="s">
        <v>8</v>
      </c>
      <c r="I12" s="77" t="s">
        <v>8</v>
      </c>
      <c r="J12" s="77" t="s">
        <v>8</v>
      </c>
      <c r="K12" s="181">
        <v>206</v>
      </c>
      <c r="L12" s="181">
        <v>107</v>
      </c>
      <c r="M12" s="181">
        <v>106</v>
      </c>
      <c r="N12" s="181">
        <v>64</v>
      </c>
      <c r="O12" s="181">
        <v>107</v>
      </c>
      <c r="P12" s="181">
        <v>149</v>
      </c>
      <c r="Q12" s="181">
        <v>137</v>
      </c>
      <c r="R12" s="181">
        <v>228</v>
      </c>
      <c r="S12" s="181">
        <v>246</v>
      </c>
      <c r="T12" s="181">
        <v>294</v>
      </c>
      <c r="U12" s="303">
        <v>355</v>
      </c>
      <c r="V12" s="303">
        <v>388</v>
      </c>
      <c r="W12" s="303">
        <v>355</v>
      </c>
      <c r="X12" s="303">
        <v>344</v>
      </c>
      <c r="Y12" s="303">
        <v>339</v>
      </c>
      <c r="Z12" s="303">
        <v>406</v>
      </c>
      <c r="AA12" s="303">
        <v>362</v>
      </c>
      <c r="AB12" s="303">
        <v>391</v>
      </c>
      <c r="AC12" s="277">
        <v>434</v>
      </c>
      <c r="AD12" s="277">
        <v>481</v>
      </c>
      <c r="AE12" s="277">
        <v>421</v>
      </c>
      <c r="AF12" s="277">
        <v>387</v>
      </c>
      <c r="AG12" s="277">
        <v>434</v>
      </c>
      <c r="AH12" s="813">
        <v>343</v>
      </c>
      <c r="AI12" s="790">
        <v>320</v>
      </c>
      <c r="AJ12" s="93">
        <v>317</v>
      </c>
    </row>
    <row r="13" spans="1:36" s="138" customFormat="1" x14ac:dyDescent="0.2">
      <c r="A13" s="928" t="s">
        <v>17</v>
      </c>
      <c r="B13" s="77" t="s">
        <v>8</v>
      </c>
      <c r="C13" s="77" t="s">
        <v>8</v>
      </c>
      <c r="D13" s="77" t="s">
        <v>8</v>
      </c>
      <c r="E13" s="77" t="s">
        <v>8</v>
      </c>
      <c r="F13" s="77" t="s">
        <v>8</v>
      </c>
      <c r="G13" s="77" t="s">
        <v>8</v>
      </c>
      <c r="H13" s="77" t="s">
        <v>8</v>
      </c>
      <c r="I13" s="77" t="s">
        <v>8</v>
      </c>
      <c r="J13" s="77" t="s">
        <v>8</v>
      </c>
      <c r="K13" s="348">
        <v>9.4623458349601517</v>
      </c>
      <c r="L13" s="348">
        <v>4.8972493020275527</v>
      </c>
      <c r="M13" s="348">
        <v>4.8668503213957761</v>
      </c>
      <c r="N13" s="348">
        <v>2.9676342390800334</v>
      </c>
      <c r="O13" s="348">
        <v>5.0008178907765295</v>
      </c>
      <c r="P13" s="348">
        <v>7.0155613626197706</v>
      </c>
      <c r="Q13" s="348">
        <v>6.4962776803072684</v>
      </c>
      <c r="R13" s="348">
        <v>10.846812559467175</v>
      </c>
      <c r="S13" s="348">
        <v>11.668722132624989</v>
      </c>
      <c r="T13" s="90">
        <v>12.15</v>
      </c>
      <c r="U13" s="31">
        <v>14.56</v>
      </c>
      <c r="V13" s="56">
        <v>15.77</v>
      </c>
      <c r="W13" s="934">
        <v>14.25</v>
      </c>
      <c r="X13" s="265">
        <v>13.68</v>
      </c>
      <c r="Y13" s="265">
        <v>13.42</v>
      </c>
      <c r="Z13" s="265">
        <v>15.99</v>
      </c>
      <c r="AA13" s="31">
        <v>14.12</v>
      </c>
      <c r="AB13" s="31">
        <v>15.02</v>
      </c>
      <c r="AC13" s="935">
        <v>16.39</v>
      </c>
      <c r="AD13" s="935">
        <v>17.850000000000001</v>
      </c>
      <c r="AE13" s="935">
        <v>15.42</v>
      </c>
      <c r="AF13" s="935">
        <v>14.1</v>
      </c>
      <c r="AG13" s="935">
        <v>14.52</v>
      </c>
      <c r="AH13" s="813">
        <v>11.38</v>
      </c>
      <c r="AI13" s="790">
        <v>10.51</v>
      </c>
      <c r="AJ13" s="93">
        <v>10.39</v>
      </c>
    </row>
    <row r="14" spans="1:36" s="138" customFormat="1" x14ac:dyDescent="0.2">
      <c r="A14" s="425" t="s">
        <v>264</v>
      </c>
      <c r="B14" s="937" t="s">
        <v>8</v>
      </c>
      <c r="C14" s="937" t="s">
        <v>8</v>
      </c>
      <c r="D14" s="937" t="s">
        <v>8</v>
      </c>
      <c r="E14" s="937" t="s">
        <v>8</v>
      </c>
      <c r="F14" s="937" t="s">
        <v>8</v>
      </c>
      <c r="G14" s="937" t="s">
        <v>8</v>
      </c>
      <c r="H14" s="937" t="s">
        <v>8</v>
      </c>
      <c r="I14" s="937" t="s">
        <v>8</v>
      </c>
      <c r="J14" s="937" t="s">
        <v>8</v>
      </c>
      <c r="K14" s="180">
        <v>183</v>
      </c>
      <c r="L14" s="180">
        <v>174</v>
      </c>
      <c r="M14" s="180">
        <v>187</v>
      </c>
      <c r="N14" s="180">
        <v>210</v>
      </c>
      <c r="O14" s="180">
        <v>206</v>
      </c>
      <c r="P14" s="180">
        <v>244</v>
      </c>
      <c r="Q14" s="180">
        <v>273</v>
      </c>
      <c r="R14" s="180">
        <v>271</v>
      </c>
      <c r="S14" s="180">
        <v>250</v>
      </c>
      <c r="T14" s="90">
        <v>261</v>
      </c>
      <c r="U14" s="303">
        <v>318</v>
      </c>
      <c r="V14" s="523">
        <v>343</v>
      </c>
      <c r="W14" s="931">
        <v>317</v>
      </c>
      <c r="X14" s="938">
        <v>358</v>
      </c>
      <c r="Y14" s="938">
        <v>268</v>
      </c>
      <c r="Z14" s="938">
        <v>240</v>
      </c>
      <c r="AA14" s="303">
        <v>260</v>
      </c>
      <c r="AB14" s="303">
        <v>256</v>
      </c>
      <c r="AC14" s="303">
        <v>235</v>
      </c>
      <c r="AD14" s="303">
        <v>212</v>
      </c>
      <c r="AE14" s="303">
        <v>225</v>
      </c>
      <c r="AF14" s="303">
        <v>244</v>
      </c>
      <c r="AG14" s="303">
        <v>229</v>
      </c>
      <c r="AH14" s="813">
        <v>218</v>
      </c>
      <c r="AI14" s="790">
        <v>200</v>
      </c>
      <c r="AJ14" s="93">
        <v>225</v>
      </c>
    </row>
    <row r="15" spans="1:36" s="138" customFormat="1" x14ac:dyDescent="0.2">
      <c r="A15" s="928" t="s">
        <v>207</v>
      </c>
      <c r="B15" s="77" t="s">
        <v>8</v>
      </c>
      <c r="C15" s="77" t="s">
        <v>8</v>
      </c>
      <c r="D15" s="77" t="s">
        <v>8</v>
      </c>
      <c r="E15" s="77" t="s">
        <v>8</v>
      </c>
      <c r="F15" s="77" t="s">
        <v>8</v>
      </c>
      <c r="G15" s="77" t="s">
        <v>8</v>
      </c>
      <c r="H15" s="77" t="s">
        <v>8</v>
      </c>
      <c r="I15" s="77" t="s">
        <v>8</v>
      </c>
      <c r="J15" s="77" t="s">
        <v>8</v>
      </c>
      <c r="K15" s="348">
        <v>8.4058703291150874</v>
      </c>
      <c r="L15" s="348">
        <v>7.9637512014279839</v>
      </c>
      <c r="M15" s="348">
        <v>8.5858585858585847</v>
      </c>
      <c r="N15" s="348">
        <v>9.7375498469813593</v>
      </c>
      <c r="O15" s="348">
        <v>9.6277428551398607</v>
      </c>
      <c r="P15" s="348">
        <v>11.488570285095463</v>
      </c>
      <c r="Q15" s="180">
        <v>12.99</v>
      </c>
      <c r="R15" s="180">
        <v>12.85</v>
      </c>
      <c r="S15" s="180">
        <v>11.78</v>
      </c>
      <c r="T15" s="90">
        <v>10.79</v>
      </c>
      <c r="U15" s="31">
        <v>13.04</v>
      </c>
      <c r="V15" s="56">
        <v>13.94</v>
      </c>
      <c r="W15" s="31">
        <v>12.73</v>
      </c>
      <c r="X15" s="265">
        <v>14.23</v>
      </c>
      <c r="Y15" s="265">
        <v>10.61</v>
      </c>
      <c r="Z15" s="265">
        <v>9.4499999999999993</v>
      </c>
      <c r="AA15" s="31">
        <v>10.14</v>
      </c>
      <c r="AB15" s="31">
        <v>9.84</v>
      </c>
      <c r="AC15" s="935">
        <v>8.8699999999999992</v>
      </c>
      <c r="AD15" s="935">
        <v>7.87</v>
      </c>
      <c r="AE15" s="935">
        <v>8.24</v>
      </c>
      <c r="AF15" s="935">
        <v>8.89</v>
      </c>
      <c r="AG15" s="935">
        <v>7.66</v>
      </c>
      <c r="AH15" s="813">
        <v>7.23</v>
      </c>
      <c r="AI15" s="790">
        <v>6.57</v>
      </c>
      <c r="AJ15" s="93">
        <v>7.38</v>
      </c>
    </row>
    <row r="16" spans="1:36" s="138" customFormat="1" x14ac:dyDescent="0.2">
      <c r="A16" s="425" t="s">
        <v>265</v>
      </c>
      <c r="B16" s="937" t="s">
        <v>8</v>
      </c>
      <c r="C16" s="937" t="s">
        <v>8</v>
      </c>
      <c r="D16" s="937" t="s">
        <v>8</v>
      </c>
      <c r="E16" s="937" t="s">
        <v>8</v>
      </c>
      <c r="F16" s="937" t="s">
        <v>8</v>
      </c>
      <c r="G16" s="937" t="s">
        <v>8</v>
      </c>
      <c r="H16" s="937" t="s">
        <v>8</v>
      </c>
      <c r="I16" s="937" t="s">
        <v>8</v>
      </c>
      <c r="J16" s="937" t="s">
        <v>8</v>
      </c>
      <c r="K16" s="180">
        <v>90</v>
      </c>
      <c r="L16" s="180">
        <v>76</v>
      </c>
      <c r="M16" s="180">
        <v>117</v>
      </c>
      <c r="N16" s="180">
        <v>90</v>
      </c>
      <c r="O16" s="180">
        <v>123</v>
      </c>
      <c r="P16" s="180">
        <v>113</v>
      </c>
      <c r="Q16" s="180">
        <v>99</v>
      </c>
      <c r="R16" s="180">
        <v>108</v>
      </c>
      <c r="S16" s="180">
        <v>99</v>
      </c>
      <c r="T16" s="90">
        <v>126</v>
      </c>
      <c r="U16" s="303">
        <v>114</v>
      </c>
      <c r="V16" s="523">
        <v>123</v>
      </c>
      <c r="W16" s="303">
        <v>142</v>
      </c>
      <c r="X16" s="938">
        <v>137</v>
      </c>
      <c r="Y16" s="938">
        <v>139</v>
      </c>
      <c r="Z16" s="938">
        <v>111</v>
      </c>
      <c r="AA16" s="303">
        <v>125</v>
      </c>
      <c r="AB16" s="303">
        <v>113</v>
      </c>
      <c r="AC16" s="303">
        <v>137</v>
      </c>
      <c r="AD16" s="303">
        <v>136</v>
      </c>
      <c r="AE16" s="303">
        <v>118</v>
      </c>
      <c r="AF16" s="303">
        <v>137</v>
      </c>
      <c r="AG16" s="303">
        <v>41</v>
      </c>
      <c r="AH16" s="813">
        <v>52</v>
      </c>
      <c r="AI16" s="790">
        <v>54</v>
      </c>
      <c r="AJ16" s="93">
        <v>79</v>
      </c>
    </row>
    <row r="17" spans="1:36" s="138" customFormat="1" x14ac:dyDescent="0.2">
      <c r="A17" s="928" t="s">
        <v>208</v>
      </c>
      <c r="B17" s="77" t="s">
        <v>8</v>
      </c>
      <c r="C17" s="77" t="s">
        <v>8</v>
      </c>
      <c r="D17" s="77" t="s">
        <v>8</v>
      </c>
      <c r="E17" s="77" t="s">
        <v>8</v>
      </c>
      <c r="F17" s="77" t="s">
        <v>8</v>
      </c>
      <c r="G17" s="77" t="s">
        <v>8</v>
      </c>
      <c r="H17" s="77" t="s">
        <v>8</v>
      </c>
      <c r="I17" s="77" t="s">
        <v>8</v>
      </c>
      <c r="J17" s="77" t="s">
        <v>8</v>
      </c>
      <c r="K17" s="348">
        <v>4.1340345880893867</v>
      </c>
      <c r="L17" s="348">
        <v>3.4784200649915329</v>
      </c>
      <c r="M17" s="348">
        <v>5.3719008264462813</v>
      </c>
      <c r="N17" s="348">
        <v>4.1732356487062967</v>
      </c>
      <c r="O17" s="348">
        <v>5.7486037436029251</v>
      </c>
      <c r="P17" s="348">
        <v>5.3205264025237193</v>
      </c>
      <c r="Q17" s="180">
        <v>4.71</v>
      </c>
      <c r="R17" s="180">
        <v>5.12</v>
      </c>
      <c r="S17" s="180">
        <v>4.66</v>
      </c>
      <c r="T17" s="90">
        <v>5.21</v>
      </c>
      <c r="U17" s="31">
        <v>4.67</v>
      </c>
      <c r="V17" s="56">
        <v>5</v>
      </c>
      <c r="W17" s="31">
        <v>5.7</v>
      </c>
      <c r="X17" s="265">
        <v>5.45</v>
      </c>
      <c r="Y17" s="265">
        <v>5.5</v>
      </c>
      <c r="Z17" s="265">
        <v>4.37</v>
      </c>
      <c r="AA17" s="31">
        <v>4.88</v>
      </c>
      <c r="AB17" s="31">
        <v>4.34</v>
      </c>
      <c r="AC17" s="935">
        <v>5.17</v>
      </c>
      <c r="AD17" s="935">
        <v>5.05</v>
      </c>
      <c r="AE17" s="935">
        <v>4.32</v>
      </c>
      <c r="AF17" s="935">
        <v>4.99</v>
      </c>
      <c r="AG17" s="935">
        <v>1.37</v>
      </c>
      <c r="AH17" s="813">
        <v>1.73</v>
      </c>
      <c r="AI17" s="790">
        <v>1.77</v>
      </c>
      <c r="AJ17" s="93">
        <v>2.59</v>
      </c>
    </row>
    <row r="18" spans="1:36" s="138" customFormat="1" x14ac:dyDescent="0.2">
      <c r="A18" s="928" t="s">
        <v>266</v>
      </c>
      <c r="B18" s="77" t="s">
        <v>8</v>
      </c>
      <c r="C18" s="77" t="s">
        <v>8</v>
      </c>
      <c r="D18" s="77" t="s">
        <v>8</v>
      </c>
      <c r="E18" s="77" t="s">
        <v>8</v>
      </c>
      <c r="F18" s="77" t="s">
        <v>8</v>
      </c>
      <c r="G18" s="77" t="s">
        <v>8</v>
      </c>
      <c r="H18" s="77" t="s">
        <v>8</v>
      </c>
      <c r="I18" s="77" t="s">
        <v>8</v>
      </c>
      <c r="J18" s="77" t="s">
        <v>8</v>
      </c>
      <c r="K18" s="77" t="s">
        <v>8</v>
      </c>
      <c r="L18" s="77" t="s">
        <v>8</v>
      </c>
      <c r="M18" s="77" t="s">
        <v>8</v>
      </c>
      <c r="N18" s="77" t="s">
        <v>8</v>
      </c>
      <c r="O18" s="77" t="s">
        <v>8</v>
      </c>
      <c r="P18" s="77" t="s">
        <v>8</v>
      </c>
      <c r="Q18" s="77">
        <v>-183</v>
      </c>
      <c r="R18" s="77">
        <v>-80</v>
      </c>
      <c r="S18" s="77">
        <v>-105</v>
      </c>
      <c r="T18" s="77">
        <v>-66</v>
      </c>
      <c r="U18" s="523">
        <v>-183</v>
      </c>
      <c r="V18" s="303">
        <v>-141</v>
      </c>
      <c r="W18" s="523">
        <v>12</v>
      </c>
      <c r="X18" s="523">
        <v>-204</v>
      </c>
      <c r="Y18" s="523">
        <v>-258</v>
      </c>
      <c r="Z18" s="523">
        <v>-231</v>
      </c>
      <c r="AA18" s="523">
        <v>-51</v>
      </c>
      <c r="AB18" s="303">
        <v>52</v>
      </c>
      <c r="AC18" s="277">
        <v>65</v>
      </c>
      <c r="AD18" s="277">
        <v>-60</v>
      </c>
      <c r="AE18" s="277">
        <v>-133</v>
      </c>
      <c r="AF18" s="277">
        <v>-394</v>
      </c>
      <c r="AG18" s="277">
        <v>-250</v>
      </c>
      <c r="AH18" s="813">
        <v>-272</v>
      </c>
      <c r="AI18" s="790">
        <v>-21</v>
      </c>
      <c r="AJ18" s="93">
        <v>-522</v>
      </c>
    </row>
    <row r="19" spans="1:36" s="138" customFormat="1" x14ac:dyDescent="0.2">
      <c r="A19" s="439" t="s">
        <v>267</v>
      </c>
      <c r="B19" s="77" t="s">
        <v>8</v>
      </c>
      <c r="C19" s="77" t="s">
        <v>8</v>
      </c>
      <c r="D19" s="77" t="s">
        <v>8</v>
      </c>
      <c r="E19" s="77" t="s">
        <v>8</v>
      </c>
      <c r="F19" s="77" t="s">
        <v>8</v>
      </c>
      <c r="G19" s="77" t="s">
        <v>8</v>
      </c>
      <c r="H19" s="77" t="s">
        <v>8</v>
      </c>
      <c r="I19" s="77" t="s">
        <v>8</v>
      </c>
      <c r="J19" s="77" t="s">
        <v>8</v>
      </c>
      <c r="K19" s="77" t="s">
        <v>8</v>
      </c>
      <c r="L19" s="77" t="s">
        <v>8</v>
      </c>
      <c r="M19" s="77" t="s">
        <v>8</v>
      </c>
      <c r="N19" s="77" t="s">
        <v>8</v>
      </c>
      <c r="O19" s="77" t="s">
        <v>8</v>
      </c>
      <c r="P19" s="77" t="s">
        <v>8</v>
      </c>
      <c r="Q19" s="77" t="s">
        <v>8</v>
      </c>
      <c r="R19" s="77" t="s">
        <v>8</v>
      </c>
      <c r="S19" s="77" t="s">
        <v>8</v>
      </c>
      <c r="T19" s="77" t="s">
        <v>8</v>
      </c>
      <c r="U19" s="939" t="s">
        <v>4</v>
      </c>
      <c r="V19" s="939" t="s">
        <v>4</v>
      </c>
      <c r="W19" s="939" t="s">
        <v>4</v>
      </c>
      <c r="X19" s="939" t="s">
        <v>4</v>
      </c>
      <c r="Y19" s="939" t="s">
        <v>4</v>
      </c>
      <c r="Z19" s="939" t="s">
        <v>4</v>
      </c>
      <c r="AA19" s="939" t="s">
        <v>4</v>
      </c>
      <c r="AB19" s="939" t="s">
        <v>4</v>
      </c>
      <c r="AC19" s="939" t="s">
        <v>4</v>
      </c>
      <c r="AD19" s="939" t="s">
        <v>4</v>
      </c>
      <c r="AE19" s="939" t="s">
        <v>4</v>
      </c>
      <c r="AF19" s="939" t="s">
        <v>4</v>
      </c>
      <c r="AG19" s="939" t="s">
        <v>4</v>
      </c>
      <c r="AH19" s="1054" t="s">
        <v>4</v>
      </c>
      <c r="AI19" s="1014" t="s">
        <v>4</v>
      </c>
      <c r="AJ19" s="1014" t="s">
        <v>4</v>
      </c>
    </row>
    <row r="20" spans="1:36" s="941" customFormat="1" x14ac:dyDescent="0.2">
      <c r="A20" s="940" t="s">
        <v>268</v>
      </c>
      <c r="B20" s="929" t="s">
        <v>8</v>
      </c>
      <c r="C20" s="929" t="s">
        <v>8</v>
      </c>
      <c r="D20" s="929" t="s">
        <v>8</v>
      </c>
      <c r="E20" s="929" t="s">
        <v>8</v>
      </c>
      <c r="F20" s="929" t="s">
        <v>8</v>
      </c>
      <c r="G20" s="929" t="s">
        <v>8</v>
      </c>
      <c r="H20" s="929" t="s">
        <v>8</v>
      </c>
      <c r="I20" s="929" t="s">
        <v>8</v>
      </c>
      <c r="J20" s="929" t="s">
        <v>8</v>
      </c>
      <c r="K20" s="929" t="s">
        <v>8</v>
      </c>
      <c r="L20" s="929" t="s">
        <v>8</v>
      </c>
      <c r="M20" s="929" t="s">
        <v>8</v>
      </c>
      <c r="N20" s="929" t="s">
        <v>8</v>
      </c>
      <c r="O20" s="929" t="s">
        <v>8</v>
      </c>
      <c r="P20" s="929" t="s">
        <v>8</v>
      </c>
      <c r="Q20" s="929" t="s">
        <v>8</v>
      </c>
      <c r="R20" s="929" t="s">
        <v>8</v>
      </c>
      <c r="S20" s="929" t="s">
        <v>8</v>
      </c>
      <c r="T20" s="929" t="s">
        <v>8</v>
      </c>
      <c r="U20" s="939" t="s">
        <v>4</v>
      </c>
      <c r="V20" s="939" t="s">
        <v>4</v>
      </c>
      <c r="W20" s="939" t="s">
        <v>4</v>
      </c>
      <c r="X20" s="939" t="s">
        <v>4</v>
      </c>
      <c r="Y20" s="939" t="s">
        <v>4</v>
      </c>
      <c r="Z20" s="939" t="s">
        <v>4</v>
      </c>
      <c r="AA20" s="939" t="s">
        <v>4</v>
      </c>
      <c r="AB20" s="939" t="s">
        <v>4</v>
      </c>
      <c r="AC20" s="939" t="s">
        <v>4</v>
      </c>
      <c r="AD20" s="939" t="s">
        <v>4</v>
      </c>
      <c r="AE20" s="939" t="s">
        <v>4</v>
      </c>
      <c r="AF20" s="939" t="s">
        <v>4</v>
      </c>
      <c r="AG20" s="939" t="s">
        <v>4</v>
      </c>
      <c r="AH20" s="1055" t="s">
        <v>4</v>
      </c>
      <c r="AI20" s="1014" t="s">
        <v>4</v>
      </c>
      <c r="AJ20" s="1014" t="s">
        <v>4</v>
      </c>
    </row>
    <row r="21" spans="1:36" s="138" customFormat="1" ht="22.5" x14ac:dyDescent="0.2">
      <c r="A21" s="439" t="s">
        <v>212</v>
      </c>
      <c r="B21" s="77" t="s">
        <v>8</v>
      </c>
      <c r="C21" s="77" t="s">
        <v>8</v>
      </c>
      <c r="D21" s="77" t="s">
        <v>8</v>
      </c>
      <c r="E21" s="77" t="s">
        <v>8</v>
      </c>
      <c r="F21" s="77" t="s">
        <v>8</v>
      </c>
      <c r="G21" s="77" t="s">
        <v>8</v>
      </c>
      <c r="H21" s="77" t="s">
        <v>8</v>
      </c>
      <c r="I21" s="77" t="s">
        <v>8</v>
      </c>
      <c r="J21" s="77" t="s">
        <v>8</v>
      </c>
      <c r="K21" s="77" t="s">
        <v>8</v>
      </c>
      <c r="L21" s="77" t="s">
        <v>8</v>
      </c>
      <c r="M21" s="77" t="s">
        <v>8</v>
      </c>
      <c r="N21" s="77" t="s">
        <v>8</v>
      </c>
      <c r="O21" s="77" t="s">
        <v>8</v>
      </c>
      <c r="P21" s="77" t="s">
        <v>8</v>
      </c>
      <c r="Q21" s="77" t="s">
        <v>8</v>
      </c>
      <c r="R21" s="77" t="s">
        <v>8</v>
      </c>
      <c r="S21" s="77" t="s">
        <v>8</v>
      </c>
      <c r="T21" s="77" t="s">
        <v>8</v>
      </c>
      <c r="U21" s="939" t="s">
        <v>4</v>
      </c>
      <c r="V21" s="939" t="s">
        <v>4</v>
      </c>
      <c r="W21" s="939" t="s">
        <v>4</v>
      </c>
      <c r="X21" s="939" t="s">
        <v>4</v>
      </c>
      <c r="Y21" s="939" t="s">
        <v>4</v>
      </c>
      <c r="Z21" s="939" t="s">
        <v>4</v>
      </c>
      <c r="AA21" s="939" t="s">
        <v>4</v>
      </c>
      <c r="AB21" s="939" t="s">
        <v>4</v>
      </c>
      <c r="AC21" s="939" t="s">
        <v>4</v>
      </c>
      <c r="AD21" s="939" t="s">
        <v>4</v>
      </c>
      <c r="AE21" s="939" t="s">
        <v>4</v>
      </c>
      <c r="AF21" s="939" t="s">
        <v>4</v>
      </c>
      <c r="AG21" s="939" t="s">
        <v>4</v>
      </c>
      <c r="AH21" s="1054" t="s">
        <v>4</v>
      </c>
      <c r="AI21" s="1014" t="s">
        <v>4</v>
      </c>
      <c r="AJ21" s="1014" t="s">
        <v>4</v>
      </c>
    </row>
    <row r="22" spans="1:36" s="138" customFormat="1" x14ac:dyDescent="0.2">
      <c r="A22" s="439" t="s">
        <v>269</v>
      </c>
      <c r="B22" s="77" t="s">
        <v>8</v>
      </c>
      <c r="C22" s="77" t="s">
        <v>8</v>
      </c>
      <c r="D22" s="77" t="s">
        <v>8</v>
      </c>
      <c r="E22" s="77" t="s">
        <v>8</v>
      </c>
      <c r="F22" s="77" t="s">
        <v>8</v>
      </c>
      <c r="G22" s="77" t="s">
        <v>8</v>
      </c>
      <c r="H22" s="77" t="s">
        <v>8</v>
      </c>
      <c r="I22" s="77" t="s">
        <v>8</v>
      </c>
      <c r="J22" s="77" t="s">
        <v>8</v>
      </c>
      <c r="K22" s="77" t="s">
        <v>8</v>
      </c>
      <c r="L22" s="77" t="s">
        <v>8</v>
      </c>
      <c r="M22" s="77" t="s">
        <v>8</v>
      </c>
      <c r="N22" s="77" t="s">
        <v>8</v>
      </c>
      <c r="O22" s="77" t="s">
        <v>8</v>
      </c>
      <c r="P22" s="77" t="s">
        <v>8</v>
      </c>
      <c r="Q22" s="77" t="s">
        <v>8</v>
      </c>
      <c r="R22" s="77" t="s">
        <v>8</v>
      </c>
      <c r="S22" s="77" t="s">
        <v>8</v>
      </c>
      <c r="T22" s="77" t="s">
        <v>8</v>
      </c>
      <c r="U22" s="939" t="s">
        <v>4</v>
      </c>
      <c r="V22" s="939" t="s">
        <v>4</v>
      </c>
      <c r="W22" s="939" t="s">
        <v>4</v>
      </c>
      <c r="X22" s="939" t="s">
        <v>4</v>
      </c>
      <c r="Y22" s="939" t="s">
        <v>4</v>
      </c>
      <c r="Z22" s="939" t="s">
        <v>4</v>
      </c>
      <c r="AA22" s="939" t="s">
        <v>4</v>
      </c>
      <c r="AB22" s="939" t="s">
        <v>4</v>
      </c>
      <c r="AC22" s="939" t="s">
        <v>4</v>
      </c>
      <c r="AD22" s="939" t="s">
        <v>4</v>
      </c>
      <c r="AE22" s="939" t="s">
        <v>4</v>
      </c>
      <c r="AF22" s="939" t="s">
        <v>4</v>
      </c>
      <c r="AG22" s="939" t="s">
        <v>4</v>
      </c>
      <c r="AH22" s="1054" t="s">
        <v>4</v>
      </c>
      <c r="AI22" s="1014" t="s">
        <v>4</v>
      </c>
      <c r="AJ22" s="1014" t="s">
        <v>4</v>
      </c>
    </row>
    <row r="23" spans="1:36" s="138" customFormat="1" x14ac:dyDescent="0.2">
      <c r="A23" s="439" t="s">
        <v>270</v>
      </c>
      <c r="B23" s="77" t="s">
        <v>8</v>
      </c>
      <c r="C23" s="77" t="s">
        <v>8</v>
      </c>
      <c r="D23" s="77" t="s">
        <v>8</v>
      </c>
      <c r="E23" s="77" t="s">
        <v>8</v>
      </c>
      <c r="F23" s="77" t="s">
        <v>8</v>
      </c>
      <c r="G23" s="77" t="s">
        <v>8</v>
      </c>
      <c r="H23" s="77" t="s">
        <v>8</v>
      </c>
      <c r="I23" s="77" t="s">
        <v>8</v>
      </c>
      <c r="J23" s="77" t="s">
        <v>8</v>
      </c>
      <c r="K23" s="77" t="s">
        <v>8</v>
      </c>
      <c r="L23" s="77" t="s">
        <v>8</v>
      </c>
      <c r="M23" s="77" t="s">
        <v>8</v>
      </c>
      <c r="N23" s="77" t="s">
        <v>8</v>
      </c>
      <c r="O23" s="77" t="s">
        <v>8</v>
      </c>
      <c r="P23" s="77" t="s">
        <v>8</v>
      </c>
      <c r="Q23" s="77" t="s">
        <v>8</v>
      </c>
      <c r="R23" s="77" t="s">
        <v>8</v>
      </c>
      <c r="S23" s="77" t="s">
        <v>8</v>
      </c>
      <c r="T23" s="77" t="s">
        <v>8</v>
      </c>
      <c r="U23" s="939" t="s">
        <v>4</v>
      </c>
      <c r="V23" s="939" t="s">
        <v>4</v>
      </c>
      <c r="W23" s="939" t="s">
        <v>4</v>
      </c>
      <c r="X23" s="939" t="s">
        <v>4</v>
      </c>
      <c r="Y23" s="939" t="s">
        <v>4</v>
      </c>
      <c r="Z23" s="939" t="s">
        <v>4</v>
      </c>
      <c r="AA23" s="939" t="s">
        <v>4</v>
      </c>
      <c r="AB23" s="939" t="s">
        <v>4</v>
      </c>
      <c r="AC23" s="939" t="s">
        <v>4</v>
      </c>
      <c r="AD23" s="939" t="s">
        <v>4</v>
      </c>
      <c r="AE23" s="939" t="s">
        <v>4</v>
      </c>
      <c r="AF23" s="939" t="s">
        <v>4</v>
      </c>
      <c r="AG23" s="939" t="s">
        <v>4</v>
      </c>
      <c r="AH23" s="1054" t="s">
        <v>4</v>
      </c>
      <c r="AI23" s="1014" t="s">
        <v>4</v>
      </c>
      <c r="AJ23" s="1014" t="s">
        <v>4</v>
      </c>
    </row>
    <row r="24" spans="1:36" s="138" customFormat="1" x14ac:dyDescent="0.2">
      <c r="A24" s="439" t="s">
        <v>271</v>
      </c>
      <c r="B24" s="77" t="s">
        <v>8</v>
      </c>
      <c r="C24" s="77" t="s">
        <v>8</v>
      </c>
      <c r="D24" s="77" t="s">
        <v>8</v>
      </c>
      <c r="E24" s="77" t="s">
        <v>8</v>
      </c>
      <c r="F24" s="77" t="s">
        <v>8</v>
      </c>
      <c r="G24" s="77" t="s">
        <v>8</v>
      </c>
      <c r="H24" s="77" t="s">
        <v>8</v>
      </c>
      <c r="I24" s="77" t="s">
        <v>8</v>
      </c>
      <c r="J24" s="77" t="s">
        <v>8</v>
      </c>
      <c r="K24" s="77" t="s">
        <v>8</v>
      </c>
      <c r="L24" s="77" t="s">
        <v>8</v>
      </c>
      <c r="M24" s="77" t="s">
        <v>8</v>
      </c>
      <c r="N24" s="77" t="s">
        <v>8</v>
      </c>
      <c r="O24" s="77" t="s">
        <v>8</v>
      </c>
      <c r="P24" s="77" t="s">
        <v>8</v>
      </c>
      <c r="Q24" s="77" t="s">
        <v>8</v>
      </c>
      <c r="R24" s="77" t="s">
        <v>8</v>
      </c>
      <c r="S24" s="77" t="s">
        <v>8</v>
      </c>
      <c r="T24" s="77" t="s">
        <v>8</v>
      </c>
      <c r="U24" s="939" t="s">
        <v>4</v>
      </c>
      <c r="V24" s="939" t="s">
        <v>4</v>
      </c>
      <c r="W24" s="939" t="s">
        <v>4</v>
      </c>
      <c r="X24" s="939" t="s">
        <v>4</v>
      </c>
      <c r="Y24" s="939" t="s">
        <v>4</v>
      </c>
      <c r="Z24" s="939" t="s">
        <v>4</v>
      </c>
      <c r="AA24" s="939" t="s">
        <v>4</v>
      </c>
      <c r="AB24" s="939" t="s">
        <v>4</v>
      </c>
      <c r="AC24" s="939" t="s">
        <v>4</v>
      </c>
      <c r="AD24" s="939" t="s">
        <v>4</v>
      </c>
      <c r="AE24" s="939" t="s">
        <v>4</v>
      </c>
      <c r="AF24" s="939" t="s">
        <v>4</v>
      </c>
      <c r="AG24" s="939" t="s">
        <v>4</v>
      </c>
      <c r="AH24" s="1054" t="s">
        <v>4</v>
      </c>
      <c r="AI24" s="1014" t="s">
        <v>4</v>
      </c>
      <c r="AJ24" s="1014" t="s">
        <v>4</v>
      </c>
    </row>
    <row r="25" spans="1:36" s="138" customFormat="1" ht="12.75" x14ac:dyDescent="0.2">
      <c r="A25" s="439" t="s">
        <v>272</v>
      </c>
      <c r="B25" s="77" t="s">
        <v>8</v>
      </c>
      <c r="C25" s="77" t="s">
        <v>8</v>
      </c>
      <c r="D25" s="77" t="s">
        <v>8</v>
      </c>
      <c r="E25" s="77" t="s">
        <v>8</v>
      </c>
      <c r="F25" s="77" t="s">
        <v>8</v>
      </c>
      <c r="G25" s="77" t="s">
        <v>8</v>
      </c>
      <c r="H25" s="77" t="s">
        <v>8</v>
      </c>
      <c r="I25" s="77" t="s">
        <v>8</v>
      </c>
      <c r="J25" s="77" t="s">
        <v>8</v>
      </c>
      <c r="K25" s="77" t="s">
        <v>8</v>
      </c>
      <c r="L25" s="77" t="s">
        <v>8</v>
      </c>
      <c r="M25" s="77" t="s">
        <v>8</v>
      </c>
      <c r="N25" s="77" t="s">
        <v>8</v>
      </c>
      <c r="O25" s="77" t="s">
        <v>8</v>
      </c>
      <c r="P25" s="77" t="s">
        <v>8</v>
      </c>
      <c r="Q25" s="77" t="s">
        <v>8</v>
      </c>
      <c r="R25" s="77" t="s">
        <v>8</v>
      </c>
      <c r="S25" s="77" t="s">
        <v>8</v>
      </c>
      <c r="T25" s="77" t="s">
        <v>8</v>
      </c>
      <c r="U25" s="19">
        <v>1</v>
      </c>
      <c r="V25" s="19">
        <v>1</v>
      </c>
      <c r="W25" s="19">
        <v>1</v>
      </c>
      <c r="X25" s="19">
        <v>1</v>
      </c>
      <c r="Y25" s="19">
        <v>1</v>
      </c>
      <c r="Z25" s="19">
        <v>1</v>
      </c>
      <c r="AA25" s="19">
        <v>1</v>
      </c>
      <c r="AB25" s="19">
        <v>1</v>
      </c>
      <c r="AC25" s="19">
        <v>1</v>
      </c>
      <c r="AD25" s="19">
        <v>1</v>
      </c>
      <c r="AE25" s="54">
        <v>1</v>
      </c>
      <c r="AF25" s="54">
        <v>1</v>
      </c>
      <c r="AG25" s="54">
        <v>1</v>
      </c>
      <c r="AH25" s="1054">
        <v>1</v>
      </c>
      <c r="AI25" s="1014">
        <v>1</v>
      </c>
      <c r="AJ25" s="1012">
        <v>1</v>
      </c>
    </row>
    <row r="26" spans="1:36" s="138" customFormat="1" ht="12.75" x14ac:dyDescent="0.2">
      <c r="A26" s="439" t="s">
        <v>273</v>
      </c>
      <c r="B26" s="77" t="s">
        <v>8</v>
      </c>
      <c r="C26" s="77" t="s">
        <v>8</v>
      </c>
      <c r="D26" s="77" t="s">
        <v>8</v>
      </c>
      <c r="E26" s="77" t="s">
        <v>8</v>
      </c>
      <c r="F26" s="77" t="s">
        <v>8</v>
      </c>
      <c r="G26" s="77" t="s">
        <v>8</v>
      </c>
      <c r="H26" s="77" t="s">
        <v>8</v>
      </c>
      <c r="I26" s="77" t="s">
        <v>8</v>
      </c>
      <c r="J26" s="77" t="s">
        <v>8</v>
      </c>
      <c r="K26" s="77" t="s">
        <v>8</v>
      </c>
      <c r="L26" s="77" t="s">
        <v>8</v>
      </c>
      <c r="M26" s="77" t="s">
        <v>8</v>
      </c>
      <c r="N26" s="77" t="s">
        <v>8</v>
      </c>
      <c r="O26" s="77" t="s">
        <v>8</v>
      </c>
      <c r="P26" s="77" t="s">
        <v>8</v>
      </c>
      <c r="Q26" s="77" t="s">
        <v>8</v>
      </c>
      <c r="R26" s="77" t="s">
        <v>8</v>
      </c>
      <c r="S26" s="77" t="s">
        <v>8</v>
      </c>
      <c r="T26" s="77" t="s">
        <v>8</v>
      </c>
      <c r="U26" s="11">
        <v>0.4</v>
      </c>
      <c r="V26" s="11">
        <v>0.4</v>
      </c>
      <c r="W26" s="11">
        <v>0.3</v>
      </c>
      <c r="X26" s="11">
        <v>0.9</v>
      </c>
      <c r="Y26" s="11">
        <v>0.9</v>
      </c>
      <c r="Z26" s="11">
        <v>0.9</v>
      </c>
      <c r="AA26" s="11">
        <v>0.9</v>
      </c>
      <c r="AB26" s="11">
        <v>0.9</v>
      </c>
      <c r="AC26" s="11">
        <v>0.9</v>
      </c>
      <c r="AD26" s="11">
        <v>0.9</v>
      </c>
      <c r="AE26" s="84">
        <v>0.9</v>
      </c>
      <c r="AF26" s="84">
        <v>0.9</v>
      </c>
      <c r="AG26" s="84">
        <v>1</v>
      </c>
      <c r="AH26" s="1054">
        <v>1</v>
      </c>
      <c r="AI26" s="1014">
        <v>1.1000000000000001</v>
      </c>
      <c r="AJ26" s="1012">
        <v>1.2</v>
      </c>
    </row>
    <row r="27" spans="1:36" s="138" customFormat="1" ht="15" x14ac:dyDescent="0.25">
      <c r="A27" s="439" t="s">
        <v>37</v>
      </c>
      <c r="B27" s="77" t="s">
        <v>8</v>
      </c>
      <c r="C27" s="77" t="s">
        <v>8</v>
      </c>
      <c r="D27" s="77" t="s">
        <v>8</v>
      </c>
      <c r="E27" s="77" t="s">
        <v>8</v>
      </c>
      <c r="F27" s="77" t="s">
        <v>8</v>
      </c>
      <c r="G27" s="77" t="s">
        <v>8</v>
      </c>
      <c r="H27" s="77" t="s">
        <v>8</v>
      </c>
      <c r="I27" s="77" t="s">
        <v>8</v>
      </c>
      <c r="J27" s="77" t="s">
        <v>8</v>
      </c>
      <c r="K27" s="77" t="s">
        <v>8</v>
      </c>
      <c r="L27" s="77" t="s">
        <v>8</v>
      </c>
      <c r="M27" s="77" t="s">
        <v>8</v>
      </c>
      <c r="N27" s="77" t="s">
        <v>8</v>
      </c>
      <c r="O27" s="77" t="s">
        <v>8</v>
      </c>
      <c r="P27" s="77" t="s">
        <v>8</v>
      </c>
      <c r="Q27" s="77" t="s">
        <v>8</v>
      </c>
      <c r="R27" s="77" t="s">
        <v>8</v>
      </c>
      <c r="S27" s="77" t="s">
        <v>8</v>
      </c>
      <c r="T27" s="77" t="s">
        <v>8</v>
      </c>
      <c r="U27" s="939" t="s">
        <v>8</v>
      </c>
      <c r="V27" s="939" t="s">
        <v>8</v>
      </c>
      <c r="W27" s="939" t="s">
        <v>8</v>
      </c>
      <c r="X27" s="939" t="s">
        <v>8</v>
      </c>
      <c r="Y27" s="939" t="s">
        <v>8</v>
      </c>
      <c r="Z27" s="939" t="s">
        <v>8</v>
      </c>
      <c r="AA27" s="939" t="s">
        <v>8</v>
      </c>
      <c r="AB27" s="939" t="s">
        <v>8</v>
      </c>
      <c r="AC27" s="939" t="s">
        <v>8</v>
      </c>
      <c r="AD27" s="939" t="s">
        <v>8</v>
      </c>
      <c r="AE27" s="939" t="s">
        <v>8</v>
      </c>
      <c r="AF27" s="939" t="s">
        <v>8</v>
      </c>
      <c r="AG27" s="939" t="s">
        <v>8</v>
      </c>
      <c r="AH27" s="1056" t="s">
        <v>8</v>
      </c>
      <c r="AI27" s="1056" t="s">
        <v>8</v>
      </c>
      <c r="AJ27" s="1056" t="s">
        <v>8</v>
      </c>
    </row>
    <row r="28" spans="1:36" s="138" customFormat="1" ht="15" x14ac:dyDescent="0.25">
      <c r="A28" s="942" t="s">
        <v>274</v>
      </c>
      <c r="B28" s="943" t="s">
        <v>8</v>
      </c>
      <c r="C28" s="943" t="s">
        <v>8</v>
      </c>
      <c r="D28" s="943" t="s">
        <v>8</v>
      </c>
      <c r="E28" s="943" t="s">
        <v>8</v>
      </c>
      <c r="F28" s="943" t="s">
        <v>8</v>
      </c>
      <c r="G28" s="943" t="s">
        <v>8</v>
      </c>
      <c r="H28" s="943" t="s">
        <v>8</v>
      </c>
      <c r="I28" s="943" t="s">
        <v>8</v>
      </c>
      <c r="J28" s="943" t="s">
        <v>8</v>
      </c>
      <c r="K28" s="943" t="s">
        <v>8</v>
      </c>
      <c r="L28" s="943" t="s">
        <v>8</v>
      </c>
      <c r="M28" s="943" t="s">
        <v>8</v>
      </c>
      <c r="N28" s="943" t="s">
        <v>8</v>
      </c>
      <c r="O28" s="943" t="s">
        <v>8</v>
      </c>
      <c r="P28" s="943" t="s">
        <v>8</v>
      </c>
      <c r="Q28" s="943" t="s">
        <v>8</v>
      </c>
      <c r="R28" s="943" t="s">
        <v>8</v>
      </c>
      <c r="S28" s="943" t="s">
        <v>8</v>
      </c>
      <c r="T28" s="943" t="s">
        <v>8</v>
      </c>
      <c r="U28" s="939" t="s">
        <v>8</v>
      </c>
      <c r="V28" s="939" t="s">
        <v>8</v>
      </c>
      <c r="W28" s="939" t="s">
        <v>8</v>
      </c>
      <c r="X28" s="939" t="s">
        <v>8</v>
      </c>
      <c r="Y28" s="939" t="s">
        <v>8</v>
      </c>
      <c r="Z28" s="939" t="s">
        <v>8</v>
      </c>
      <c r="AA28" s="939" t="s">
        <v>8</v>
      </c>
      <c r="AB28" s="939" t="s">
        <v>8</v>
      </c>
      <c r="AC28" s="939" t="s">
        <v>8</v>
      </c>
      <c r="AD28" s="939" t="s">
        <v>8</v>
      </c>
      <c r="AE28" s="939" t="s">
        <v>8</v>
      </c>
      <c r="AF28" s="939" t="s">
        <v>8</v>
      </c>
      <c r="AG28" s="939" t="s">
        <v>8</v>
      </c>
      <c r="AH28" s="1056" t="s">
        <v>8</v>
      </c>
      <c r="AI28" s="1056" t="s">
        <v>8</v>
      </c>
      <c r="AJ28" s="1056" t="s">
        <v>8</v>
      </c>
    </row>
    <row r="29" spans="1:36" s="138" customFormat="1" ht="15" x14ac:dyDescent="0.25">
      <c r="A29" s="439" t="s">
        <v>275</v>
      </c>
      <c r="B29" s="77" t="s">
        <v>8</v>
      </c>
      <c r="C29" s="77" t="s">
        <v>8</v>
      </c>
      <c r="D29" s="77" t="s">
        <v>8</v>
      </c>
      <c r="E29" s="77" t="s">
        <v>8</v>
      </c>
      <c r="F29" s="77" t="s">
        <v>8</v>
      </c>
      <c r="G29" s="77" t="s">
        <v>8</v>
      </c>
      <c r="H29" s="77" t="s">
        <v>8</v>
      </c>
      <c r="I29" s="77" t="s">
        <v>8</v>
      </c>
      <c r="J29" s="77" t="s">
        <v>8</v>
      </c>
      <c r="K29" s="77" t="s">
        <v>8</v>
      </c>
      <c r="L29" s="77" t="s">
        <v>8</v>
      </c>
      <c r="M29" s="77" t="s">
        <v>8</v>
      </c>
      <c r="N29" s="77" t="s">
        <v>8</v>
      </c>
      <c r="O29" s="77" t="s">
        <v>8</v>
      </c>
      <c r="P29" s="77" t="s">
        <v>8</v>
      </c>
      <c r="Q29" s="77" t="s">
        <v>8</v>
      </c>
      <c r="R29" s="77" t="s">
        <v>8</v>
      </c>
      <c r="S29" s="77" t="s">
        <v>8</v>
      </c>
      <c r="T29" s="77" t="s">
        <v>8</v>
      </c>
      <c r="U29" s="939" t="s">
        <v>4</v>
      </c>
      <c r="V29" s="939" t="s">
        <v>4</v>
      </c>
      <c r="W29" s="939" t="s">
        <v>4</v>
      </c>
      <c r="X29" s="939" t="s">
        <v>4</v>
      </c>
      <c r="Y29" s="939" t="s">
        <v>4</v>
      </c>
      <c r="Z29" s="939" t="s">
        <v>4</v>
      </c>
      <c r="AA29" s="939" t="s">
        <v>4</v>
      </c>
      <c r="AB29" s="939" t="s">
        <v>4</v>
      </c>
      <c r="AC29" s="939" t="s">
        <v>4</v>
      </c>
      <c r="AD29" s="939" t="s">
        <v>4</v>
      </c>
      <c r="AE29" s="939" t="s">
        <v>4</v>
      </c>
      <c r="AF29" s="939" t="s">
        <v>4</v>
      </c>
      <c r="AG29" s="939" t="s">
        <v>4</v>
      </c>
      <c r="AH29" s="1056" t="s">
        <v>8</v>
      </c>
      <c r="AI29" s="1056" t="s">
        <v>8</v>
      </c>
      <c r="AJ29" s="1056" t="s">
        <v>8</v>
      </c>
    </row>
    <row r="30" spans="1:36" s="5" customFormat="1" x14ac:dyDescent="0.2">
      <c r="A30" s="1073" t="s">
        <v>40</v>
      </c>
      <c r="B30" s="1073"/>
      <c r="C30" s="1073"/>
      <c r="D30" s="1073"/>
      <c r="E30" s="1073"/>
      <c r="F30" s="1073"/>
      <c r="G30" s="1073"/>
      <c r="H30" s="1073"/>
      <c r="I30" s="1073"/>
      <c r="J30" s="1073"/>
      <c r="K30" s="1073"/>
      <c r="L30" s="1073"/>
      <c r="M30" s="1073"/>
      <c r="N30" s="1073"/>
      <c r="O30" s="1073"/>
      <c r="P30" s="1073"/>
      <c r="Q30" s="1073"/>
      <c r="R30" s="1073"/>
      <c r="S30" s="1073"/>
      <c r="T30" s="1073"/>
      <c r="U30" s="1073"/>
      <c r="V30" s="1073"/>
      <c r="W30" s="1073"/>
      <c r="X30" s="1073"/>
      <c r="Y30" s="1073"/>
      <c r="Z30" s="1073"/>
      <c r="AA30" s="1073"/>
      <c r="AB30" s="1073"/>
      <c r="AC30" s="1073"/>
      <c r="AD30" s="1073"/>
      <c r="AE30" s="1073"/>
      <c r="AF30" s="1073"/>
      <c r="AG30" s="1073"/>
      <c r="AH30" s="1073"/>
      <c r="AI30" s="1073"/>
      <c r="AJ30" s="1073"/>
    </row>
    <row r="31" spans="1:36" s="5" customFormat="1" x14ac:dyDescent="0.2">
      <c r="A31" s="104" t="s">
        <v>41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10"/>
      <c r="V31" s="19"/>
      <c r="W31" s="19"/>
      <c r="X31" s="19"/>
      <c r="Y31" s="19"/>
      <c r="Z31" s="19"/>
      <c r="AA31" s="19"/>
      <c r="AB31" s="19"/>
      <c r="AC31" s="19"/>
      <c r="AD31" s="19"/>
      <c r="AE31" s="54"/>
      <c r="AF31" s="54"/>
      <c r="AG31" s="301"/>
      <c r="AH31" s="309"/>
      <c r="AI31" s="8"/>
      <c r="AJ31" s="827"/>
    </row>
    <row r="32" spans="1:36" s="5" customFormat="1" x14ac:dyDescent="0.2">
      <c r="A32" s="104" t="s">
        <v>878</v>
      </c>
      <c r="B32" s="944" t="s">
        <v>4</v>
      </c>
      <c r="C32" s="944" t="s">
        <v>4</v>
      </c>
      <c r="D32" s="944" t="s">
        <v>4</v>
      </c>
      <c r="E32" s="944" t="s">
        <v>4</v>
      </c>
      <c r="F32" s="944" t="s">
        <v>4</v>
      </c>
      <c r="G32" s="944" t="s">
        <v>4</v>
      </c>
      <c r="H32" s="944" t="s">
        <v>4</v>
      </c>
      <c r="I32" s="944" t="s">
        <v>4</v>
      </c>
      <c r="J32" s="944" t="s">
        <v>4</v>
      </c>
      <c r="K32" s="944" t="s">
        <v>4</v>
      </c>
      <c r="L32" s="944" t="s">
        <v>4</v>
      </c>
      <c r="M32" s="944" t="s">
        <v>4</v>
      </c>
      <c r="N32" s="944" t="s">
        <v>205</v>
      </c>
      <c r="O32" s="565" t="s">
        <v>205</v>
      </c>
      <c r="P32" s="565" t="s">
        <v>205</v>
      </c>
      <c r="Q32" s="565">
        <v>9088</v>
      </c>
      <c r="R32" s="565">
        <v>10081</v>
      </c>
      <c r="S32" s="565">
        <v>11825</v>
      </c>
      <c r="T32" s="565">
        <v>11912</v>
      </c>
      <c r="U32" s="72">
        <v>12089</v>
      </c>
      <c r="V32" s="19">
        <v>13609</v>
      </c>
      <c r="W32" s="19">
        <v>15013</v>
      </c>
      <c r="X32" s="19">
        <v>15879</v>
      </c>
      <c r="Y32" s="19">
        <v>16970</v>
      </c>
      <c r="Z32" s="19">
        <v>17964</v>
      </c>
      <c r="AA32" s="19">
        <v>20455</v>
      </c>
      <c r="AB32" s="19">
        <v>23142</v>
      </c>
      <c r="AC32" s="19">
        <v>26626</v>
      </c>
      <c r="AD32" s="19">
        <v>27384</v>
      </c>
      <c r="AE32" s="54">
        <v>30009</v>
      </c>
      <c r="AF32" s="54">
        <v>36848</v>
      </c>
      <c r="AG32" s="301">
        <v>44891</v>
      </c>
      <c r="AH32" s="1057">
        <v>48895</v>
      </c>
      <c r="AI32" s="72">
        <v>49954</v>
      </c>
      <c r="AJ32" s="1191">
        <v>51703</v>
      </c>
    </row>
    <row r="33" spans="1:36" s="311" customFormat="1" x14ac:dyDescent="0.2">
      <c r="A33" s="1074" t="s">
        <v>44</v>
      </c>
      <c r="B33" s="1074"/>
      <c r="C33" s="1074"/>
      <c r="D33" s="1074"/>
      <c r="E33" s="1074"/>
      <c r="F33" s="1074"/>
      <c r="G33" s="1074"/>
      <c r="H33" s="1074"/>
      <c r="I33" s="1074"/>
      <c r="J33" s="1074"/>
      <c r="K33" s="1074"/>
      <c r="L33" s="1074"/>
      <c r="M33" s="1074"/>
      <c r="N33" s="1074"/>
      <c r="O33" s="1074"/>
      <c r="P33" s="1074"/>
      <c r="Q33" s="1074"/>
      <c r="R33" s="1074"/>
      <c r="S33" s="1074"/>
      <c r="T33" s="1074"/>
      <c r="U33" s="1074"/>
      <c r="V33" s="1074"/>
      <c r="W33" s="1074"/>
      <c r="X33" s="1074"/>
      <c r="Y33" s="1074"/>
      <c r="Z33" s="1074"/>
      <c r="AA33" s="1074"/>
      <c r="AB33" s="1074"/>
      <c r="AC33" s="1074"/>
      <c r="AD33" s="1074"/>
      <c r="AE33" s="1074"/>
      <c r="AF33" s="1074"/>
      <c r="AG33" s="1074"/>
      <c r="AH33" s="1074"/>
      <c r="AI33" s="1074"/>
      <c r="AJ33" s="1074"/>
    </row>
    <row r="34" spans="1:36" s="138" customFormat="1" ht="12.75" x14ac:dyDescent="0.2">
      <c r="A34" s="855" t="s">
        <v>277</v>
      </c>
      <c r="B34" s="945" t="s">
        <v>8</v>
      </c>
      <c r="C34" s="945" t="s">
        <v>8</v>
      </c>
      <c r="D34" s="945" t="s">
        <v>8</v>
      </c>
      <c r="E34" s="945" t="s">
        <v>8</v>
      </c>
      <c r="F34" s="945" t="s">
        <v>8</v>
      </c>
      <c r="G34" s="945" t="s">
        <v>8</v>
      </c>
      <c r="H34" s="945" t="s">
        <v>8</v>
      </c>
      <c r="I34" s="945" t="s">
        <v>8</v>
      </c>
      <c r="J34" s="945" t="s">
        <v>8</v>
      </c>
      <c r="K34" s="945" t="s">
        <v>8</v>
      </c>
      <c r="L34" s="945" t="s">
        <v>8</v>
      </c>
      <c r="M34" s="945" t="s">
        <v>8</v>
      </c>
      <c r="N34" s="945" t="s">
        <v>8</v>
      </c>
      <c r="O34" s="945" t="s">
        <v>8</v>
      </c>
      <c r="P34" s="945" t="s">
        <v>8</v>
      </c>
      <c r="Q34" s="945" t="s">
        <v>8</v>
      </c>
      <c r="R34" s="945" t="s">
        <v>8</v>
      </c>
      <c r="S34" s="945" t="s">
        <v>8</v>
      </c>
      <c r="T34" s="945" t="s">
        <v>8</v>
      </c>
      <c r="U34" s="946"/>
      <c r="V34" s="946"/>
      <c r="W34" s="946"/>
      <c r="X34" s="946"/>
      <c r="Y34" s="947"/>
      <c r="Z34" s="948"/>
      <c r="AA34" s="948"/>
      <c r="AB34" s="949"/>
      <c r="AC34" s="949"/>
      <c r="AD34" s="949"/>
      <c r="AE34" s="774"/>
      <c r="AF34" s="774"/>
      <c r="AG34" s="950"/>
      <c r="AH34" s="262"/>
      <c r="AI34" s="93"/>
      <c r="AJ34" s="1477"/>
    </row>
    <row r="35" spans="1:36" s="138" customFormat="1" x14ac:dyDescent="0.2">
      <c r="A35" s="855" t="s">
        <v>46</v>
      </c>
      <c r="B35" s="322" t="s">
        <v>8</v>
      </c>
      <c r="C35" s="322" t="s">
        <v>8</v>
      </c>
      <c r="D35" s="322" t="s">
        <v>8</v>
      </c>
      <c r="E35" s="322" t="s">
        <v>8</v>
      </c>
      <c r="F35" s="322" t="s">
        <v>8</v>
      </c>
      <c r="G35" s="322" t="s">
        <v>8</v>
      </c>
      <c r="H35" s="322" t="s">
        <v>8</v>
      </c>
      <c r="I35" s="322" t="s">
        <v>8</v>
      </c>
      <c r="J35" s="322" t="s">
        <v>8</v>
      </c>
      <c r="K35" s="322" t="s">
        <v>8</v>
      </c>
      <c r="L35" s="322" t="s">
        <v>8</v>
      </c>
      <c r="M35" s="322" t="s">
        <v>8</v>
      </c>
      <c r="N35" s="322" t="s">
        <v>8</v>
      </c>
      <c r="O35" s="322" t="s">
        <v>8</v>
      </c>
      <c r="P35" s="322" t="s">
        <v>8</v>
      </c>
      <c r="Q35" s="322" t="s">
        <v>8</v>
      </c>
      <c r="R35" s="322" t="s">
        <v>8</v>
      </c>
      <c r="S35" s="322" t="s">
        <v>8</v>
      </c>
      <c r="T35" s="322" t="s">
        <v>8</v>
      </c>
      <c r="U35" s="35" t="s">
        <v>4</v>
      </c>
      <c r="V35" s="35" t="s">
        <v>4</v>
      </c>
      <c r="W35" s="35" t="s">
        <v>4</v>
      </c>
      <c r="X35" s="35" t="s">
        <v>4</v>
      </c>
      <c r="Y35" s="45">
        <v>14</v>
      </c>
      <c r="Z35" s="36">
        <v>14</v>
      </c>
      <c r="AA35" s="36">
        <v>13.8</v>
      </c>
      <c r="AB35" s="574">
        <v>13.3</v>
      </c>
      <c r="AC35" s="574">
        <v>13.5</v>
      </c>
      <c r="AD35" s="574">
        <v>13.5</v>
      </c>
      <c r="AE35" s="22">
        <v>13.8</v>
      </c>
      <c r="AF35" s="22">
        <v>13.9</v>
      </c>
      <c r="AG35" s="22">
        <v>15.7</v>
      </c>
      <c r="AH35" s="1054">
        <v>14.8</v>
      </c>
      <c r="AI35" s="1010">
        <v>15.3</v>
      </c>
      <c r="AJ35" s="267">
        <v>16</v>
      </c>
    </row>
    <row r="36" spans="1:36" s="138" customFormat="1" x14ac:dyDescent="0.2">
      <c r="A36" s="855" t="s">
        <v>5</v>
      </c>
      <c r="B36" s="322" t="s">
        <v>8</v>
      </c>
      <c r="C36" s="322" t="s">
        <v>8</v>
      </c>
      <c r="D36" s="322" t="s">
        <v>8</v>
      </c>
      <c r="E36" s="322" t="s">
        <v>8</v>
      </c>
      <c r="F36" s="322" t="s">
        <v>8</v>
      </c>
      <c r="G36" s="322" t="s">
        <v>8</v>
      </c>
      <c r="H36" s="322" t="s">
        <v>8</v>
      </c>
      <c r="I36" s="322" t="s">
        <v>8</v>
      </c>
      <c r="J36" s="322" t="s">
        <v>8</v>
      </c>
      <c r="K36" s="322" t="s">
        <v>8</v>
      </c>
      <c r="L36" s="322" t="s">
        <v>8</v>
      </c>
      <c r="M36" s="322" t="s">
        <v>8</v>
      </c>
      <c r="N36" s="322" t="s">
        <v>8</v>
      </c>
      <c r="O36" s="322" t="s">
        <v>8</v>
      </c>
      <c r="P36" s="322" t="s">
        <v>8</v>
      </c>
      <c r="Q36" s="322" t="s">
        <v>8</v>
      </c>
      <c r="R36" s="322" t="s">
        <v>8</v>
      </c>
      <c r="S36" s="322" t="s">
        <v>8</v>
      </c>
      <c r="T36" s="322" t="s">
        <v>8</v>
      </c>
      <c r="U36" s="35" t="s">
        <v>4</v>
      </c>
      <c r="V36" s="35" t="s">
        <v>4</v>
      </c>
      <c r="W36" s="35" t="s">
        <v>4</v>
      </c>
      <c r="X36" s="35" t="s">
        <v>4</v>
      </c>
      <c r="Y36" s="506" t="s">
        <v>8</v>
      </c>
      <c r="Z36" s="36">
        <v>100</v>
      </c>
      <c r="AA36" s="36">
        <v>98.6</v>
      </c>
      <c r="AB36" s="36">
        <v>96.4</v>
      </c>
      <c r="AC36" s="36">
        <v>101.5</v>
      </c>
      <c r="AD36" s="951">
        <v>100</v>
      </c>
      <c r="AE36" s="22">
        <v>102.2</v>
      </c>
      <c r="AF36" s="22">
        <v>100.7</v>
      </c>
      <c r="AG36" s="22">
        <v>112.9</v>
      </c>
      <c r="AH36" s="1054">
        <v>94.3</v>
      </c>
      <c r="AI36" s="1010">
        <v>103.8</v>
      </c>
      <c r="AJ36" s="1010">
        <v>104.8</v>
      </c>
    </row>
    <row r="37" spans="1:36" s="138" customFormat="1" x14ac:dyDescent="0.2">
      <c r="A37" s="855" t="s">
        <v>47</v>
      </c>
      <c r="B37" s="322" t="s">
        <v>8</v>
      </c>
      <c r="C37" s="322" t="s">
        <v>8</v>
      </c>
      <c r="D37" s="322" t="s">
        <v>8</v>
      </c>
      <c r="E37" s="322" t="s">
        <v>8</v>
      </c>
      <c r="F37" s="322" t="s">
        <v>8</v>
      </c>
      <c r="G37" s="322" t="s">
        <v>8</v>
      </c>
      <c r="H37" s="322" t="s">
        <v>8</v>
      </c>
      <c r="I37" s="322" t="s">
        <v>8</v>
      </c>
      <c r="J37" s="322" t="s">
        <v>8</v>
      </c>
      <c r="K37" s="322" t="s">
        <v>8</v>
      </c>
      <c r="L37" s="322" t="s">
        <v>8</v>
      </c>
      <c r="M37" s="322" t="s">
        <v>8</v>
      </c>
      <c r="N37" s="322" t="s">
        <v>8</v>
      </c>
      <c r="O37" s="322" t="s">
        <v>8</v>
      </c>
      <c r="P37" s="322" t="s">
        <v>8</v>
      </c>
      <c r="Q37" s="322" t="s">
        <v>8</v>
      </c>
      <c r="R37" s="322" t="s">
        <v>8</v>
      </c>
      <c r="S37" s="322" t="s">
        <v>8</v>
      </c>
      <c r="T37" s="322" t="s">
        <v>8</v>
      </c>
      <c r="U37" s="16"/>
      <c r="V37" s="16"/>
      <c r="W37" s="16"/>
      <c r="X37" s="16"/>
      <c r="Y37" s="36"/>
      <c r="Z37" s="36"/>
      <c r="AA37" s="36"/>
      <c r="AB37" s="36"/>
      <c r="AC37" s="22"/>
      <c r="AD37" s="952"/>
      <c r="AE37" s="22"/>
      <c r="AF37" s="22"/>
      <c r="AG37" s="22"/>
      <c r="AH37" s="1054"/>
      <c r="AI37" s="1010"/>
      <c r="AJ37" s="1010"/>
    </row>
    <row r="38" spans="1:36" s="138" customFormat="1" x14ac:dyDescent="0.2">
      <c r="A38" s="855" t="s">
        <v>46</v>
      </c>
      <c r="B38" s="322" t="s">
        <v>8</v>
      </c>
      <c r="C38" s="322" t="s">
        <v>8</v>
      </c>
      <c r="D38" s="322" t="s">
        <v>8</v>
      </c>
      <c r="E38" s="322" t="s">
        <v>8</v>
      </c>
      <c r="F38" s="322" t="s">
        <v>8</v>
      </c>
      <c r="G38" s="322" t="s">
        <v>8</v>
      </c>
      <c r="H38" s="322" t="s">
        <v>8</v>
      </c>
      <c r="I38" s="322" t="s">
        <v>8</v>
      </c>
      <c r="J38" s="322" t="s">
        <v>8</v>
      </c>
      <c r="K38" s="322" t="s">
        <v>8</v>
      </c>
      <c r="L38" s="322" t="s">
        <v>8</v>
      </c>
      <c r="M38" s="322" t="s">
        <v>8</v>
      </c>
      <c r="N38" s="322" t="s">
        <v>8</v>
      </c>
      <c r="O38" s="322" t="s">
        <v>8</v>
      </c>
      <c r="P38" s="322" t="s">
        <v>8</v>
      </c>
      <c r="Q38" s="322" t="s">
        <v>8</v>
      </c>
      <c r="R38" s="322" t="s">
        <v>8</v>
      </c>
      <c r="S38" s="322" t="s">
        <v>8</v>
      </c>
      <c r="T38" s="322" t="s">
        <v>8</v>
      </c>
      <c r="U38" s="35" t="s">
        <v>4</v>
      </c>
      <c r="V38" s="35" t="s">
        <v>4</v>
      </c>
      <c r="W38" s="35" t="s">
        <v>4</v>
      </c>
      <c r="X38" s="35" t="s">
        <v>4</v>
      </c>
      <c r="Y38" s="574">
        <v>13.5</v>
      </c>
      <c r="Z38" s="506">
        <v>13.3</v>
      </c>
      <c r="AA38" s="36">
        <v>13.2</v>
      </c>
      <c r="AB38" s="506">
        <v>12.7</v>
      </c>
      <c r="AC38" s="506">
        <v>13.1</v>
      </c>
      <c r="AD38" s="506">
        <v>13</v>
      </c>
      <c r="AE38" s="22">
        <v>13.3</v>
      </c>
      <c r="AF38" s="22">
        <v>13.1</v>
      </c>
      <c r="AG38" s="22">
        <v>15.2</v>
      </c>
      <c r="AH38" s="1054">
        <v>14.3</v>
      </c>
      <c r="AI38" s="1010">
        <v>14.8</v>
      </c>
      <c r="AJ38" s="1010">
        <v>15.3</v>
      </c>
    </row>
    <row r="39" spans="1:36" s="138" customFormat="1" x14ac:dyDescent="0.2">
      <c r="A39" s="855" t="s">
        <v>5</v>
      </c>
      <c r="B39" s="322" t="s">
        <v>8</v>
      </c>
      <c r="C39" s="322" t="s">
        <v>8</v>
      </c>
      <c r="D39" s="322" t="s">
        <v>8</v>
      </c>
      <c r="E39" s="322" t="s">
        <v>8</v>
      </c>
      <c r="F39" s="322" t="s">
        <v>8</v>
      </c>
      <c r="G39" s="322" t="s">
        <v>8</v>
      </c>
      <c r="H39" s="322" t="s">
        <v>8</v>
      </c>
      <c r="I39" s="322" t="s">
        <v>8</v>
      </c>
      <c r="J39" s="322" t="s">
        <v>8</v>
      </c>
      <c r="K39" s="322" t="s">
        <v>8</v>
      </c>
      <c r="L39" s="322" t="s">
        <v>8</v>
      </c>
      <c r="M39" s="322" t="s">
        <v>8</v>
      </c>
      <c r="N39" s="322" t="s">
        <v>8</v>
      </c>
      <c r="O39" s="322" t="s">
        <v>8</v>
      </c>
      <c r="P39" s="322" t="s">
        <v>8</v>
      </c>
      <c r="Q39" s="322" t="s">
        <v>8</v>
      </c>
      <c r="R39" s="322" t="s">
        <v>8</v>
      </c>
      <c r="S39" s="322" t="s">
        <v>8</v>
      </c>
      <c r="T39" s="322" t="s">
        <v>8</v>
      </c>
      <c r="U39" s="35" t="s">
        <v>4</v>
      </c>
      <c r="V39" s="35" t="s">
        <v>4</v>
      </c>
      <c r="W39" s="35" t="s">
        <v>4</v>
      </c>
      <c r="X39" s="35" t="s">
        <v>4</v>
      </c>
      <c r="Y39" s="574" t="s">
        <v>8</v>
      </c>
      <c r="Z39" s="506">
        <v>98.5</v>
      </c>
      <c r="AA39" s="506">
        <v>99.2</v>
      </c>
      <c r="AB39" s="506">
        <v>96.2</v>
      </c>
      <c r="AC39" s="506">
        <v>103.1</v>
      </c>
      <c r="AD39" s="506">
        <v>99.2</v>
      </c>
      <c r="AE39" s="22">
        <v>102.3</v>
      </c>
      <c r="AF39" s="22">
        <v>98.5</v>
      </c>
      <c r="AG39" s="22">
        <v>116</v>
      </c>
      <c r="AH39" s="1054">
        <v>94.1</v>
      </c>
      <c r="AI39" s="1010">
        <v>103.5</v>
      </c>
      <c r="AJ39" s="267">
        <v>103</v>
      </c>
    </row>
    <row r="40" spans="1:36" s="138" customFormat="1" ht="12.75" x14ac:dyDescent="0.2">
      <c r="A40" s="855" t="s">
        <v>221</v>
      </c>
      <c r="B40" s="322" t="s">
        <v>8</v>
      </c>
      <c r="C40" s="322" t="s">
        <v>8</v>
      </c>
      <c r="D40" s="322" t="s">
        <v>8</v>
      </c>
      <c r="E40" s="322" t="s">
        <v>8</v>
      </c>
      <c r="F40" s="322" t="s">
        <v>8</v>
      </c>
      <c r="G40" s="322" t="s">
        <v>8</v>
      </c>
      <c r="H40" s="322" t="s">
        <v>8</v>
      </c>
      <c r="I40" s="322" t="s">
        <v>8</v>
      </c>
      <c r="J40" s="322" t="s">
        <v>8</v>
      </c>
      <c r="K40" s="322" t="s">
        <v>8</v>
      </c>
      <c r="L40" s="322" t="s">
        <v>8</v>
      </c>
      <c r="M40" s="322" t="s">
        <v>8</v>
      </c>
      <c r="N40" s="322" t="s">
        <v>8</v>
      </c>
      <c r="O40" s="322" t="s">
        <v>8</v>
      </c>
      <c r="P40" s="322" t="s">
        <v>8</v>
      </c>
      <c r="Q40" s="322" t="s">
        <v>8</v>
      </c>
      <c r="R40" s="322" t="s">
        <v>8</v>
      </c>
      <c r="S40" s="322" t="s">
        <v>8</v>
      </c>
      <c r="T40" s="322" t="s">
        <v>8</v>
      </c>
      <c r="U40" s="16"/>
      <c r="V40" s="16"/>
      <c r="W40" s="16"/>
      <c r="X40" s="16"/>
      <c r="Y40" s="36"/>
      <c r="Z40" s="36"/>
      <c r="AA40" s="36"/>
      <c r="AB40" s="574"/>
      <c r="AC40" s="22"/>
      <c r="AD40" s="952"/>
      <c r="AE40" s="22"/>
      <c r="AF40" s="22"/>
      <c r="AG40" s="22"/>
      <c r="AH40" s="1054"/>
      <c r="AI40" s="1010" t="s">
        <v>4</v>
      </c>
      <c r="AJ40" s="1010" t="s">
        <v>876</v>
      </c>
    </row>
    <row r="41" spans="1:36" s="138" customFormat="1" x14ac:dyDescent="0.2">
      <c r="A41" s="855" t="s">
        <v>49</v>
      </c>
      <c r="B41" s="322" t="s">
        <v>8</v>
      </c>
      <c r="C41" s="322" t="s">
        <v>8</v>
      </c>
      <c r="D41" s="322" t="s">
        <v>8</v>
      </c>
      <c r="E41" s="322" t="s">
        <v>8</v>
      </c>
      <c r="F41" s="322" t="s">
        <v>8</v>
      </c>
      <c r="G41" s="322" t="s">
        <v>8</v>
      </c>
      <c r="H41" s="322" t="s">
        <v>8</v>
      </c>
      <c r="I41" s="322" t="s">
        <v>8</v>
      </c>
      <c r="J41" s="322" t="s">
        <v>8</v>
      </c>
      <c r="K41" s="322" t="s">
        <v>8</v>
      </c>
      <c r="L41" s="322" t="s">
        <v>8</v>
      </c>
      <c r="M41" s="322" t="s">
        <v>8</v>
      </c>
      <c r="N41" s="322" t="s">
        <v>8</v>
      </c>
      <c r="O41" s="322" t="s">
        <v>8</v>
      </c>
      <c r="P41" s="322" t="s">
        <v>8</v>
      </c>
      <c r="Q41" s="322" t="s">
        <v>8</v>
      </c>
      <c r="R41" s="322" t="s">
        <v>8</v>
      </c>
      <c r="S41" s="322" t="s">
        <v>8</v>
      </c>
      <c r="T41" s="322" t="s">
        <v>8</v>
      </c>
      <c r="U41" s="35" t="s">
        <v>4</v>
      </c>
      <c r="V41" s="35" t="s">
        <v>4</v>
      </c>
      <c r="W41" s="35" t="s">
        <v>4</v>
      </c>
      <c r="X41" s="35" t="s">
        <v>4</v>
      </c>
      <c r="Y41" s="36">
        <v>12.3</v>
      </c>
      <c r="Z41" s="506">
        <v>12.3</v>
      </c>
      <c r="AA41" s="36">
        <v>12.2</v>
      </c>
      <c r="AB41" s="506">
        <v>12.2</v>
      </c>
      <c r="AC41" s="506">
        <v>12.4</v>
      </c>
      <c r="AD41" s="506">
        <v>12.6</v>
      </c>
      <c r="AE41" s="22">
        <v>12.7</v>
      </c>
      <c r="AF41" s="22">
        <v>12.5</v>
      </c>
      <c r="AG41" s="22">
        <v>14.5</v>
      </c>
      <c r="AH41" s="1054">
        <v>13.7</v>
      </c>
      <c r="AI41" s="1010">
        <v>14.3</v>
      </c>
      <c r="AJ41" s="1010">
        <v>14.6</v>
      </c>
    </row>
    <row r="42" spans="1:36" s="138" customFormat="1" x14ac:dyDescent="0.2">
      <c r="A42" s="855" t="s">
        <v>5</v>
      </c>
      <c r="B42" s="322" t="s">
        <v>8</v>
      </c>
      <c r="C42" s="322" t="s">
        <v>8</v>
      </c>
      <c r="D42" s="322" t="s">
        <v>8</v>
      </c>
      <c r="E42" s="322" t="s">
        <v>8</v>
      </c>
      <c r="F42" s="322" t="s">
        <v>8</v>
      </c>
      <c r="G42" s="322" t="s">
        <v>8</v>
      </c>
      <c r="H42" s="322" t="s">
        <v>8</v>
      </c>
      <c r="I42" s="322" t="s">
        <v>8</v>
      </c>
      <c r="J42" s="322" t="s">
        <v>8</v>
      </c>
      <c r="K42" s="322" t="s">
        <v>8</v>
      </c>
      <c r="L42" s="322" t="s">
        <v>8</v>
      </c>
      <c r="M42" s="322" t="s">
        <v>8</v>
      </c>
      <c r="N42" s="322" t="s">
        <v>8</v>
      </c>
      <c r="O42" s="322" t="s">
        <v>8</v>
      </c>
      <c r="P42" s="322" t="s">
        <v>8</v>
      </c>
      <c r="Q42" s="322" t="s">
        <v>8</v>
      </c>
      <c r="R42" s="322" t="s">
        <v>8</v>
      </c>
      <c r="S42" s="322" t="s">
        <v>8</v>
      </c>
      <c r="T42" s="322" t="s">
        <v>8</v>
      </c>
      <c r="U42" s="35" t="s">
        <v>4</v>
      </c>
      <c r="V42" s="35" t="s">
        <v>4</v>
      </c>
      <c r="W42" s="35" t="s">
        <v>4</v>
      </c>
      <c r="X42" s="35" t="s">
        <v>4</v>
      </c>
      <c r="Y42" s="574" t="s">
        <v>8</v>
      </c>
      <c r="Z42" s="506">
        <v>100</v>
      </c>
      <c r="AA42" s="506">
        <v>99.2</v>
      </c>
      <c r="AB42" s="506">
        <v>100</v>
      </c>
      <c r="AC42" s="506">
        <v>101.6</v>
      </c>
      <c r="AD42" s="506">
        <v>101.6</v>
      </c>
      <c r="AE42" s="22">
        <v>100.8</v>
      </c>
      <c r="AF42" s="22">
        <v>98.4</v>
      </c>
      <c r="AG42" s="22">
        <v>116</v>
      </c>
      <c r="AH42" s="1054">
        <v>94.5</v>
      </c>
      <c r="AI42" s="1010">
        <v>105</v>
      </c>
      <c r="AJ42" s="1010">
        <v>101.8</v>
      </c>
    </row>
    <row r="43" spans="1:36" s="138" customFormat="1" x14ac:dyDescent="0.2">
      <c r="A43" s="855" t="s">
        <v>222</v>
      </c>
      <c r="B43" s="322" t="s">
        <v>8</v>
      </c>
      <c r="C43" s="322" t="s">
        <v>8</v>
      </c>
      <c r="D43" s="322" t="s">
        <v>8</v>
      </c>
      <c r="E43" s="322" t="s">
        <v>8</v>
      </c>
      <c r="F43" s="322" t="s">
        <v>8</v>
      </c>
      <c r="G43" s="322" t="s">
        <v>8</v>
      </c>
      <c r="H43" s="322" t="s">
        <v>8</v>
      </c>
      <c r="I43" s="322" t="s">
        <v>8</v>
      </c>
      <c r="J43" s="322" t="s">
        <v>8</v>
      </c>
      <c r="K43" s="322" t="s">
        <v>8</v>
      </c>
      <c r="L43" s="322" t="s">
        <v>8</v>
      </c>
      <c r="M43" s="322" t="s">
        <v>8</v>
      </c>
      <c r="N43" s="322" t="s">
        <v>8</v>
      </c>
      <c r="O43" s="322" t="s">
        <v>8</v>
      </c>
      <c r="P43" s="322" t="s">
        <v>8</v>
      </c>
      <c r="Q43" s="322" t="s">
        <v>8</v>
      </c>
      <c r="R43" s="322" t="s">
        <v>8</v>
      </c>
      <c r="S43" s="322" t="s">
        <v>8</v>
      </c>
      <c r="T43" s="322" t="s">
        <v>8</v>
      </c>
      <c r="U43" s="16"/>
      <c r="V43" s="16"/>
      <c r="W43" s="16"/>
      <c r="X43" s="16"/>
      <c r="Y43" s="36"/>
      <c r="Z43" s="36"/>
      <c r="AA43" s="36"/>
      <c r="AB43" s="574"/>
      <c r="AC43" s="22"/>
      <c r="AD43" s="952"/>
      <c r="AE43" s="22"/>
      <c r="AF43" s="22"/>
      <c r="AG43" s="22"/>
      <c r="AH43" s="1054"/>
      <c r="AI43" s="1010"/>
      <c r="AJ43" s="1010"/>
    </row>
    <row r="44" spans="1:36" s="138" customFormat="1" x14ac:dyDescent="0.2">
      <c r="A44" s="855" t="s">
        <v>46</v>
      </c>
      <c r="B44" s="322" t="s">
        <v>8</v>
      </c>
      <c r="C44" s="322" t="s">
        <v>8</v>
      </c>
      <c r="D44" s="322" t="s">
        <v>8</v>
      </c>
      <c r="E44" s="322" t="s">
        <v>8</v>
      </c>
      <c r="F44" s="322" t="s">
        <v>8</v>
      </c>
      <c r="G44" s="322" t="s">
        <v>8</v>
      </c>
      <c r="H44" s="322" t="s">
        <v>8</v>
      </c>
      <c r="I44" s="322" t="s">
        <v>8</v>
      </c>
      <c r="J44" s="322" t="s">
        <v>8</v>
      </c>
      <c r="K44" s="322" t="s">
        <v>8</v>
      </c>
      <c r="L44" s="322" t="s">
        <v>8</v>
      </c>
      <c r="M44" s="322" t="s">
        <v>8</v>
      </c>
      <c r="N44" s="322" t="s">
        <v>8</v>
      </c>
      <c r="O44" s="322" t="s">
        <v>8</v>
      </c>
      <c r="P44" s="322" t="s">
        <v>8</v>
      </c>
      <c r="Q44" s="322" t="s">
        <v>8</v>
      </c>
      <c r="R44" s="322" t="s">
        <v>8</v>
      </c>
      <c r="S44" s="322" t="s">
        <v>8</v>
      </c>
      <c r="T44" s="322" t="s">
        <v>8</v>
      </c>
      <c r="U44" s="35" t="s">
        <v>4</v>
      </c>
      <c r="V44" s="35" t="s">
        <v>4</v>
      </c>
      <c r="W44" s="35" t="s">
        <v>4</v>
      </c>
      <c r="X44" s="35" t="s">
        <v>4</v>
      </c>
      <c r="Y44" s="36">
        <v>1.2</v>
      </c>
      <c r="Z44" s="506">
        <v>1.1000000000000001</v>
      </c>
      <c r="AA44" s="36">
        <v>1</v>
      </c>
      <c r="AB44" s="506">
        <v>0.4</v>
      </c>
      <c r="AC44" s="506">
        <v>0.7</v>
      </c>
      <c r="AD44" s="506">
        <v>0.4</v>
      </c>
      <c r="AE44" s="22">
        <v>0.6</v>
      </c>
      <c r="AF44" s="22">
        <v>0.6</v>
      </c>
      <c r="AG44" s="22">
        <v>0.7</v>
      </c>
      <c r="AH44" s="1054">
        <v>0.7</v>
      </c>
      <c r="AI44" s="1010">
        <v>0.5</v>
      </c>
      <c r="AJ44" s="1010">
        <v>0.7</v>
      </c>
    </row>
    <row r="45" spans="1:36" s="138" customFormat="1" x14ac:dyDescent="0.2">
      <c r="A45" s="855" t="s">
        <v>5</v>
      </c>
      <c r="B45" s="322" t="s">
        <v>8</v>
      </c>
      <c r="C45" s="322" t="s">
        <v>8</v>
      </c>
      <c r="D45" s="322" t="s">
        <v>8</v>
      </c>
      <c r="E45" s="322" t="s">
        <v>8</v>
      </c>
      <c r="F45" s="322" t="s">
        <v>8</v>
      </c>
      <c r="G45" s="322" t="s">
        <v>8</v>
      </c>
      <c r="H45" s="322" t="s">
        <v>8</v>
      </c>
      <c r="I45" s="322" t="s">
        <v>8</v>
      </c>
      <c r="J45" s="322" t="s">
        <v>8</v>
      </c>
      <c r="K45" s="322" t="s">
        <v>8</v>
      </c>
      <c r="L45" s="322" t="s">
        <v>8</v>
      </c>
      <c r="M45" s="322" t="s">
        <v>8</v>
      </c>
      <c r="N45" s="322" t="s">
        <v>8</v>
      </c>
      <c r="O45" s="322" t="s">
        <v>8</v>
      </c>
      <c r="P45" s="322" t="s">
        <v>8</v>
      </c>
      <c r="Q45" s="322" t="s">
        <v>8</v>
      </c>
      <c r="R45" s="322" t="s">
        <v>8</v>
      </c>
      <c r="S45" s="322" t="s">
        <v>8</v>
      </c>
      <c r="T45" s="322" t="s">
        <v>8</v>
      </c>
      <c r="U45" s="35" t="s">
        <v>4</v>
      </c>
      <c r="V45" s="35" t="s">
        <v>4</v>
      </c>
      <c r="W45" s="35" t="s">
        <v>4</v>
      </c>
      <c r="X45" s="35" t="s">
        <v>4</v>
      </c>
      <c r="Y45" s="574" t="s">
        <v>8</v>
      </c>
      <c r="Z45" s="506">
        <v>91.7</v>
      </c>
      <c r="AA45" s="506">
        <v>90.9</v>
      </c>
      <c r="AB45" s="506">
        <v>40</v>
      </c>
      <c r="AC45" s="506">
        <v>175</v>
      </c>
      <c r="AD45" s="506">
        <v>57.1</v>
      </c>
      <c r="AE45" s="36">
        <v>150</v>
      </c>
      <c r="AF45" s="36">
        <v>100</v>
      </c>
      <c r="AG45" s="22">
        <v>116.7</v>
      </c>
      <c r="AH45" s="1054">
        <v>100</v>
      </c>
      <c r="AI45" s="1010">
        <v>73.7</v>
      </c>
      <c r="AJ45" s="1010">
        <v>136.80000000000001</v>
      </c>
    </row>
    <row r="46" spans="1:36" s="138" customFormat="1" x14ac:dyDescent="0.2">
      <c r="A46" s="855" t="s">
        <v>223</v>
      </c>
      <c r="B46" s="322" t="s">
        <v>8</v>
      </c>
      <c r="C46" s="322" t="s">
        <v>8</v>
      </c>
      <c r="D46" s="322" t="s">
        <v>8</v>
      </c>
      <c r="E46" s="322" t="s">
        <v>8</v>
      </c>
      <c r="F46" s="322" t="s">
        <v>8</v>
      </c>
      <c r="G46" s="322" t="s">
        <v>8</v>
      </c>
      <c r="H46" s="322" t="s">
        <v>8</v>
      </c>
      <c r="I46" s="322" t="s">
        <v>8</v>
      </c>
      <c r="J46" s="322" t="s">
        <v>8</v>
      </c>
      <c r="K46" s="322" t="s">
        <v>8</v>
      </c>
      <c r="L46" s="322" t="s">
        <v>8</v>
      </c>
      <c r="M46" s="322" t="s">
        <v>8</v>
      </c>
      <c r="N46" s="322" t="s">
        <v>8</v>
      </c>
      <c r="O46" s="322" t="s">
        <v>8</v>
      </c>
      <c r="P46" s="322" t="s">
        <v>8</v>
      </c>
      <c r="Q46" s="322" t="s">
        <v>8</v>
      </c>
      <c r="R46" s="322" t="s">
        <v>8</v>
      </c>
      <c r="S46" s="322" t="s">
        <v>8</v>
      </c>
      <c r="T46" s="322" t="s">
        <v>8</v>
      </c>
      <c r="U46" s="16"/>
      <c r="V46" s="16"/>
      <c r="W46" s="16"/>
      <c r="X46" s="16"/>
      <c r="Y46" s="36"/>
      <c r="Z46" s="36"/>
      <c r="AA46" s="36"/>
      <c r="AB46" s="574"/>
      <c r="AC46" s="22"/>
      <c r="AD46" s="952"/>
      <c r="AE46" s="22"/>
      <c r="AF46" s="22"/>
      <c r="AG46" s="22"/>
      <c r="AH46" s="1054"/>
      <c r="AI46" s="1010"/>
      <c r="AJ46" s="1010"/>
    </row>
    <row r="47" spans="1:36" s="138" customFormat="1" x14ac:dyDescent="0.2">
      <c r="A47" s="855" t="s">
        <v>46</v>
      </c>
      <c r="B47" s="322" t="s">
        <v>8</v>
      </c>
      <c r="C47" s="322" t="s">
        <v>8</v>
      </c>
      <c r="D47" s="322" t="s">
        <v>8</v>
      </c>
      <c r="E47" s="322" t="s">
        <v>8</v>
      </c>
      <c r="F47" s="322" t="s">
        <v>8</v>
      </c>
      <c r="G47" s="322" t="s">
        <v>8</v>
      </c>
      <c r="H47" s="322" t="s">
        <v>8</v>
      </c>
      <c r="I47" s="322" t="s">
        <v>8</v>
      </c>
      <c r="J47" s="322" t="s">
        <v>8</v>
      </c>
      <c r="K47" s="322" t="s">
        <v>8</v>
      </c>
      <c r="L47" s="322" t="s">
        <v>8</v>
      </c>
      <c r="M47" s="322" t="s">
        <v>8</v>
      </c>
      <c r="N47" s="322" t="s">
        <v>8</v>
      </c>
      <c r="O47" s="322" t="s">
        <v>8</v>
      </c>
      <c r="P47" s="322" t="s">
        <v>8</v>
      </c>
      <c r="Q47" s="322" t="s">
        <v>8</v>
      </c>
      <c r="R47" s="322" t="s">
        <v>8</v>
      </c>
      <c r="S47" s="322" t="s">
        <v>8</v>
      </c>
      <c r="T47" s="322" t="s">
        <v>8</v>
      </c>
      <c r="U47" s="35" t="s">
        <v>4</v>
      </c>
      <c r="V47" s="35" t="s">
        <v>4</v>
      </c>
      <c r="W47" s="35" t="s">
        <v>4</v>
      </c>
      <c r="X47" s="35" t="s">
        <v>4</v>
      </c>
      <c r="Y47" s="507">
        <v>0.5</v>
      </c>
      <c r="Z47" s="506">
        <v>0.6</v>
      </c>
      <c r="AA47" s="36">
        <v>0.6</v>
      </c>
      <c r="AB47" s="506">
        <v>0.6</v>
      </c>
      <c r="AC47" s="506">
        <v>0.5</v>
      </c>
      <c r="AD47" s="506">
        <v>0.5</v>
      </c>
      <c r="AE47" s="36">
        <v>0.6</v>
      </c>
      <c r="AF47" s="36">
        <v>0.8</v>
      </c>
      <c r="AG47" s="22">
        <v>0.5</v>
      </c>
      <c r="AH47" s="1054">
        <v>0.4</v>
      </c>
      <c r="AI47" s="1010">
        <v>0.5</v>
      </c>
      <c r="AJ47" s="1010">
        <v>0.8</v>
      </c>
    </row>
    <row r="48" spans="1:36" s="138" customFormat="1" x14ac:dyDescent="0.2">
      <c r="A48" s="855" t="s">
        <v>5</v>
      </c>
      <c r="B48" s="322" t="s">
        <v>8</v>
      </c>
      <c r="C48" s="322" t="s">
        <v>8</v>
      </c>
      <c r="D48" s="322" t="s">
        <v>8</v>
      </c>
      <c r="E48" s="322" t="s">
        <v>8</v>
      </c>
      <c r="F48" s="322" t="s">
        <v>8</v>
      </c>
      <c r="G48" s="322" t="s">
        <v>8</v>
      </c>
      <c r="H48" s="322" t="s">
        <v>8</v>
      </c>
      <c r="I48" s="322" t="s">
        <v>8</v>
      </c>
      <c r="J48" s="322" t="s">
        <v>8</v>
      </c>
      <c r="K48" s="322" t="s">
        <v>8</v>
      </c>
      <c r="L48" s="322" t="s">
        <v>8</v>
      </c>
      <c r="M48" s="322" t="s">
        <v>8</v>
      </c>
      <c r="N48" s="322" t="s">
        <v>8</v>
      </c>
      <c r="O48" s="322" t="s">
        <v>8</v>
      </c>
      <c r="P48" s="322" t="s">
        <v>8</v>
      </c>
      <c r="Q48" s="322" t="s">
        <v>8</v>
      </c>
      <c r="R48" s="322" t="s">
        <v>8</v>
      </c>
      <c r="S48" s="322" t="s">
        <v>8</v>
      </c>
      <c r="T48" s="322" t="s">
        <v>8</v>
      </c>
      <c r="U48" s="35" t="s">
        <v>4</v>
      </c>
      <c r="V48" s="35" t="s">
        <v>4</v>
      </c>
      <c r="W48" s="35" t="s">
        <v>4</v>
      </c>
      <c r="X48" s="35" t="s">
        <v>4</v>
      </c>
      <c r="Y48" s="574" t="s">
        <v>8</v>
      </c>
      <c r="Z48" s="506">
        <v>120</v>
      </c>
      <c r="AA48" s="506">
        <v>100</v>
      </c>
      <c r="AB48" s="506">
        <v>100</v>
      </c>
      <c r="AC48" s="506">
        <v>83.3</v>
      </c>
      <c r="AD48" s="506">
        <v>100</v>
      </c>
      <c r="AE48" s="36">
        <v>120</v>
      </c>
      <c r="AF48" s="36">
        <v>133.30000000000001</v>
      </c>
      <c r="AG48" s="22">
        <v>62.5</v>
      </c>
      <c r="AH48" s="1055">
        <v>80</v>
      </c>
      <c r="AI48" s="1010">
        <v>112.2</v>
      </c>
      <c r="AJ48" s="267">
        <v>158</v>
      </c>
    </row>
    <row r="49" spans="1:36" s="5" customFormat="1" ht="22.5" x14ac:dyDescent="0.2">
      <c r="A49" s="855" t="s">
        <v>278</v>
      </c>
      <c r="B49" s="322" t="s">
        <v>8</v>
      </c>
      <c r="C49" s="322" t="s">
        <v>8</v>
      </c>
      <c r="D49" s="322" t="s">
        <v>8</v>
      </c>
      <c r="E49" s="322" t="s">
        <v>8</v>
      </c>
      <c r="F49" s="322" t="s">
        <v>8</v>
      </c>
      <c r="G49" s="322" t="s">
        <v>8</v>
      </c>
      <c r="H49" s="322" t="s">
        <v>8</v>
      </c>
      <c r="I49" s="322" t="s">
        <v>8</v>
      </c>
      <c r="J49" s="322" t="s">
        <v>8</v>
      </c>
      <c r="K49" s="322" t="s">
        <v>8</v>
      </c>
      <c r="L49" s="322" t="s">
        <v>8</v>
      </c>
      <c r="M49" s="322" t="s">
        <v>8</v>
      </c>
      <c r="N49" s="322" t="s">
        <v>8</v>
      </c>
      <c r="O49" s="322" t="s">
        <v>8</v>
      </c>
      <c r="P49" s="322" t="s">
        <v>8</v>
      </c>
      <c r="Q49" s="322" t="s">
        <v>8</v>
      </c>
      <c r="R49" s="322" t="s">
        <v>8</v>
      </c>
      <c r="S49" s="322" t="s">
        <v>8</v>
      </c>
      <c r="T49" s="322" t="s">
        <v>8</v>
      </c>
      <c r="U49" s="35"/>
      <c r="V49" s="35"/>
      <c r="W49" s="35"/>
      <c r="X49" s="35"/>
      <c r="Y49" s="36"/>
      <c r="Z49" s="36"/>
      <c r="AA49" s="36"/>
      <c r="AB49" s="36"/>
      <c r="AC49" s="22"/>
      <c r="AD49" s="952"/>
      <c r="AE49" s="22"/>
      <c r="AF49" s="952"/>
      <c r="AG49" s="506"/>
      <c r="AH49" s="799"/>
      <c r="AI49" s="8"/>
      <c r="AJ49" s="47"/>
    </row>
    <row r="50" spans="1:36" s="315" customFormat="1" ht="22.5" x14ac:dyDescent="0.2">
      <c r="A50" s="855" t="s">
        <v>279</v>
      </c>
      <c r="B50" s="322" t="s">
        <v>8</v>
      </c>
      <c r="C50" s="322" t="s">
        <v>8</v>
      </c>
      <c r="D50" s="322" t="s">
        <v>8</v>
      </c>
      <c r="E50" s="322" t="s">
        <v>8</v>
      </c>
      <c r="F50" s="322" t="s">
        <v>8</v>
      </c>
      <c r="G50" s="322" t="s">
        <v>8</v>
      </c>
      <c r="H50" s="322" t="s">
        <v>8</v>
      </c>
      <c r="I50" s="322" t="s">
        <v>8</v>
      </c>
      <c r="J50" s="322" t="s">
        <v>8</v>
      </c>
      <c r="K50" s="322" t="s">
        <v>8</v>
      </c>
      <c r="L50" s="322" t="s">
        <v>8</v>
      </c>
      <c r="M50" s="322" t="s">
        <v>8</v>
      </c>
      <c r="N50" s="322" t="s">
        <v>8</v>
      </c>
      <c r="O50" s="322" t="s">
        <v>8</v>
      </c>
      <c r="P50" s="322" t="s">
        <v>8</v>
      </c>
      <c r="Q50" s="322" t="s">
        <v>8</v>
      </c>
      <c r="R50" s="322" t="s">
        <v>8</v>
      </c>
      <c r="S50" s="322" t="s">
        <v>8</v>
      </c>
      <c r="T50" s="322" t="s">
        <v>8</v>
      </c>
      <c r="U50" s="35"/>
      <c r="V50" s="35"/>
      <c r="W50" s="35"/>
      <c r="X50" s="35"/>
      <c r="Y50" s="303"/>
      <c r="Z50" s="303"/>
      <c r="AA50" s="303"/>
      <c r="AB50" s="303"/>
      <c r="AC50" s="303"/>
      <c r="AD50" s="953"/>
      <c r="AE50" s="303"/>
      <c r="AF50" s="953"/>
      <c r="AG50" s="22"/>
      <c r="AH50" s="984"/>
      <c r="AI50" s="323"/>
      <c r="AJ50" s="1421"/>
    </row>
    <row r="51" spans="1:36" s="138" customFormat="1" x14ac:dyDescent="0.2">
      <c r="A51" s="855" t="s">
        <v>52</v>
      </c>
      <c r="B51" s="322" t="s">
        <v>8</v>
      </c>
      <c r="C51" s="322" t="s">
        <v>8</v>
      </c>
      <c r="D51" s="322" t="s">
        <v>8</v>
      </c>
      <c r="E51" s="322" t="s">
        <v>8</v>
      </c>
      <c r="F51" s="322" t="s">
        <v>8</v>
      </c>
      <c r="G51" s="322" t="s">
        <v>8</v>
      </c>
      <c r="H51" s="322" t="s">
        <v>8</v>
      </c>
      <c r="I51" s="322" t="s">
        <v>8</v>
      </c>
      <c r="J51" s="322" t="s">
        <v>8</v>
      </c>
      <c r="K51" s="322" t="s">
        <v>8</v>
      </c>
      <c r="L51" s="322" t="s">
        <v>8</v>
      </c>
      <c r="M51" s="322" t="s">
        <v>8</v>
      </c>
      <c r="N51" s="322" t="s">
        <v>8</v>
      </c>
      <c r="O51" s="322" t="s">
        <v>8</v>
      </c>
      <c r="P51" s="322" t="s">
        <v>8</v>
      </c>
      <c r="Q51" s="322" t="s">
        <v>8</v>
      </c>
      <c r="R51" s="322" t="s">
        <v>8</v>
      </c>
      <c r="S51" s="322" t="s">
        <v>8</v>
      </c>
      <c r="T51" s="322" t="s">
        <v>8</v>
      </c>
      <c r="U51" s="35" t="s">
        <v>4</v>
      </c>
      <c r="V51" s="35" t="s">
        <v>4</v>
      </c>
      <c r="W51" s="35" t="s">
        <v>4</v>
      </c>
      <c r="X51" s="35" t="s">
        <v>4</v>
      </c>
      <c r="Y51" s="36">
        <v>3.5</v>
      </c>
      <c r="Z51" s="506">
        <v>4.4000000000000004</v>
      </c>
      <c r="AA51" s="36">
        <v>4.5</v>
      </c>
      <c r="AB51" s="506">
        <v>4.7</v>
      </c>
      <c r="AC51" s="506">
        <v>3.3</v>
      </c>
      <c r="AD51" s="506">
        <v>3.5</v>
      </c>
      <c r="AE51" s="22">
        <v>4.0999999999999996</v>
      </c>
      <c r="AF51" s="22">
        <v>5.8</v>
      </c>
      <c r="AG51" s="22">
        <v>2.9</v>
      </c>
      <c r="AH51" s="1054">
        <v>2.9</v>
      </c>
      <c r="AI51" s="1014">
        <v>3.2</v>
      </c>
      <c r="AJ51" s="1010">
        <v>4.8</v>
      </c>
    </row>
    <row r="52" spans="1:36" s="138" customFormat="1" ht="12.75" x14ac:dyDescent="0.2">
      <c r="A52" s="855" t="s">
        <v>280</v>
      </c>
      <c r="B52" s="322" t="s">
        <v>8</v>
      </c>
      <c r="C52" s="322" t="s">
        <v>8</v>
      </c>
      <c r="D52" s="322" t="s">
        <v>8</v>
      </c>
      <c r="E52" s="322" t="s">
        <v>8</v>
      </c>
      <c r="F52" s="322" t="s">
        <v>8</v>
      </c>
      <c r="G52" s="322" t="s">
        <v>8</v>
      </c>
      <c r="H52" s="322" t="s">
        <v>8</v>
      </c>
      <c r="I52" s="322" t="s">
        <v>8</v>
      </c>
      <c r="J52" s="322" t="s">
        <v>8</v>
      </c>
      <c r="K52" s="322" t="s">
        <v>8</v>
      </c>
      <c r="L52" s="322" t="s">
        <v>8</v>
      </c>
      <c r="M52" s="322" t="s">
        <v>8</v>
      </c>
      <c r="N52" s="322" t="s">
        <v>8</v>
      </c>
      <c r="O52" s="322" t="s">
        <v>8</v>
      </c>
      <c r="P52" s="322" t="s">
        <v>8</v>
      </c>
      <c r="Q52" s="322" t="s">
        <v>8</v>
      </c>
      <c r="R52" s="322" t="s">
        <v>8</v>
      </c>
      <c r="S52" s="322" t="s">
        <v>8</v>
      </c>
      <c r="T52" s="322" t="s">
        <v>8</v>
      </c>
      <c r="U52" s="35" t="s">
        <v>4</v>
      </c>
      <c r="V52" s="35" t="s">
        <v>4</v>
      </c>
      <c r="W52" s="35" t="s">
        <v>4</v>
      </c>
      <c r="X52" s="35" t="s">
        <v>4</v>
      </c>
      <c r="Y52" s="36">
        <v>4.7</v>
      </c>
      <c r="Z52" s="506">
        <v>2.2000000000000002</v>
      </c>
      <c r="AA52" s="36">
        <v>7.5</v>
      </c>
      <c r="AB52" s="506">
        <v>4.7</v>
      </c>
      <c r="AC52" s="506">
        <v>7</v>
      </c>
      <c r="AD52" s="506">
        <v>4.9000000000000004</v>
      </c>
      <c r="AE52" s="22" t="s">
        <v>8</v>
      </c>
      <c r="AF52" s="22" t="s">
        <v>8</v>
      </c>
      <c r="AG52" s="22" t="s">
        <v>8</v>
      </c>
      <c r="AH52" s="1054" t="s">
        <v>8</v>
      </c>
      <c r="AI52" s="1014" t="s">
        <v>8</v>
      </c>
      <c r="AJ52" s="1014" t="s">
        <v>8</v>
      </c>
    </row>
    <row r="53" spans="1:36" s="138" customFormat="1" ht="24" x14ac:dyDescent="0.2">
      <c r="A53" s="855" t="s">
        <v>281</v>
      </c>
      <c r="B53" s="322" t="s">
        <v>8</v>
      </c>
      <c r="C53" s="322" t="s">
        <v>8</v>
      </c>
      <c r="D53" s="322" t="s">
        <v>8</v>
      </c>
      <c r="E53" s="322" t="s">
        <v>8</v>
      </c>
      <c r="F53" s="322" t="s">
        <v>8</v>
      </c>
      <c r="G53" s="322" t="s">
        <v>8</v>
      </c>
      <c r="H53" s="322" t="s">
        <v>8</v>
      </c>
      <c r="I53" s="322" t="s">
        <v>8</v>
      </c>
      <c r="J53" s="322" t="s">
        <v>8</v>
      </c>
      <c r="K53" s="322" t="s">
        <v>8</v>
      </c>
      <c r="L53" s="322" t="s">
        <v>8</v>
      </c>
      <c r="M53" s="322" t="s">
        <v>8</v>
      </c>
      <c r="N53" s="322" t="s">
        <v>8</v>
      </c>
      <c r="O53" s="322" t="s">
        <v>8</v>
      </c>
      <c r="P53" s="322" t="s">
        <v>8</v>
      </c>
      <c r="Q53" s="322" t="s">
        <v>8</v>
      </c>
      <c r="R53" s="322" t="s">
        <v>8</v>
      </c>
      <c r="S53" s="322" t="s">
        <v>8</v>
      </c>
      <c r="T53" s="322" t="s">
        <v>8</v>
      </c>
      <c r="U53" s="35" t="s">
        <v>4</v>
      </c>
      <c r="V53" s="35" t="s">
        <v>4</v>
      </c>
      <c r="W53" s="35" t="s">
        <v>4</v>
      </c>
      <c r="X53" s="35" t="s">
        <v>4</v>
      </c>
      <c r="Y53" s="36">
        <v>3.1</v>
      </c>
      <c r="Z53" s="506">
        <v>2.8</v>
      </c>
      <c r="AA53" s="36">
        <v>5.2</v>
      </c>
      <c r="AB53" s="506">
        <v>4.4000000000000004</v>
      </c>
      <c r="AC53" s="506">
        <v>5.7</v>
      </c>
      <c r="AD53" s="506">
        <v>2.8</v>
      </c>
      <c r="AE53" s="22">
        <v>2.2000000000000002</v>
      </c>
      <c r="AF53" s="22">
        <v>3.9</v>
      </c>
      <c r="AG53" s="22">
        <v>2.2999999999999998</v>
      </c>
      <c r="AH53" s="1054">
        <v>2.5</v>
      </c>
      <c r="AI53" s="1014">
        <v>1.2</v>
      </c>
      <c r="AJ53" s="267">
        <v>1</v>
      </c>
    </row>
    <row r="54" spans="1:36" s="138" customFormat="1" x14ac:dyDescent="0.2">
      <c r="A54" s="855" t="s">
        <v>282</v>
      </c>
      <c r="B54" s="322" t="s">
        <v>8</v>
      </c>
      <c r="C54" s="322" t="s">
        <v>8</v>
      </c>
      <c r="D54" s="322" t="s">
        <v>8</v>
      </c>
      <c r="E54" s="322" t="s">
        <v>8</v>
      </c>
      <c r="F54" s="322" t="s">
        <v>8</v>
      </c>
      <c r="G54" s="322" t="s">
        <v>8</v>
      </c>
      <c r="H54" s="322" t="s">
        <v>8</v>
      </c>
      <c r="I54" s="322" t="s">
        <v>8</v>
      </c>
      <c r="J54" s="322" t="s">
        <v>8</v>
      </c>
      <c r="K54" s="322" t="s">
        <v>8</v>
      </c>
      <c r="L54" s="322" t="s">
        <v>8</v>
      </c>
      <c r="M54" s="322" t="s">
        <v>8</v>
      </c>
      <c r="N54" s="322" t="s">
        <v>8</v>
      </c>
      <c r="O54" s="322" t="s">
        <v>8</v>
      </c>
      <c r="P54" s="322" t="s">
        <v>8</v>
      </c>
      <c r="Q54" s="322" t="s">
        <v>8</v>
      </c>
      <c r="R54" s="322" t="s">
        <v>8</v>
      </c>
      <c r="S54" s="322" t="s">
        <v>8</v>
      </c>
      <c r="T54" s="322" t="s">
        <v>8</v>
      </c>
      <c r="U54" s="939" t="s">
        <v>4</v>
      </c>
      <c r="V54" s="939" t="s">
        <v>4</v>
      </c>
      <c r="W54" s="939" t="s">
        <v>4</v>
      </c>
      <c r="X54" s="939" t="s">
        <v>4</v>
      </c>
      <c r="Y54" s="939" t="s">
        <v>4</v>
      </c>
      <c r="Z54" s="939" t="s">
        <v>4</v>
      </c>
      <c r="AA54" s="939" t="s">
        <v>4</v>
      </c>
      <c r="AB54" s="939" t="s">
        <v>4</v>
      </c>
      <c r="AC54" s="939" t="s">
        <v>4</v>
      </c>
      <c r="AD54" s="939" t="s">
        <v>4</v>
      </c>
      <c r="AE54" s="939" t="s">
        <v>4</v>
      </c>
      <c r="AF54" s="939" t="s">
        <v>4</v>
      </c>
      <c r="AG54" s="939" t="s">
        <v>4</v>
      </c>
      <c r="AH54" s="1058" t="s">
        <v>4</v>
      </c>
      <c r="AI54" s="1058" t="s">
        <v>4</v>
      </c>
      <c r="AJ54" s="1013" t="s">
        <v>4</v>
      </c>
    </row>
    <row r="55" spans="1:36" s="138" customFormat="1" ht="22.5" x14ac:dyDescent="0.2">
      <c r="A55" s="47" t="s">
        <v>229</v>
      </c>
      <c r="B55" s="41" t="s">
        <v>8</v>
      </c>
      <c r="C55" s="41" t="s">
        <v>8</v>
      </c>
      <c r="D55" s="41" t="s">
        <v>8</v>
      </c>
      <c r="E55" s="41" t="s">
        <v>8</v>
      </c>
      <c r="F55" s="41" t="s">
        <v>8</v>
      </c>
      <c r="G55" s="41" t="s">
        <v>8</v>
      </c>
      <c r="H55" s="41" t="s">
        <v>8</v>
      </c>
      <c r="I55" s="41" t="s">
        <v>8</v>
      </c>
      <c r="J55" s="41" t="s">
        <v>8</v>
      </c>
      <c r="K55" s="41" t="s">
        <v>8</v>
      </c>
      <c r="L55" s="41" t="s">
        <v>8</v>
      </c>
      <c r="M55" s="41" t="s">
        <v>8</v>
      </c>
      <c r="N55" s="41" t="s">
        <v>8</v>
      </c>
      <c r="O55" s="41" t="s">
        <v>8</v>
      </c>
      <c r="P55" s="41" t="s">
        <v>8</v>
      </c>
      <c r="Q55" s="41" t="s">
        <v>8</v>
      </c>
      <c r="R55" s="41" t="s">
        <v>8</v>
      </c>
      <c r="S55" s="41" t="s">
        <v>8</v>
      </c>
      <c r="T55" s="41" t="s">
        <v>8</v>
      </c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1059"/>
      <c r="AI55" s="93"/>
      <c r="AJ55" s="136"/>
    </row>
    <row r="56" spans="1:36" s="138" customFormat="1" x14ac:dyDescent="0.2">
      <c r="A56" s="856" t="s">
        <v>907</v>
      </c>
      <c r="B56" s="80" t="s">
        <v>8</v>
      </c>
      <c r="C56" s="80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80" t="s">
        <v>8</v>
      </c>
      <c r="L56" s="80" t="s">
        <v>8</v>
      </c>
      <c r="M56" s="80" t="s">
        <v>8</v>
      </c>
      <c r="N56" s="80" t="s">
        <v>8</v>
      </c>
      <c r="O56" s="80" t="s">
        <v>8</v>
      </c>
      <c r="P56" s="80" t="s">
        <v>8</v>
      </c>
      <c r="Q56" s="80" t="s">
        <v>8</v>
      </c>
      <c r="R56" s="80" t="s">
        <v>8</v>
      </c>
      <c r="S56" s="80" t="s">
        <v>8</v>
      </c>
      <c r="T56" s="80" t="s">
        <v>8</v>
      </c>
      <c r="U56" s="72">
        <v>83283.39985893367</v>
      </c>
      <c r="V56" s="72">
        <v>98768.089506748773</v>
      </c>
      <c r="W56" s="72">
        <v>112793.24493831534</v>
      </c>
      <c r="X56" s="72">
        <v>124981.76986033269</v>
      </c>
      <c r="Y56" s="72">
        <v>133866.82073434125</v>
      </c>
      <c r="Z56" s="72">
        <v>139839.84366413893</v>
      </c>
      <c r="AA56" s="72">
        <v>100977.2415084915</v>
      </c>
      <c r="AB56" s="72">
        <v>94532.067154380042</v>
      </c>
      <c r="AC56" s="72">
        <v>99558.077495580976</v>
      </c>
      <c r="AD56" s="72">
        <v>111765.38956538957</v>
      </c>
      <c r="AE56" s="72">
        <v>142724.23936067786</v>
      </c>
      <c r="AF56" s="72">
        <v>265188.4159434553</v>
      </c>
      <c r="AG56" s="72">
        <v>373491</v>
      </c>
      <c r="AH56" s="1053">
        <v>512619</v>
      </c>
      <c r="AI56" s="973">
        <v>589554</v>
      </c>
      <c r="AJ56" s="973">
        <v>643651</v>
      </c>
    </row>
    <row r="57" spans="1:36" s="138" customFormat="1" x14ac:dyDescent="0.2">
      <c r="A57" s="856" t="s">
        <v>43</v>
      </c>
      <c r="B57" s="80" t="s">
        <v>8</v>
      </c>
      <c r="C57" s="80" t="s">
        <v>8</v>
      </c>
      <c r="D57" s="80" t="s">
        <v>8</v>
      </c>
      <c r="E57" s="80" t="s">
        <v>8</v>
      </c>
      <c r="F57" s="80" t="s">
        <v>8</v>
      </c>
      <c r="G57" s="80" t="s">
        <v>8</v>
      </c>
      <c r="H57" s="80" t="s">
        <v>8</v>
      </c>
      <c r="I57" s="80" t="s">
        <v>8</v>
      </c>
      <c r="J57" s="80" t="s">
        <v>8</v>
      </c>
      <c r="K57" s="80" t="s">
        <v>8</v>
      </c>
      <c r="L57" s="80" t="s">
        <v>8</v>
      </c>
      <c r="M57" s="80" t="s">
        <v>8</v>
      </c>
      <c r="N57" s="80" t="s">
        <v>8</v>
      </c>
      <c r="O57" s="80" t="s">
        <v>8</v>
      </c>
      <c r="P57" s="80" t="s">
        <v>8</v>
      </c>
      <c r="Q57" s="80" t="s">
        <v>8</v>
      </c>
      <c r="R57" s="80" t="s">
        <v>8</v>
      </c>
      <c r="S57" s="80" t="s">
        <v>8</v>
      </c>
      <c r="T57" s="80" t="s">
        <v>8</v>
      </c>
      <c r="U57" s="36">
        <v>565.20000000000005</v>
      </c>
      <c r="V57" s="36">
        <v>673.6</v>
      </c>
      <c r="W57" s="36">
        <v>756.4</v>
      </c>
      <c r="X57" s="36">
        <v>821.5</v>
      </c>
      <c r="Y57" s="36">
        <v>747.1</v>
      </c>
      <c r="Z57" s="36">
        <v>630.70000000000005</v>
      </c>
      <c r="AA57" s="36">
        <v>295.10000000000002</v>
      </c>
      <c r="AB57" s="36">
        <v>290</v>
      </c>
      <c r="AC57" s="36">
        <v>288.8</v>
      </c>
      <c r="AD57" s="36">
        <v>292</v>
      </c>
      <c r="AE57" s="36">
        <v>345.6</v>
      </c>
      <c r="AF57" s="36">
        <v>622.5</v>
      </c>
      <c r="AG57" s="36">
        <v>811.5</v>
      </c>
      <c r="AH57" s="806">
        <v>1123.4000000000001</v>
      </c>
      <c r="AI57" s="826">
        <v>1255.9000000000001</v>
      </c>
      <c r="AJ57" s="826">
        <v>1234</v>
      </c>
    </row>
    <row r="58" spans="1:36" s="138" customFormat="1" ht="22.5" x14ac:dyDescent="0.2">
      <c r="A58" s="47" t="s">
        <v>283</v>
      </c>
      <c r="B58" s="41" t="s">
        <v>8</v>
      </c>
      <c r="C58" s="41" t="s">
        <v>8</v>
      </c>
      <c r="D58" s="41" t="s">
        <v>8</v>
      </c>
      <c r="E58" s="41" t="s">
        <v>8</v>
      </c>
      <c r="F58" s="41" t="s">
        <v>8</v>
      </c>
      <c r="G58" s="41" t="s">
        <v>8</v>
      </c>
      <c r="H58" s="41" t="s">
        <v>8</v>
      </c>
      <c r="I58" s="41" t="s">
        <v>8</v>
      </c>
      <c r="J58" s="41" t="s">
        <v>8</v>
      </c>
      <c r="K58" s="41" t="s">
        <v>8</v>
      </c>
      <c r="L58" s="41" t="s">
        <v>8</v>
      </c>
      <c r="M58" s="41" t="s">
        <v>8</v>
      </c>
      <c r="N58" s="41" t="s">
        <v>8</v>
      </c>
      <c r="O58" s="41" t="s">
        <v>8</v>
      </c>
      <c r="P58" s="41" t="s">
        <v>8</v>
      </c>
      <c r="Q58" s="41" t="s">
        <v>8</v>
      </c>
      <c r="R58" s="41" t="s">
        <v>8</v>
      </c>
      <c r="S58" s="41" t="s">
        <v>8</v>
      </c>
      <c r="T58" s="41" t="s">
        <v>8</v>
      </c>
      <c r="U58" s="62">
        <v>113.03073711906507</v>
      </c>
      <c r="V58" s="62">
        <v>118.59276839567458</v>
      </c>
      <c r="W58" s="62">
        <v>114.20008780326589</v>
      </c>
      <c r="X58" s="62">
        <v>110.80607702055477</v>
      </c>
      <c r="Y58" s="62">
        <v>107.10907749501197</v>
      </c>
      <c r="Z58" s="62">
        <v>104.46191438403632</v>
      </c>
      <c r="AA58" s="62">
        <v>72.209206519862903</v>
      </c>
      <c r="AB58" s="62">
        <v>93.617201007051221</v>
      </c>
      <c r="AC58" s="62">
        <v>105.31672531078048</v>
      </c>
      <c r="AD58" s="62">
        <v>112.26149839057553</v>
      </c>
      <c r="AE58" s="62">
        <v>127.69985405649705</v>
      </c>
      <c r="AF58" s="62">
        <v>185.80474986683845</v>
      </c>
      <c r="AG58" s="20">
        <v>139.80000000000001</v>
      </c>
      <c r="AH58" s="813">
        <v>131.80000000000001</v>
      </c>
      <c r="AI58" s="1060">
        <v>113.8</v>
      </c>
      <c r="AJ58" s="803">
        <v>109.2</v>
      </c>
    </row>
    <row r="59" spans="1:36" s="138" customFormat="1" ht="22.5" x14ac:dyDescent="0.2">
      <c r="A59" s="47" t="s">
        <v>284</v>
      </c>
      <c r="B59" s="41" t="s">
        <v>8</v>
      </c>
      <c r="C59" s="41" t="s">
        <v>8</v>
      </c>
      <c r="D59" s="41" t="s">
        <v>8</v>
      </c>
      <c r="E59" s="41" t="s">
        <v>8</v>
      </c>
      <c r="F59" s="41" t="s">
        <v>8</v>
      </c>
      <c r="G59" s="41" t="s">
        <v>8</v>
      </c>
      <c r="H59" s="41" t="s">
        <v>8</v>
      </c>
      <c r="I59" s="41" t="s">
        <v>8</v>
      </c>
      <c r="J59" s="41" t="s">
        <v>8</v>
      </c>
      <c r="K59" s="41" t="s">
        <v>8</v>
      </c>
      <c r="L59" s="41" t="s">
        <v>8</v>
      </c>
      <c r="M59" s="41" t="s">
        <v>8</v>
      </c>
      <c r="N59" s="41" t="s">
        <v>8</v>
      </c>
      <c r="O59" s="41" t="s">
        <v>8</v>
      </c>
      <c r="P59" s="41" t="s">
        <v>8</v>
      </c>
      <c r="Q59" s="41" t="s">
        <v>8</v>
      </c>
      <c r="R59" s="41" t="s">
        <v>8</v>
      </c>
      <c r="S59" s="41" t="s">
        <v>8</v>
      </c>
      <c r="T59" s="41" t="s">
        <v>8</v>
      </c>
      <c r="U59" s="62">
        <v>105.43912044688906</v>
      </c>
      <c r="V59" s="62">
        <v>110.11399108233479</v>
      </c>
      <c r="W59" s="62">
        <v>108.96954943059723</v>
      </c>
      <c r="X59" s="62">
        <v>104.14104983134847</v>
      </c>
      <c r="Y59" s="62">
        <v>101.81471244773002</v>
      </c>
      <c r="Z59" s="62">
        <v>98.548975833996536</v>
      </c>
      <c r="AA59" s="62">
        <v>63.064809187653189</v>
      </c>
      <c r="AB59" s="62">
        <v>87.903475123991754</v>
      </c>
      <c r="AC59" s="62">
        <v>99.92099175595871</v>
      </c>
      <c r="AD59" s="62">
        <v>106.91571275292908</v>
      </c>
      <c r="AE59" s="62">
        <v>120.01865982753482</v>
      </c>
      <c r="AF59" s="62">
        <v>171.40659581811664</v>
      </c>
      <c r="AG59" s="20">
        <v>121.5</v>
      </c>
      <c r="AH59" s="813">
        <v>115.2</v>
      </c>
      <c r="AI59" s="788">
        <v>104.9</v>
      </c>
      <c r="AJ59" s="790">
        <v>97.9</v>
      </c>
    </row>
    <row r="60" spans="1:36" s="138" customFormat="1" x14ac:dyDescent="0.2">
      <c r="A60" s="47" t="s">
        <v>58</v>
      </c>
      <c r="B60" s="41" t="s">
        <v>8</v>
      </c>
      <c r="C60" s="41" t="s">
        <v>8</v>
      </c>
      <c r="D60" s="41" t="s">
        <v>8</v>
      </c>
      <c r="E60" s="41" t="s">
        <v>8</v>
      </c>
      <c r="F60" s="41" t="s">
        <v>8</v>
      </c>
      <c r="G60" s="41" t="s">
        <v>8</v>
      </c>
      <c r="H60" s="41" t="s">
        <v>8</v>
      </c>
      <c r="I60" s="41" t="s">
        <v>8</v>
      </c>
      <c r="J60" s="41" t="s">
        <v>8</v>
      </c>
      <c r="K60" s="41" t="s">
        <v>8</v>
      </c>
      <c r="L60" s="41" t="s">
        <v>8</v>
      </c>
      <c r="M60" s="41" t="s">
        <v>8</v>
      </c>
      <c r="N60" s="41" t="s">
        <v>8</v>
      </c>
      <c r="O60" s="41" t="s">
        <v>8</v>
      </c>
      <c r="P60" s="41" t="s">
        <v>8</v>
      </c>
      <c r="Q60" s="41" t="s">
        <v>8</v>
      </c>
      <c r="R60" s="41" t="s">
        <v>8</v>
      </c>
      <c r="S60" s="41" t="s">
        <v>8</v>
      </c>
      <c r="T60" s="41" t="s">
        <v>8</v>
      </c>
      <c r="U60" s="954" t="s">
        <v>4</v>
      </c>
      <c r="V60" s="954" t="s">
        <v>4</v>
      </c>
      <c r="W60" s="954" t="s">
        <v>4</v>
      </c>
      <c r="X60" s="954" t="s">
        <v>4</v>
      </c>
      <c r="Y60" s="954" t="s">
        <v>4</v>
      </c>
      <c r="Z60" s="954" t="s">
        <v>4</v>
      </c>
      <c r="AA60" s="954" t="s">
        <v>4</v>
      </c>
      <c r="AB60" s="954" t="s">
        <v>4</v>
      </c>
      <c r="AC60" s="954" t="s">
        <v>4</v>
      </c>
      <c r="AD60" s="954" t="s">
        <v>4</v>
      </c>
      <c r="AE60" s="954" t="s">
        <v>4</v>
      </c>
      <c r="AF60" s="954" t="s">
        <v>4</v>
      </c>
      <c r="AG60" s="954" t="s">
        <v>4</v>
      </c>
      <c r="AH60" s="1061" t="s">
        <v>4</v>
      </c>
      <c r="AI60" s="1061" t="s">
        <v>4</v>
      </c>
      <c r="AJ60" s="1061" t="s">
        <v>4</v>
      </c>
    </row>
    <row r="61" spans="1:36" s="138" customFormat="1" ht="78.75" x14ac:dyDescent="0.2">
      <c r="A61" s="856" t="s">
        <v>879</v>
      </c>
      <c r="B61" s="35" t="s">
        <v>4</v>
      </c>
      <c r="C61" s="35" t="s">
        <v>4</v>
      </c>
      <c r="D61" s="29">
        <v>13</v>
      </c>
      <c r="E61" s="29">
        <v>122</v>
      </c>
      <c r="F61" s="29">
        <v>262</v>
      </c>
      <c r="G61" s="29">
        <v>1550</v>
      </c>
      <c r="H61" s="29">
        <v>2129</v>
      </c>
      <c r="I61" s="29">
        <v>2395</v>
      </c>
      <c r="J61" s="29">
        <v>2605</v>
      </c>
      <c r="K61" s="29">
        <v>2680</v>
      </c>
      <c r="L61" s="29">
        <v>3484</v>
      </c>
      <c r="M61" s="29">
        <v>4181</v>
      </c>
      <c r="N61" s="29">
        <v>5000</v>
      </c>
      <c r="O61" s="29">
        <v>6600</v>
      </c>
      <c r="P61" s="41" t="s">
        <v>285</v>
      </c>
      <c r="Q61" s="29">
        <v>9200</v>
      </c>
      <c r="R61" s="29">
        <v>9752</v>
      </c>
      <c r="S61" s="41" t="s">
        <v>286</v>
      </c>
      <c r="T61" s="41" t="s">
        <v>287</v>
      </c>
      <c r="U61" s="29">
        <v>14952</v>
      </c>
      <c r="V61" s="29">
        <v>15999</v>
      </c>
      <c r="W61" s="29">
        <v>17439</v>
      </c>
      <c r="X61" s="72">
        <v>18660</v>
      </c>
      <c r="Y61" s="72">
        <v>19966</v>
      </c>
      <c r="Z61" s="72">
        <v>21364</v>
      </c>
      <c r="AA61" s="72">
        <v>22859</v>
      </c>
      <c r="AB61" s="72">
        <v>24459</v>
      </c>
      <c r="AC61" s="72">
        <v>28284</v>
      </c>
      <c r="AD61" s="955">
        <v>42500</v>
      </c>
      <c r="AE61" s="35">
        <v>42500</v>
      </c>
      <c r="AF61" s="35">
        <v>42500</v>
      </c>
      <c r="AG61" s="35">
        <v>60000</v>
      </c>
      <c r="AH61" s="1053">
        <v>70000</v>
      </c>
      <c r="AI61" s="349">
        <v>85000</v>
      </c>
      <c r="AJ61" s="349">
        <v>85000</v>
      </c>
    </row>
    <row r="62" spans="1:36" s="5" customFormat="1" x14ac:dyDescent="0.2">
      <c r="A62" s="1074" t="s">
        <v>79</v>
      </c>
      <c r="B62" s="1074"/>
      <c r="C62" s="1074"/>
      <c r="D62" s="1074"/>
      <c r="E62" s="1074"/>
      <c r="F62" s="1074"/>
      <c r="G62" s="1074"/>
      <c r="H62" s="1074"/>
      <c r="I62" s="1074"/>
      <c r="J62" s="1074"/>
      <c r="K62" s="1074"/>
      <c r="L62" s="1074"/>
      <c r="M62" s="1074"/>
      <c r="N62" s="1074"/>
      <c r="O62" s="1074"/>
      <c r="P62" s="1074"/>
      <c r="Q62" s="1074"/>
      <c r="R62" s="1074"/>
      <c r="S62" s="1074"/>
      <c r="T62" s="1074"/>
      <c r="U62" s="1074"/>
      <c r="V62" s="1074"/>
      <c r="W62" s="1074"/>
      <c r="X62" s="1074"/>
      <c r="Y62" s="1074"/>
      <c r="Z62" s="1074"/>
      <c r="AA62" s="1074"/>
      <c r="AB62" s="1074"/>
      <c r="AC62" s="1074"/>
      <c r="AD62" s="1074"/>
      <c r="AE62" s="1074"/>
      <c r="AF62" s="1074"/>
      <c r="AG62" s="1074"/>
      <c r="AH62" s="1074"/>
      <c r="AI62" s="1074"/>
      <c r="AJ62" s="1074"/>
    </row>
    <row r="63" spans="1:36" s="138" customFormat="1" x14ac:dyDescent="0.2">
      <c r="A63" s="856" t="s">
        <v>80</v>
      </c>
      <c r="B63" s="856"/>
      <c r="C63" s="856"/>
      <c r="D63" s="856"/>
      <c r="E63" s="856"/>
      <c r="F63" s="856"/>
      <c r="G63" s="856"/>
      <c r="H63" s="856"/>
      <c r="I63" s="856"/>
      <c r="J63" s="856"/>
      <c r="K63" s="856"/>
      <c r="L63" s="856"/>
      <c r="M63" s="856"/>
      <c r="N63" s="856"/>
      <c r="O63" s="856"/>
      <c r="P63" s="856"/>
      <c r="Q63" s="856"/>
      <c r="R63" s="856"/>
      <c r="S63" s="856"/>
      <c r="T63" s="856"/>
      <c r="U63" s="22"/>
      <c r="V63" s="22"/>
      <c r="W63" s="22"/>
      <c r="X63" s="22"/>
      <c r="Y63" s="22"/>
      <c r="Z63" s="22"/>
      <c r="AA63" s="22"/>
      <c r="AB63" s="20"/>
      <c r="AC63" s="20"/>
      <c r="AD63" s="20"/>
      <c r="AE63" s="20"/>
      <c r="AF63" s="20"/>
      <c r="AG63" s="20"/>
      <c r="AH63" s="262"/>
      <c r="AI63" s="93"/>
      <c r="AJ63" s="136"/>
    </row>
    <row r="64" spans="1:36" s="138" customFormat="1" x14ac:dyDescent="0.2">
      <c r="A64" s="856" t="s">
        <v>908</v>
      </c>
      <c r="B64" s="80" t="s">
        <v>8</v>
      </c>
      <c r="C64" s="80" t="s">
        <v>8</v>
      </c>
      <c r="D64" s="80" t="s">
        <v>8</v>
      </c>
      <c r="E64" s="80" t="s">
        <v>8</v>
      </c>
      <c r="F64" s="80" t="s">
        <v>8</v>
      </c>
      <c r="G64" s="80" t="s">
        <v>8</v>
      </c>
      <c r="H64" s="80" t="s">
        <v>8</v>
      </c>
      <c r="I64" s="80" t="s">
        <v>8</v>
      </c>
      <c r="J64" s="80" t="s">
        <v>8</v>
      </c>
      <c r="K64" s="80" t="s">
        <v>8</v>
      </c>
      <c r="L64" s="80" t="s">
        <v>8</v>
      </c>
      <c r="M64" s="80" t="s">
        <v>8</v>
      </c>
      <c r="N64" s="80" t="s">
        <v>8</v>
      </c>
      <c r="O64" s="80" t="s">
        <v>8</v>
      </c>
      <c r="P64" s="80" t="s">
        <v>8</v>
      </c>
      <c r="Q64" s="80" t="s">
        <v>8</v>
      </c>
      <c r="R64" s="80" t="s">
        <v>8</v>
      </c>
      <c r="S64" s="80" t="s">
        <v>8</v>
      </c>
      <c r="T64" s="80" t="s">
        <v>8</v>
      </c>
      <c r="U64" s="10">
        <v>12164.4</v>
      </c>
      <c r="V64" s="45">
        <v>13353.1</v>
      </c>
      <c r="W64" s="45">
        <v>17090</v>
      </c>
      <c r="X64" s="45">
        <v>12306.6</v>
      </c>
      <c r="Y64" s="45">
        <v>1770</v>
      </c>
      <c r="Z64" s="45">
        <v>2531.1</v>
      </c>
      <c r="AA64" s="45">
        <v>3313.8</v>
      </c>
      <c r="AB64" s="62">
        <v>3540.3</v>
      </c>
      <c r="AC64" s="45">
        <v>5438</v>
      </c>
      <c r="AD64" s="62">
        <v>6345.5</v>
      </c>
      <c r="AE64" s="62">
        <v>5564.3</v>
      </c>
      <c r="AF64" s="62">
        <v>7030</v>
      </c>
      <c r="AG64" s="10">
        <v>10151.299999999999</v>
      </c>
      <c r="AH64" s="48">
        <v>14893</v>
      </c>
      <c r="AI64" s="1524">
        <v>15351.8</v>
      </c>
      <c r="AJ64" s="1524">
        <v>15049.2</v>
      </c>
    </row>
    <row r="65" spans="1:36" s="138" customFormat="1" ht="22.5" x14ac:dyDescent="0.2">
      <c r="A65" s="47" t="s">
        <v>289</v>
      </c>
      <c r="B65" s="41" t="s">
        <v>8</v>
      </c>
      <c r="C65" s="41" t="s">
        <v>8</v>
      </c>
      <c r="D65" s="41" t="s">
        <v>8</v>
      </c>
      <c r="E65" s="41" t="s">
        <v>8</v>
      </c>
      <c r="F65" s="41" t="s">
        <v>8</v>
      </c>
      <c r="G65" s="41" t="s">
        <v>8</v>
      </c>
      <c r="H65" s="41" t="s">
        <v>8</v>
      </c>
      <c r="I65" s="41" t="s">
        <v>8</v>
      </c>
      <c r="J65" s="41" t="s">
        <v>8</v>
      </c>
      <c r="K65" s="41" t="s">
        <v>8</v>
      </c>
      <c r="L65" s="41" t="s">
        <v>8</v>
      </c>
      <c r="M65" s="41" t="s">
        <v>8</v>
      </c>
      <c r="N65" s="41" t="s">
        <v>8</v>
      </c>
      <c r="O65" s="41" t="s">
        <v>8</v>
      </c>
      <c r="P65" s="41" t="s">
        <v>8</v>
      </c>
      <c r="Q65" s="41" t="s">
        <v>8</v>
      </c>
      <c r="R65" s="41" t="s">
        <v>8</v>
      </c>
      <c r="S65" s="41" t="s">
        <v>8</v>
      </c>
      <c r="T65" s="41" t="s">
        <v>8</v>
      </c>
      <c r="U65" s="41">
        <v>49.3</v>
      </c>
      <c r="V65" s="41">
        <v>105.8</v>
      </c>
      <c r="W65" s="41">
        <v>123.9</v>
      </c>
      <c r="X65" s="41">
        <v>70.3</v>
      </c>
      <c r="Y65" s="41">
        <v>13.9</v>
      </c>
      <c r="Z65" s="41">
        <v>140.1</v>
      </c>
      <c r="AA65" s="20">
        <v>132.5</v>
      </c>
      <c r="AB65" s="36">
        <v>101</v>
      </c>
      <c r="AC65" s="20">
        <v>142.19999999999999</v>
      </c>
      <c r="AD65" s="20">
        <v>108.4</v>
      </c>
      <c r="AE65" s="20">
        <v>86.5</v>
      </c>
      <c r="AF65" s="506">
        <v>121</v>
      </c>
      <c r="AG65" s="151">
        <v>135.6</v>
      </c>
      <c r="AH65" s="1010">
        <v>140.69999999999999</v>
      </c>
      <c r="AI65" s="1525">
        <v>101.7</v>
      </c>
      <c r="AJ65" s="1525">
        <v>96.4</v>
      </c>
    </row>
    <row r="66" spans="1:36" s="138" customFormat="1" x14ac:dyDescent="0.2">
      <c r="A66" s="439" t="s">
        <v>290</v>
      </c>
      <c r="B66" s="41" t="s">
        <v>8</v>
      </c>
      <c r="C66" s="41" t="s">
        <v>8</v>
      </c>
      <c r="D66" s="41" t="s">
        <v>8</v>
      </c>
      <c r="E66" s="41" t="s">
        <v>8</v>
      </c>
      <c r="F66" s="41" t="s">
        <v>8</v>
      </c>
      <c r="G66" s="41" t="s">
        <v>8</v>
      </c>
      <c r="H66" s="41" t="s">
        <v>8</v>
      </c>
      <c r="I66" s="41" t="s">
        <v>8</v>
      </c>
      <c r="J66" s="41" t="s">
        <v>8</v>
      </c>
      <c r="K66" s="41" t="s">
        <v>8</v>
      </c>
      <c r="L66" s="41" t="s">
        <v>8</v>
      </c>
      <c r="M66" s="41" t="s">
        <v>8</v>
      </c>
      <c r="N66" s="41" t="s">
        <v>8</v>
      </c>
      <c r="O66" s="41" t="s">
        <v>8</v>
      </c>
      <c r="P66" s="41" t="s">
        <v>8</v>
      </c>
      <c r="Q66" s="41" t="s">
        <v>8</v>
      </c>
      <c r="R66" s="41" t="s">
        <v>8</v>
      </c>
      <c r="S66" s="41" t="s">
        <v>8</v>
      </c>
      <c r="T66" s="41" t="s">
        <v>8</v>
      </c>
      <c r="U66" s="29">
        <v>170</v>
      </c>
      <c r="V66" s="29">
        <v>152</v>
      </c>
      <c r="W66" s="29">
        <v>154</v>
      </c>
      <c r="X66" s="29">
        <v>165</v>
      </c>
      <c r="Y66" s="29">
        <v>180</v>
      </c>
      <c r="Z66" s="29">
        <v>203</v>
      </c>
      <c r="AA66" s="29">
        <v>210</v>
      </c>
      <c r="AB66" s="29">
        <v>239</v>
      </c>
      <c r="AC66" s="20">
        <v>264</v>
      </c>
      <c r="AD66" s="20">
        <v>289</v>
      </c>
      <c r="AE66" s="72">
        <v>300</v>
      </c>
      <c r="AF66" s="72">
        <v>338</v>
      </c>
      <c r="AG66" s="20">
        <v>345</v>
      </c>
      <c r="AH66" s="93">
        <v>385</v>
      </c>
      <c r="AI66" s="93">
        <v>448</v>
      </c>
      <c r="AJ66" s="93">
        <v>325</v>
      </c>
    </row>
    <row r="67" spans="1:36" s="138" customFormat="1" x14ac:dyDescent="0.2">
      <c r="A67" s="439" t="s">
        <v>291</v>
      </c>
      <c r="B67" s="41" t="s">
        <v>8</v>
      </c>
      <c r="C67" s="41" t="s">
        <v>8</v>
      </c>
      <c r="D67" s="41" t="s">
        <v>8</v>
      </c>
      <c r="E67" s="41" t="s">
        <v>8</v>
      </c>
      <c r="F67" s="41" t="s">
        <v>8</v>
      </c>
      <c r="G67" s="41" t="s">
        <v>8</v>
      </c>
      <c r="H67" s="41" t="s">
        <v>8</v>
      </c>
      <c r="I67" s="41" t="s">
        <v>8</v>
      </c>
      <c r="J67" s="41" t="s">
        <v>8</v>
      </c>
      <c r="K67" s="41" t="s">
        <v>8</v>
      </c>
      <c r="L67" s="41" t="s">
        <v>8</v>
      </c>
      <c r="M67" s="41" t="s">
        <v>8</v>
      </c>
      <c r="N67" s="41" t="s">
        <v>8</v>
      </c>
      <c r="O67" s="41" t="s">
        <v>8</v>
      </c>
      <c r="P67" s="41" t="s">
        <v>8</v>
      </c>
      <c r="Q67" s="41" t="s">
        <v>8</v>
      </c>
      <c r="R67" s="41" t="s">
        <v>8</v>
      </c>
      <c r="S67" s="41" t="s">
        <v>8</v>
      </c>
      <c r="T67" s="41" t="s">
        <v>8</v>
      </c>
      <c r="U67" s="29">
        <v>117</v>
      </c>
      <c r="V67" s="29">
        <v>114</v>
      </c>
      <c r="W67" s="29">
        <v>111</v>
      </c>
      <c r="X67" s="29">
        <v>127</v>
      </c>
      <c r="Y67" s="29">
        <v>138</v>
      </c>
      <c r="Z67" s="29">
        <v>154</v>
      </c>
      <c r="AA67" s="29">
        <v>165</v>
      </c>
      <c r="AB67" s="29">
        <v>183</v>
      </c>
      <c r="AC67" s="20">
        <v>219</v>
      </c>
      <c r="AD67" s="20">
        <v>251</v>
      </c>
      <c r="AE67" s="72">
        <v>264</v>
      </c>
      <c r="AF67" s="72">
        <v>299</v>
      </c>
      <c r="AG67" s="20">
        <v>306</v>
      </c>
      <c r="AH67" s="93">
        <v>331</v>
      </c>
      <c r="AI67" s="93">
        <v>411</v>
      </c>
      <c r="AJ67" s="93">
        <v>302</v>
      </c>
    </row>
    <row r="68" spans="1:36" s="138" customFormat="1" ht="22.5" x14ac:dyDescent="0.2">
      <c r="A68" s="854" t="s">
        <v>884</v>
      </c>
      <c r="B68" s="956" t="s">
        <v>8</v>
      </c>
      <c r="C68" s="956" t="s">
        <v>8</v>
      </c>
      <c r="D68" s="956" t="s">
        <v>8</v>
      </c>
      <c r="E68" s="956" t="s">
        <v>8</v>
      </c>
      <c r="F68" s="956" t="s">
        <v>8</v>
      </c>
      <c r="G68" s="956" t="s">
        <v>8</v>
      </c>
      <c r="H68" s="956" t="s">
        <v>8</v>
      </c>
      <c r="I68" s="956" t="s">
        <v>8</v>
      </c>
      <c r="J68" s="956" t="s">
        <v>8</v>
      </c>
      <c r="K68" s="956" t="s">
        <v>8</v>
      </c>
      <c r="L68" s="956" t="s">
        <v>8</v>
      </c>
      <c r="M68" s="956" t="s">
        <v>8</v>
      </c>
      <c r="N68" s="956" t="s">
        <v>8</v>
      </c>
      <c r="O68" s="956" t="s">
        <v>8</v>
      </c>
      <c r="P68" s="956" t="s">
        <v>8</v>
      </c>
      <c r="Q68" s="956" t="s">
        <v>8</v>
      </c>
      <c r="R68" s="956" t="s">
        <v>8</v>
      </c>
      <c r="S68" s="956" t="s">
        <v>8</v>
      </c>
      <c r="T68" s="956" t="s">
        <v>8</v>
      </c>
      <c r="U68" s="956" t="s">
        <v>8</v>
      </c>
      <c r="V68" s="956" t="s">
        <v>8</v>
      </c>
      <c r="W68" s="956" t="s">
        <v>8</v>
      </c>
      <c r="X68" s="956" t="s">
        <v>8</v>
      </c>
      <c r="Y68" s="956" t="s">
        <v>8</v>
      </c>
      <c r="Z68" s="956" t="s">
        <v>8</v>
      </c>
      <c r="AA68" s="956" t="s">
        <v>8</v>
      </c>
      <c r="AB68" s="956" t="s">
        <v>8</v>
      </c>
      <c r="AC68" s="956" t="s">
        <v>8</v>
      </c>
      <c r="AD68" s="956" t="s">
        <v>8</v>
      </c>
      <c r="AE68" s="956" t="s">
        <v>8</v>
      </c>
      <c r="AF68" s="956" t="s">
        <v>8</v>
      </c>
      <c r="AG68" s="956" t="s">
        <v>8</v>
      </c>
      <c r="AH68" s="743" t="s">
        <v>8</v>
      </c>
      <c r="AI68" s="743" t="s">
        <v>8</v>
      </c>
      <c r="AJ68" s="743" t="s">
        <v>8</v>
      </c>
    </row>
    <row r="69" spans="1:36" s="138" customFormat="1" ht="22.5" x14ac:dyDescent="0.2">
      <c r="A69" s="854" t="s">
        <v>90</v>
      </c>
      <c r="B69" s="956" t="s">
        <v>8</v>
      </c>
      <c r="C69" s="956" t="s">
        <v>8</v>
      </c>
      <c r="D69" s="956" t="s">
        <v>8</v>
      </c>
      <c r="E69" s="956" t="s">
        <v>8</v>
      </c>
      <c r="F69" s="956" t="s">
        <v>8</v>
      </c>
      <c r="G69" s="956" t="s">
        <v>8</v>
      </c>
      <c r="H69" s="956" t="s">
        <v>8</v>
      </c>
      <c r="I69" s="956" t="s">
        <v>8</v>
      </c>
      <c r="J69" s="956" t="s">
        <v>8</v>
      </c>
      <c r="K69" s="956" t="s">
        <v>8</v>
      </c>
      <c r="L69" s="956" t="s">
        <v>8</v>
      </c>
      <c r="M69" s="956" t="s">
        <v>8</v>
      </c>
      <c r="N69" s="956" t="s">
        <v>8</v>
      </c>
      <c r="O69" s="956" t="s">
        <v>8</v>
      </c>
      <c r="P69" s="956" t="s">
        <v>8</v>
      </c>
      <c r="Q69" s="956" t="s">
        <v>8</v>
      </c>
      <c r="R69" s="956" t="s">
        <v>8</v>
      </c>
      <c r="S69" s="956" t="s">
        <v>8</v>
      </c>
      <c r="T69" s="956" t="s">
        <v>8</v>
      </c>
      <c r="U69" s="956" t="s">
        <v>8</v>
      </c>
      <c r="V69" s="956" t="s">
        <v>8</v>
      </c>
      <c r="W69" s="956" t="s">
        <v>8</v>
      </c>
      <c r="X69" s="956" t="s">
        <v>8</v>
      </c>
      <c r="Y69" s="956" t="s">
        <v>8</v>
      </c>
      <c r="Z69" s="956" t="s">
        <v>8</v>
      </c>
      <c r="AA69" s="956" t="s">
        <v>8</v>
      </c>
      <c r="AB69" s="956" t="s">
        <v>8</v>
      </c>
      <c r="AC69" s="956" t="s">
        <v>8</v>
      </c>
      <c r="AD69" s="956" t="s">
        <v>8</v>
      </c>
      <c r="AE69" s="956" t="s">
        <v>8</v>
      </c>
      <c r="AF69" s="956" t="s">
        <v>8</v>
      </c>
      <c r="AG69" s="956" t="s">
        <v>8</v>
      </c>
      <c r="AH69" s="743" t="s">
        <v>8</v>
      </c>
      <c r="AI69" s="743" t="s">
        <v>8</v>
      </c>
      <c r="AJ69" s="743" t="s">
        <v>8</v>
      </c>
    </row>
    <row r="70" spans="1:36" s="5" customFormat="1" x14ac:dyDescent="0.2">
      <c r="A70" s="854" t="s">
        <v>91</v>
      </c>
      <c r="B70" s="77" t="s">
        <v>8</v>
      </c>
      <c r="C70" s="77" t="s">
        <v>8</v>
      </c>
      <c r="D70" s="77" t="s">
        <v>8</v>
      </c>
      <c r="E70" s="77" t="s">
        <v>8</v>
      </c>
      <c r="F70" s="77" t="s">
        <v>8</v>
      </c>
      <c r="G70" s="77" t="s">
        <v>8</v>
      </c>
      <c r="H70" s="77" t="s">
        <v>8</v>
      </c>
      <c r="I70" s="77" t="s">
        <v>8</v>
      </c>
      <c r="J70" s="77" t="s">
        <v>8</v>
      </c>
      <c r="K70" s="77" t="s">
        <v>8</v>
      </c>
      <c r="L70" s="77" t="s">
        <v>8</v>
      </c>
      <c r="M70" s="77" t="s">
        <v>8</v>
      </c>
      <c r="N70" s="77" t="s">
        <v>8</v>
      </c>
      <c r="O70" s="77" t="s">
        <v>8</v>
      </c>
      <c r="P70" s="77" t="s">
        <v>8</v>
      </c>
      <c r="Q70" s="77" t="s">
        <v>8</v>
      </c>
      <c r="R70" s="77" t="s">
        <v>8</v>
      </c>
      <c r="S70" s="77" t="s">
        <v>8</v>
      </c>
      <c r="T70" s="77" t="s">
        <v>8</v>
      </c>
      <c r="U70" s="77" t="s">
        <v>8</v>
      </c>
      <c r="V70" s="77" t="s">
        <v>8</v>
      </c>
      <c r="W70" s="77" t="s">
        <v>8</v>
      </c>
      <c r="X70" s="77" t="s">
        <v>8</v>
      </c>
      <c r="Y70" s="77" t="s">
        <v>8</v>
      </c>
      <c r="Z70" s="77" t="s">
        <v>8</v>
      </c>
      <c r="AA70" s="77" t="s">
        <v>8</v>
      </c>
      <c r="AB70" s="77" t="s">
        <v>8</v>
      </c>
      <c r="AC70" s="77" t="s">
        <v>8</v>
      </c>
      <c r="AD70" s="77" t="s">
        <v>8</v>
      </c>
      <c r="AE70" s="77" t="s">
        <v>8</v>
      </c>
      <c r="AF70" s="77" t="s">
        <v>8</v>
      </c>
      <c r="AG70" s="77" t="s">
        <v>8</v>
      </c>
      <c r="AH70" s="41" t="s">
        <v>8</v>
      </c>
      <c r="AI70" s="743" t="s">
        <v>8</v>
      </c>
      <c r="AJ70" s="743" t="s">
        <v>8</v>
      </c>
    </row>
    <row r="71" spans="1:36" s="5" customFormat="1" x14ac:dyDescent="0.2">
      <c r="A71" s="138" t="s">
        <v>92</v>
      </c>
      <c r="B71" s="77" t="s">
        <v>8</v>
      </c>
      <c r="C71" s="77" t="s">
        <v>8</v>
      </c>
      <c r="D71" s="77" t="s">
        <v>8</v>
      </c>
      <c r="E71" s="77" t="s">
        <v>8</v>
      </c>
      <c r="F71" s="77" t="s">
        <v>8</v>
      </c>
      <c r="G71" s="77" t="s">
        <v>8</v>
      </c>
      <c r="H71" s="77" t="s">
        <v>8</v>
      </c>
      <c r="I71" s="77" t="s">
        <v>8</v>
      </c>
      <c r="J71" s="77" t="s">
        <v>8</v>
      </c>
      <c r="K71" s="77" t="s">
        <v>8</v>
      </c>
      <c r="L71" s="77" t="s">
        <v>8</v>
      </c>
      <c r="M71" s="77" t="s">
        <v>8</v>
      </c>
      <c r="N71" s="77" t="s">
        <v>8</v>
      </c>
      <c r="O71" s="77" t="s">
        <v>8</v>
      </c>
      <c r="P71" s="77" t="s">
        <v>8</v>
      </c>
      <c r="Q71" s="77" t="s">
        <v>8</v>
      </c>
      <c r="R71" s="77" t="s">
        <v>8</v>
      </c>
      <c r="S71" s="77" t="s">
        <v>8</v>
      </c>
      <c r="T71" s="77" t="s">
        <v>8</v>
      </c>
      <c r="U71" s="77" t="s">
        <v>8</v>
      </c>
      <c r="V71" s="77" t="s">
        <v>8</v>
      </c>
      <c r="W71" s="77" t="s">
        <v>8</v>
      </c>
      <c r="X71" s="77" t="s">
        <v>8</v>
      </c>
      <c r="Y71" s="77" t="s">
        <v>8</v>
      </c>
      <c r="Z71" s="77" t="s">
        <v>8</v>
      </c>
      <c r="AA71" s="77" t="s">
        <v>8</v>
      </c>
      <c r="AB71" s="77" t="s">
        <v>8</v>
      </c>
      <c r="AC71" s="77" t="s">
        <v>8</v>
      </c>
      <c r="AD71" s="77" t="s">
        <v>8</v>
      </c>
      <c r="AE71" s="77" t="s">
        <v>8</v>
      </c>
      <c r="AF71" s="77" t="s">
        <v>8</v>
      </c>
      <c r="AG71" s="77" t="s">
        <v>8</v>
      </c>
      <c r="AH71" s="41" t="s">
        <v>8</v>
      </c>
      <c r="AI71" s="743" t="s">
        <v>8</v>
      </c>
      <c r="AJ71" s="743" t="s">
        <v>8</v>
      </c>
    </row>
    <row r="72" spans="1:36" s="5" customFormat="1" x14ac:dyDescent="0.2">
      <c r="A72" s="854" t="s">
        <v>93</v>
      </c>
      <c r="B72" s="77" t="s">
        <v>8</v>
      </c>
      <c r="C72" s="77" t="s">
        <v>8</v>
      </c>
      <c r="D72" s="77" t="s">
        <v>8</v>
      </c>
      <c r="E72" s="77" t="s">
        <v>8</v>
      </c>
      <c r="F72" s="77" t="s">
        <v>8</v>
      </c>
      <c r="G72" s="77" t="s">
        <v>8</v>
      </c>
      <c r="H72" s="77" t="s">
        <v>8</v>
      </c>
      <c r="I72" s="77" t="s">
        <v>8</v>
      </c>
      <c r="J72" s="77" t="s">
        <v>8</v>
      </c>
      <c r="K72" s="77" t="s">
        <v>8</v>
      </c>
      <c r="L72" s="77" t="s">
        <v>8</v>
      </c>
      <c r="M72" s="77" t="s">
        <v>8</v>
      </c>
      <c r="N72" s="77" t="s">
        <v>8</v>
      </c>
      <c r="O72" s="77" t="s">
        <v>8</v>
      </c>
      <c r="P72" s="77" t="s">
        <v>8</v>
      </c>
      <c r="Q72" s="77" t="s">
        <v>8</v>
      </c>
      <c r="R72" s="77" t="s">
        <v>8</v>
      </c>
      <c r="S72" s="77" t="s">
        <v>8</v>
      </c>
      <c r="T72" s="77" t="s">
        <v>8</v>
      </c>
      <c r="U72" s="77" t="s">
        <v>8</v>
      </c>
      <c r="V72" s="77" t="s">
        <v>8</v>
      </c>
      <c r="W72" s="77" t="s">
        <v>8</v>
      </c>
      <c r="X72" s="77" t="s">
        <v>8</v>
      </c>
      <c r="Y72" s="77" t="s">
        <v>8</v>
      </c>
      <c r="Z72" s="77" t="s">
        <v>8</v>
      </c>
      <c r="AA72" s="77" t="s">
        <v>8</v>
      </c>
      <c r="AB72" s="77" t="s">
        <v>8</v>
      </c>
      <c r="AC72" s="77" t="s">
        <v>8</v>
      </c>
      <c r="AD72" s="77" t="s">
        <v>8</v>
      </c>
      <c r="AE72" s="77" t="s">
        <v>8</v>
      </c>
      <c r="AF72" s="77" t="s">
        <v>8</v>
      </c>
      <c r="AG72" s="77" t="s">
        <v>8</v>
      </c>
      <c r="AH72" s="41" t="s">
        <v>8</v>
      </c>
      <c r="AI72" s="743" t="s">
        <v>8</v>
      </c>
      <c r="AJ72" s="743" t="s">
        <v>8</v>
      </c>
    </row>
    <row r="73" spans="1:36" s="5" customFormat="1" x14ac:dyDescent="0.2">
      <c r="A73" s="854" t="s">
        <v>94</v>
      </c>
      <c r="B73" s="77" t="s">
        <v>8</v>
      </c>
      <c r="C73" s="77" t="s">
        <v>8</v>
      </c>
      <c r="D73" s="77" t="s">
        <v>8</v>
      </c>
      <c r="E73" s="77" t="s">
        <v>8</v>
      </c>
      <c r="F73" s="77" t="s">
        <v>8</v>
      </c>
      <c r="G73" s="77" t="s">
        <v>8</v>
      </c>
      <c r="H73" s="77" t="s">
        <v>8</v>
      </c>
      <c r="I73" s="77" t="s">
        <v>8</v>
      </c>
      <c r="J73" s="77" t="s">
        <v>8</v>
      </c>
      <c r="K73" s="77" t="s">
        <v>8</v>
      </c>
      <c r="L73" s="77" t="s">
        <v>8</v>
      </c>
      <c r="M73" s="77" t="s">
        <v>8</v>
      </c>
      <c r="N73" s="77" t="s">
        <v>8</v>
      </c>
      <c r="O73" s="77" t="s">
        <v>8</v>
      </c>
      <c r="P73" s="77" t="s">
        <v>8</v>
      </c>
      <c r="Q73" s="77" t="s">
        <v>8</v>
      </c>
      <c r="R73" s="77" t="s">
        <v>8</v>
      </c>
      <c r="S73" s="77" t="s">
        <v>8</v>
      </c>
      <c r="T73" s="77" t="s">
        <v>8</v>
      </c>
      <c r="U73" s="77" t="s">
        <v>8</v>
      </c>
      <c r="V73" s="77" t="s">
        <v>8</v>
      </c>
      <c r="W73" s="77" t="s">
        <v>8</v>
      </c>
      <c r="X73" s="77" t="s">
        <v>8</v>
      </c>
      <c r="Y73" s="77" t="s">
        <v>8</v>
      </c>
      <c r="Z73" s="77" t="s">
        <v>8</v>
      </c>
      <c r="AA73" s="77" t="s">
        <v>8</v>
      </c>
      <c r="AB73" s="77" t="s">
        <v>8</v>
      </c>
      <c r="AC73" s="77" t="s">
        <v>8</v>
      </c>
      <c r="AD73" s="77" t="s">
        <v>8</v>
      </c>
      <c r="AE73" s="77" t="s">
        <v>8</v>
      </c>
      <c r="AF73" s="77" t="s">
        <v>8</v>
      </c>
      <c r="AG73" s="77" t="s">
        <v>8</v>
      </c>
      <c r="AH73" s="41" t="s">
        <v>8</v>
      </c>
      <c r="AI73" s="743" t="s">
        <v>8</v>
      </c>
      <c r="AJ73" s="743" t="s">
        <v>8</v>
      </c>
    </row>
    <row r="74" spans="1:36" s="5" customFormat="1" x14ac:dyDescent="0.2">
      <c r="A74" s="854" t="s">
        <v>95</v>
      </c>
      <c r="B74" s="77" t="s">
        <v>8</v>
      </c>
      <c r="C74" s="77" t="s">
        <v>8</v>
      </c>
      <c r="D74" s="77" t="s">
        <v>8</v>
      </c>
      <c r="E74" s="77" t="s">
        <v>8</v>
      </c>
      <c r="F74" s="77" t="s">
        <v>8</v>
      </c>
      <c r="G74" s="77" t="s">
        <v>8</v>
      </c>
      <c r="H74" s="77" t="s">
        <v>8</v>
      </c>
      <c r="I74" s="77" t="s">
        <v>8</v>
      </c>
      <c r="J74" s="77" t="s">
        <v>8</v>
      </c>
      <c r="K74" s="77" t="s">
        <v>8</v>
      </c>
      <c r="L74" s="77" t="s">
        <v>8</v>
      </c>
      <c r="M74" s="77" t="s">
        <v>8</v>
      </c>
      <c r="N74" s="77" t="s">
        <v>8</v>
      </c>
      <c r="O74" s="77" t="s">
        <v>8</v>
      </c>
      <c r="P74" s="77" t="s">
        <v>8</v>
      </c>
      <c r="Q74" s="77" t="s">
        <v>8</v>
      </c>
      <c r="R74" s="77" t="s">
        <v>8</v>
      </c>
      <c r="S74" s="77" t="s">
        <v>8</v>
      </c>
      <c r="T74" s="77" t="s">
        <v>8</v>
      </c>
      <c r="U74" s="77" t="s">
        <v>8</v>
      </c>
      <c r="V74" s="77" t="s">
        <v>8</v>
      </c>
      <c r="W74" s="77" t="s">
        <v>8</v>
      </c>
      <c r="X74" s="77" t="s">
        <v>8</v>
      </c>
      <c r="Y74" s="77" t="s">
        <v>8</v>
      </c>
      <c r="Z74" s="77" t="s">
        <v>8</v>
      </c>
      <c r="AA74" s="77" t="s">
        <v>8</v>
      </c>
      <c r="AB74" s="77" t="s">
        <v>8</v>
      </c>
      <c r="AC74" s="77" t="s">
        <v>8</v>
      </c>
      <c r="AD74" s="77" t="s">
        <v>8</v>
      </c>
      <c r="AE74" s="77" t="s">
        <v>8</v>
      </c>
      <c r="AF74" s="77" t="s">
        <v>8</v>
      </c>
      <c r="AG74" s="77" t="s">
        <v>8</v>
      </c>
      <c r="AH74" s="41" t="s">
        <v>8</v>
      </c>
      <c r="AI74" s="743" t="s">
        <v>8</v>
      </c>
      <c r="AJ74" s="743" t="s">
        <v>8</v>
      </c>
    </row>
    <row r="75" spans="1:36" s="5" customFormat="1" x14ac:dyDescent="0.2">
      <c r="A75" s="854" t="s">
        <v>96</v>
      </c>
      <c r="B75" s="77" t="s">
        <v>8</v>
      </c>
      <c r="C75" s="77" t="s">
        <v>8</v>
      </c>
      <c r="D75" s="77" t="s">
        <v>8</v>
      </c>
      <c r="E75" s="77" t="s">
        <v>8</v>
      </c>
      <c r="F75" s="77" t="s">
        <v>8</v>
      </c>
      <c r="G75" s="77" t="s">
        <v>8</v>
      </c>
      <c r="H75" s="77" t="s">
        <v>8</v>
      </c>
      <c r="I75" s="77" t="s">
        <v>8</v>
      </c>
      <c r="J75" s="77" t="s">
        <v>8</v>
      </c>
      <c r="K75" s="77" t="s">
        <v>8</v>
      </c>
      <c r="L75" s="77" t="s">
        <v>8</v>
      </c>
      <c r="M75" s="77" t="s">
        <v>8</v>
      </c>
      <c r="N75" s="77" t="s">
        <v>8</v>
      </c>
      <c r="O75" s="77" t="s">
        <v>8</v>
      </c>
      <c r="P75" s="77" t="s">
        <v>8</v>
      </c>
      <c r="Q75" s="77" t="s">
        <v>8</v>
      </c>
      <c r="R75" s="77" t="s">
        <v>8</v>
      </c>
      <c r="S75" s="77" t="s">
        <v>8</v>
      </c>
      <c r="T75" s="77" t="s">
        <v>8</v>
      </c>
      <c r="U75" s="77" t="s">
        <v>8</v>
      </c>
      <c r="V75" s="77" t="s">
        <v>8</v>
      </c>
      <c r="W75" s="77" t="s">
        <v>8</v>
      </c>
      <c r="X75" s="77" t="s">
        <v>8</v>
      </c>
      <c r="Y75" s="77" t="s">
        <v>8</v>
      </c>
      <c r="Z75" s="77" t="s">
        <v>8</v>
      </c>
      <c r="AA75" s="77" t="s">
        <v>8</v>
      </c>
      <c r="AB75" s="77" t="s">
        <v>8</v>
      </c>
      <c r="AC75" s="77" t="s">
        <v>8</v>
      </c>
      <c r="AD75" s="77" t="s">
        <v>8</v>
      </c>
      <c r="AE75" s="77" t="s">
        <v>8</v>
      </c>
      <c r="AF75" s="77" t="s">
        <v>8</v>
      </c>
      <c r="AG75" s="77" t="s">
        <v>8</v>
      </c>
      <c r="AH75" s="41" t="s">
        <v>8</v>
      </c>
      <c r="AI75" s="743" t="s">
        <v>8</v>
      </c>
      <c r="AJ75" s="743" t="s">
        <v>8</v>
      </c>
    </row>
    <row r="76" spans="1:36" s="5" customFormat="1" x14ac:dyDescent="0.2">
      <c r="A76" s="854" t="s">
        <v>97</v>
      </c>
      <c r="B76" s="77" t="s">
        <v>8</v>
      </c>
      <c r="C76" s="77" t="s">
        <v>8</v>
      </c>
      <c r="D76" s="77" t="s">
        <v>8</v>
      </c>
      <c r="E76" s="77" t="s">
        <v>8</v>
      </c>
      <c r="F76" s="77" t="s">
        <v>8</v>
      </c>
      <c r="G76" s="77" t="s">
        <v>8</v>
      </c>
      <c r="H76" s="77" t="s">
        <v>8</v>
      </c>
      <c r="I76" s="77" t="s">
        <v>8</v>
      </c>
      <c r="J76" s="77" t="s">
        <v>8</v>
      </c>
      <c r="K76" s="77" t="s">
        <v>8</v>
      </c>
      <c r="L76" s="77" t="s">
        <v>8</v>
      </c>
      <c r="M76" s="77" t="s">
        <v>8</v>
      </c>
      <c r="N76" s="77" t="s">
        <v>8</v>
      </c>
      <c r="O76" s="77" t="s">
        <v>8</v>
      </c>
      <c r="P76" s="77" t="s">
        <v>8</v>
      </c>
      <c r="Q76" s="77" t="s">
        <v>8</v>
      </c>
      <c r="R76" s="77" t="s">
        <v>8</v>
      </c>
      <c r="S76" s="77" t="s">
        <v>8</v>
      </c>
      <c r="T76" s="77" t="s">
        <v>8</v>
      </c>
      <c r="U76" s="77" t="s">
        <v>8</v>
      </c>
      <c r="V76" s="77" t="s">
        <v>8</v>
      </c>
      <c r="W76" s="77" t="s">
        <v>8</v>
      </c>
      <c r="X76" s="77" t="s">
        <v>8</v>
      </c>
      <c r="Y76" s="77" t="s">
        <v>8</v>
      </c>
      <c r="Z76" s="77" t="s">
        <v>8</v>
      </c>
      <c r="AA76" s="77" t="s">
        <v>8</v>
      </c>
      <c r="AB76" s="77" t="s">
        <v>8</v>
      </c>
      <c r="AC76" s="77" t="s">
        <v>8</v>
      </c>
      <c r="AD76" s="77" t="s">
        <v>8</v>
      </c>
      <c r="AE76" s="77" t="s">
        <v>8</v>
      </c>
      <c r="AF76" s="77" t="s">
        <v>8</v>
      </c>
      <c r="AG76" s="77" t="s">
        <v>8</v>
      </c>
      <c r="AH76" s="41" t="s">
        <v>8</v>
      </c>
      <c r="AI76" s="743" t="s">
        <v>8</v>
      </c>
      <c r="AJ76" s="743" t="s">
        <v>8</v>
      </c>
    </row>
    <row r="77" spans="1:36" s="5" customFormat="1" x14ac:dyDescent="0.2">
      <c r="A77" s="854" t="s">
        <v>98</v>
      </c>
      <c r="B77" s="77" t="s">
        <v>8</v>
      </c>
      <c r="C77" s="77" t="s">
        <v>8</v>
      </c>
      <c r="D77" s="77" t="s">
        <v>8</v>
      </c>
      <c r="E77" s="77" t="s">
        <v>8</v>
      </c>
      <c r="F77" s="77" t="s">
        <v>8</v>
      </c>
      <c r="G77" s="77" t="s">
        <v>8</v>
      </c>
      <c r="H77" s="77" t="s">
        <v>8</v>
      </c>
      <c r="I77" s="77" t="s">
        <v>8</v>
      </c>
      <c r="J77" s="77" t="s">
        <v>8</v>
      </c>
      <c r="K77" s="77" t="s">
        <v>8</v>
      </c>
      <c r="L77" s="77" t="s">
        <v>8</v>
      </c>
      <c r="M77" s="77" t="s">
        <v>8</v>
      </c>
      <c r="N77" s="77" t="s">
        <v>8</v>
      </c>
      <c r="O77" s="77" t="s">
        <v>8</v>
      </c>
      <c r="P77" s="77" t="s">
        <v>8</v>
      </c>
      <c r="Q77" s="77" t="s">
        <v>8</v>
      </c>
      <c r="R77" s="77" t="s">
        <v>8</v>
      </c>
      <c r="S77" s="77" t="s">
        <v>8</v>
      </c>
      <c r="T77" s="77" t="s">
        <v>8</v>
      </c>
      <c r="U77" s="77" t="s">
        <v>8</v>
      </c>
      <c r="V77" s="77" t="s">
        <v>8</v>
      </c>
      <c r="W77" s="77" t="s">
        <v>8</v>
      </c>
      <c r="X77" s="77" t="s">
        <v>8</v>
      </c>
      <c r="Y77" s="77" t="s">
        <v>8</v>
      </c>
      <c r="Z77" s="77" t="s">
        <v>8</v>
      </c>
      <c r="AA77" s="77" t="s">
        <v>8</v>
      </c>
      <c r="AB77" s="77" t="s">
        <v>8</v>
      </c>
      <c r="AC77" s="77" t="s">
        <v>8</v>
      </c>
      <c r="AD77" s="77" t="s">
        <v>8</v>
      </c>
      <c r="AE77" s="77" t="s">
        <v>8</v>
      </c>
      <c r="AF77" s="77" t="s">
        <v>8</v>
      </c>
      <c r="AG77" s="77" t="s">
        <v>8</v>
      </c>
      <c r="AH77" s="41" t="s">
        <v>8</v>
      </c>
      <c r="AI77" s="743" t="s">
        <v>8</v>
      </c>
      <c r="AJ77" s="743" t="s">
        <v>8</v>
      </c>
    </row>
    <row r="78" spans="1:36" s="5" customFormat="1" x14ac:dyDescent="0.2">
      <c r="A78" s="854" t="s">
        <v>99</v>
      </c>
      <c r="B78" s="77" t="s">
        <v>8</v>
      </c>
      <c r="C78" s="77" t="s">
        <v>8</v>
      </c>
      <c r="D78" s="77" t="s">
        <v>8</v>
      </c>
      <c r="E78" s="77" t="s">
        <v>8</v>
      </c>
      <c r="F78" s="77" t="s">
        <v>8</v>
      </c>
      <c r="G78" s="77" t="s">
        <v>8</v>
      </c>
      <c r="H78" s="77" t="s">
        <v>8</v>
      </c>
      <c r="I78" s="77" t="s">
        <v>8</v>
      </c>
      <c r="J78" s="77" t="s">
        <v>8</v>
      </c>
      <c r="K78" s="77" t="s">
        <v>8</v>
      </c>
      <c r="L78" s="77" t="s">
        <v>8</v>
      </c>
      <c r="M78" s="77" t="s">
        <v>8</v>
      </c>
      <c r="N78" s="77" t="s">
        <v>8</v>
      </c>
      <c r="O78" s="77" t="s">
        <v>8</v>
      </c>
      <c r="P78" s="77" t="s">
        <v>8</v>
      </c>
      <c r="Q78" s="77" t="s">
        <v>8</v>
      </c>
      <c r="R78" s="77" t="s">
        <v>8</v>
      </c>
      <c r="S78" s="77" t="s">
        <v>8</v>
      </c>
      <c r="T78" s="77" t="s">
        <v>8</v>
      </c>
      <c r="U78" s="77" t="s">
        <v>8</v>
      </c>
      <c r="V78" s="77" t="s">
        <v>8</v>
      </c>
      <c r="W78" s="77" t="s">
        <v>8</v>
      </c>
      <c r="X78" s="77" t="s">
        <v>8</v>
      </c>
      <c r="Y78" s="77" t="s">
        <v>8</v>
      </c>
      <c r="Z78" s="77" t="s">
        <v>8</v>
      </c>
      <c r="AA78" s="77" t="s">
        <v>8</v>
      </c>
      <c r="AB78" s="77" t="s">
        <v>8</v>
      </c>
      <c r="AC78" s="77" t="s">
        <v>8</v>
      </c>
      <c r="AD78" s="77" t="s">
        <v>8</v>
      </c>
      <c r="AE78" s="77" t="s">
        <v>8</v>
      </c>
      <c r="AF78" s="77" t="s">
        <v>8</v>
      </c>
      <c r="AG78" s="77" t="s">
        <v>8</v>
      </c>
      <c r="AH78" s="41" t="s">
        <v>8</v>
      </c>
      <c r="AI78" s="743" t="s">
        <v>8</v>
      </c>
      <c r="AJ78" s="743" t="s">
        <v>8</v>
      </c>
    </row>
    <row r="79" spans="1:36" s="5" customFormat="1" x14ac:dyDescent="0.2">
      <c r="A79" s="854" t="s">
        <v>101</v>
      </c>
      <c r="B79" s="77" t="s">
        <v>8</v>
      </c>
      <c r="C79" s="77" t="s">
        <v>8</v>
      </c>
      <c r="D79" s="77" t="s">
        <v>8</v>
      </c>
      <c r="E79" s="77" t="s">
        <v>8</v>
      </c>
      <c r="F79" s="77" t="s">
        <v>8</v>
      </c>
      <c r="G79" s="77" t="s">
        <v>8</v>
      </c>
      <c r="H79" s="77" t="s">
        <v>8</v>
      </c>
      <c r="I79" s="77" t="s">
        <v>8</v>
      </c>
      <c r="J79" s="77" t="s">
        <v>8</v>
      </c>
      <c r="K79" s="77" t="s">
        <v>8</v>
      </c>
      <c r="L79" s="77" t="s">
        <v>8</v>
      </c>
      <c r="M79" s="77" t="s">
        <v>8</v>
      </c>
      <c r="N79" s="77" t="s">
        <v>8</v>
      </c>
      <c r="O79" s="77" t="s">
        <v>8</v>
      </c>
      <c r="P79" s="77" t="s">
        <v>8</v>
      </c>
      <c r="Q79" s="77" t="s">
        <v>8</v>
      </c>
      <c r="R79" s="77" t="s">
        <v>8</v>
      </c>
      <c r="S79" s="77" t="s">
        <v>8</v>
      </c>
      <c r="T79" s="77" t="s">
        <v>8</v>
      </c>
      <c r="U79" s="77" t="s">
        <v>8</v>
      </c>
      <c r="V79" s="77" t="s">
        <v>8</v>
      </c>
      <c r="W79" s="77" t="s">
        <v>8</v>
      </c>
      <c r="X79" s="77" t="s">
        <v>8</v>
      </c>
      <c r="Y79" s="77" t="s">
        <v>8</v>
      </c>
      <c r="Z79" s="77" t="s">
        <v>8</v>
      </c>
      <c r="AA79" s="77" t="s">
        <v>8</v>
      </c>
      <c r="AB79" s="77" t="s">
        <v>8</v>
      </c>
      <c r="AC79" s="77" t="s">
        <v>8</v>
      </c>
      <c r="AD79" s="77" t="s">
        <v>8</v>
      </c>
      <c r="AE79" s="77" t="s">
        <v>8</v>
      </c>
      <c r="AF79" s="77" t="s">
        <v>8</v>
      </c>
      <c r="AG79" s="77" t="s">
        <v>8</v>
      </c>
      <c r="AH79" s="41" t="s">
        <v>8</v>
      </c>
      <c r="AI79" s="743" t="s">
        <v>8</v>
      </c>
      <c r="AJ79" s="743" t="s">
        <v>8</v>
      </c>
    </row>
    <row r="80" spans="1:36" s="5" customFormat="1" x14ac:dyDescent="0.2">
      <c r="A80" s="854" t="s">
        <v>102</v>
      </c>
      <c r="B80" s="77" t="s">
        <v>8</v>
      </c>
      <c r="C80" s="77" t="s">
        <v>8</v>
      </c>
      <c r="D80" s="77" t="s">
        <v>8</v>
      </c>
      <c r="E80" s="77" t="s">
        <v>8</v>
      </c>
      <c r="F80" s="77" t="s">
        <v>8</v>
      </c>
      <c r="G80" s="77" t="s">
        <v>8</v>
      </c>
      <c r="H80" s="77" t="s">
        <v>8</v>
      </c>
      <c r="I80" s="77" t="s">
        <v>8</v>
      </c>
      <c r="J80" s="77" t="s">
        <v>8</v>
      </c>
      <c r="K80" s="77" t="s">
        <v>8</v>
      </c>
      <c r="L80" s="77" t="s">
        <v>8</v>
      </c>
      <c r="M80" s="77" t="s">
        <v>8</v>
      </c>
      <c r="N80" s="77" t="s">
        <v>8</v>
      </c>
      <c r="O80" s="77" t="s">
        <v>8</v>
      </c>
      <c r="P80" s="77" t="s">
        <v>8</v>
      </c>
      <c r="Q80" s="77" t="s">
        <v>8</v>
      </c>
      <c r="R80" s="77" t="s">
        <v>8</v>
      </c>
      <c r="S80" s="77" t="s">
        <v>8</v>
      </c>
      <c r="T80" s="77" t="s">
        <v>8</v>
      </c>
      <c r="U80" s="77" t="s">
        <v>8</v>
      </c>
      <c r="V80" s="77" t="s">
        <v>8</v>
      </c>
      <c r="W80" s="77" t="s">
        <v>8</v>
      </c>
      <c r="X80" s="77" t="s">
        <v>8</v>
      </c>
      <c r="Y80" s="77" t="s">
        <v>8</v>
      </c>
      <c r="Z80" s="77" t="s">
        <v>8</v>
      </c>
      <c r="AA80" s="77" t="s">
        <v>8</v>
      </c>
      <c r="AB80" s="77" t="s">
        <v>8</v>
      </c>
      <c r="AC80" s="77" t="s">
        <v>8</v>
      </c>
      <c r="AD80" s="77" t="s">
        <v>8</v>
      </c>
      <c r="AE80" s="77" t="s">
        <v>8</v>
      </c>
      <c r="AF80" s="77" t="s">
        <v>8</v>
      </c>
      <c r="AG80" s="77" t="s">
        <v>8</v>
      </c>
      <c r="AH80" s="41" t="s">
        <v>8</v>
      </c>
      <c r="AI80" s="743" t="s">
        <v>8</v>
      </c>
      <c r="AJ80" s="743" t="s">
        <v>8</v>
      </c>
    </row>
    <row r="81" spans="1:36" s="5" customFormat="1" x14ac:dyDescent="0.2">
      <c r="A81" s="854" t="s">
        <v>103</v>
      </c>
      <c r="B81" s="77" t="s">
        <v>8</v>
      </c>
      <c r="C81" s="77" t="s">
        <v>8</v>
      </c>
      <c r="D81" s="77" t="s">
        <v>8</v>
      </c>
      <c r="E81" s="77" t="s">
        <v>8</v>
      </c>
      <c r="F81" s="77" t="s">
        <v>8</v>
      </c>
      <c r="G81" s="77" t="s">
        <v>8</v>
      </c>
      <c r="H81" s="77" t="s">
        <v>8</v>
      </c>
      <c r="I81" s="77" t="s">
        <v>8</v>
      </c>
      <c r="J81" s="77" t="s">
        <v>8</v>
      </c>
      <c r="K81" s="77" t="s">
        <v>8</v>
      </c>
      <c r="L81" s="77" t="s">
        <v>8</v>
      </c>
      <c r="M81" s="77" t="s">
        <v>8</v>
      </c>
      <c r="N81" s="77" t="s">
        <v>8</v>
      </c>
      <c r="O81" s="77" t="s">
        <v>8</v>
      </c>
      <c r="P81" s="77" t="s">
        <v>8</v>
      </c>
      <c r="Q81" s="77" t="s">
        <v>8</v>
      </c>
      <c r="R81" s="77" t="s">
        <v>8</v>
      </c>
      <c r="S81" s="77" t="s">
        <v>8</v>
      </c>
      <c r="T81" s="77" t="s">
        <v>8</v>
      </c>
      <c r="U81" s="77" t="s">
        <v>8</v>
      </c>
      <c r="V81" s="77" t="s">
        <v>8</v>
      </c>
      <c r="W81" s="77" t="s">
        <v>8</v>
      </c>
      <c r="X81" s="77" t="s">
        <v>8</v>
      </c>
      <c r="Y81" s="77" t="s">
        <v>8</v>
      </c>
      <c r="Z81" s="77" t="s">
        <v>8</v>
      </c>
      <c r="AA81" s="77" t="s">
        <v>8</v>
      </c>
      <c r="AB81" s="77" t="s">
        <v>8</v>
      </c>
      <c r="AC81" s="77" t="s">
        <v>8</v>
      </c>
      <c r="AD81" s="77" t="s">
        <v>8</v>
      </c>
      <c r="AE81" s="77" t="s">
        <v>8</v>
      </c>
      <c r="AF81" s="77" t="s">
        <v>8</v>
      </c>
      <c r="AG81" s="77" t="s">
        <v>8</v>
      </c>
      <c r="AH81" s="41" t="s">
        <v>8</v>
      </c>
      <c r="AI81" s="41" t="s">
        <v>8</v>
      </c>
      <c r="AJ81" s="743" t="s">
        <v>8</v>
      </c>
    </row>
    <row r="82" spans="1:36" s="957" customFormat="1" x14ac:dyDescent="0.2">
      <c r="A82" s="1074" t="s">
        <v>104</v>
      </c>
      <c r="B82" s="1074"/>
      <c r="C82" s="1074"/>
      <c r="D82" s="1074"/>
      <c r="E82" s="1074"/>
      <c r="F82" s="1074"/>
      <c r="G82" s="1074"/>
      <c r="H82" s="1074"/>
      <c r="I82" s="1074"/>
      <c r="J82" s="1074"/>
      <c r="K82" s="1074"/>
      <c r="L82" s="1074"/>
      <c r="M82" s="1074"/>
      <c r="N82" s="1074"/>
      <c r="O82" s="1074"/>
      <c r="P82" s="1074"/>
      <c r="Q82" s="1074"/>
      <c r="R82" s="1074"/>
      <c r="S82" s="1074"/>
      <c r="T82" s="1074"/>
      <c r="U82" s="1074"/>
      <c r="V82" s="1074"/>
      <c r="W82" s="1074"/>
      <c r="X82" s="1074"/>
      <c r="Y82" s="1074"/>
      <c r="Z82" s="1074"/>
      <c r="AA82" s="1074"/>
      <c r="AB82" s="1074"/>
      <c r="AC82" s="1074"/>
      <c r="AD82" s="1074"/>
      <c r="AE82" s="1074"/>
      <c r="AF82" s="1074"/>
      <c r="AG82" s="1074"/>
      <c r="AH82" s="1074"/>
      <c r="AI82" s="1074"/>
      <c r="AJ82" s="1074"/>
    </row>
    <row r="83" spans="1:36" s="138" customFormat="1" ht="22.5" x14ac:dyDescent="0.2">
      <c r="A83" s="856" t="s">
        <v>105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958"/>
      <c r="V83" s="958"/>
      <c r="W83" s="958"/>
      <c r="X83" s="958"/>
      <c r="Y83" s="958"/>
      <c r="Z83" s="958"/>
      <c r="AA83" s="958"/>
      <c r="AB83" s="958"/>
      <c r="AC83" s="569"/>
      <c r="AD83" s="569"/>
      <c r="AE83" s="959"/>
      <c r="AF83" s="960"/>
      <c r="AG83" s="570"/>
      <c r="AH83" s="262"/>
      <c r="AI83" s="93"/>
      <c r="AJ83" s="136"/>
    </row>
    <row r="84" spans="1:36" s="138" customFormat="1" x14ac:dyDescent="0.2">
      <c r="A84" s="856" t="s">
        <v>883</v>
      </c>
      <c r="B84" s="80" t="s">
        <v>4</v>
      </c>
      <c r="C84" s="80" t="s">
        <v>4</v>
      </c>
      <c r="D84" s="80" t="s">
        <v>4</v>
      </c>
      <c r="E84" s="80" t="s">
        <v>4</v>
      </c>
      <c r="F84" s="80" t="s">
        <v>4</v>
      </c>
      <c r="G84" s="80" t="s">
        <v>4</v>
      </c>
      <c r="H84" s="80" t="s">
        <v>4</v>
      </c>
      <c r="I84" s="80" t="s">
        <v>4</v>
      </c>
      <c r="J84" s="80" t="s">
        <v>4</v>
      </c>
      <c r="K84" s="80" t="s">
        <v>4</v>
      </c>
      <c r="L84" s="80" t="s">
        <v>4</v>
      </c>
      <c r="M84" s="80" t="s">
        <v>4</v>
      </c>
      <c r="N84" s="80" t="s">
        <v>4</v>
      </c>
      <c r="O84" s="80" t="s">
        <v>4</v>
      </c>
      <c r="P84" s="80" t="s">
        <v>4</v>
      </c>
      <c r="Q84" s="80" t="s">
        <v>4</v>
      </c>
      <c r="R84" s="80" t="s">
        <v>4</v>
      </c>
      <c r="S84" s="80" t="s">
        <v>4</v>
      </c>
      <c r="T84" s="80" t="s">
        <v>4</v>
      </c>
      <c r="U84" s="857">
        <v>1650.9949999999999</v>
      </c>
      <c r="V84" s="857">
        <v>1489.894</v>
      </c>
      <c r="W84" s="857">
        <v>1646.29</v>
      </c>
      <c r="X84" s="857">
        <v>5248.5309999999999</v>
      </c>
      <c r="Y84" s="857">
        <v>1480.7360000000001</v>
      </c>
      <c r="Z84" s="857">
        <v>6888.2910000000002</v>
      </c>
      <c r="AA84" s="857">
        <v>7771.1620000000003</v>
      </c>
      <c r="AB84" s="857">
        <v>6830.4139999999998</v>
      </c>
      <c r="AC84" s="857">
        <v>7760.5870000000004</v>
      </c>
      <c r="AD84" s="857">
        <v>9659.5959999999995</v>
      </c>
      <c r="AE84" s="857">
        <v>9911.99</v>
      </c>
      <c r="AF84" s="857">
        <v>6253.7960000000003</v>
      </c>
      <c r="AG84" s="320">
        <v>8599.6929999999993</v>
      </c>
      <c r="AH84" s="1063">
        <v>9491.9619999999995</v>
      </c>
      <c r="AI84" s="983">
        <v>22347.155999999999</v>
      </c>
      <c r="AJ84" s="824">
        <v>14405.111000000001</v>
      </c>
    </row>
    <row r="85" spans="1:36" s="138" customFormat="1" ht="22.5" x14ac:dyDescent="0.2">
      <c r="A85" s="514" t="s">
        <v>106</v>
      </c>
      <c r="B85" s="961" t="s">
        <v>4</v>
      </c>
      <c r="C85" s="961" t="s">
        <v>4</v>
      </c>
      <c r="D85" s="961" t="s">
        <v>4</v>
      </c>
      <c r="E85" s="961" t="s">
        <v>4</v>
      </c>
      <c r="F85" s="961" t="s">
        <v>4</v>
      </c>
      <c r="G85" s="961" t="s">
        <v>4</v>
      </c>
      <c r="H85" s="961" t="s">
        <v>4</v>
      </c>
      <c r="I85" s="961" t="s">
        <v>4</v>
      </c>
      <c r="J85" s="961" t="s">
        <v>4</v>
      </c>
      <c r="K85" s="961" t="s">
        <v>4</v>
      </c>
      <c r="L85" s="961" t="s">
        <v>4</v>
      </c>
      <c r="M85" s="961" t="s">
        <v>4</v>
      </c>
      <c r="N85" s="961" t="s">
        <v>4</v>
      </c>
      <c r="O85" s="961" t="s">
        <v>4</v>
      </c>
      <c r="P85" s="961" t="s">
        <v>4</v>
      </c>
      <c r="Q85" s="961" t="s">
        <v>4</v>
      </c>
      <c r="R85" s="961" t="s">
        <v>4</v>
      </c>
      <c r="S85" s="961" t="s">
        <v>4</v>
      </c>
      <c r="T85" s="961" t="s">
        <v>4</v>
      </c>
      <c r="U85" s="48">
        <v>0.17161771233208492</v>
      </c>
      <c r="V85" s="48">
        <v>0.11881937770901536</v>
      </c>
      <c r="W85" s="48">
        <v>0.12508177128959685</v>
      </c>
      <c r="X85" s="48">
        <v>0.40822932886981383</v>
      </c>
      <c r="Y85" s="48">
        <v>0.11908986574466153</v>
      </c>
      <c r="Z85" s="48">
        <v>0.67902867907491182</v>
      </c>
      <c r="AA85" s="48">
        <v>0.60192338823675218</v>
      </c>
      <c r="AB85" s="48">
        <v>0.42767978681173086</v>
      </c>
      <c r="AC85" s="48">
        <v>0.41589961500040734</v>
      </c>
      <c r="AD85" s="48">
        <v>0.5</v>
      </c>
      <c r="AE85" s="48">
        <v>0.6</v>
      </c>
      <c r="AF85" s="48">
        <v>0.3</v>
      </c>
      <c r="AG85" s="48">
        <v>0.30416492694033642</v>
      </c>
      <c r="AH85" s="1014">
        <v>0.4</v>
      </c>
      <c r="AI85" s="978">
        <v>0.1</v>
      </c>
      <c r="AJ85" s="978">
        <v>0.5</v>
      </c>
    </row>
    <row r="86" spans="1:36" s="138" customFormat="1" ht="22.5" x14ac:dyDescent="0.2">
      <c r="A86" s="856" t="s">
        <v>112</v>
      </c>
      <c r="B86" s="80" t="s">
        <v>4</v>
      </c>
      <c r="C86" s="80" t="s">
        <v>4</v>
      </c>
      <c r="D86" s="80" t="s">
        <v>4</v>
      </c>
      <c r="E86" s="80" t="s">
        <v>4</v>
      </c>
      <c r="F86" s="80" t="s">
        <v>4</v>
      </c>
      <c r="G86" s="80" t="s">
        <v>4</v>
      </c>
      <c r="H86" s="80" t="s">
        <v>4</v>
      </c>
      <c r="I86" s="80" t="s">
        <v>4</v>
      </c>
      <c r="J86" s="80" t="s">
        <v>4</v>
      </c>
      <c r="K86" s="80" t="s">
        <v>4</v>
      </c>
      <c r="L86" s="80" t="s">
        <v>4</v>
      </c>
      <c r="M86" s="80" t="s">
        <v>4</v>
      </c>
      <c r="N86" s="80" t="s">
        <v>4</v>
      </c>
      <c r="O86" s="80" t="s">
        <v>4</v>
      </c>
      <c r="P86" s="80" t="s">
        <v>4</v>
      </c>
      <c r="Q86" s="80" t="s">
        <v>4</v>
      </c>
      <c r="R86" s="80" t="s">
        <v>4</v>
      </c>
      <c r="S86" s="80" t="s">
        <v>4</v>
      </c>
      <c r="T86" s="80" t="s">
        <v>4</v>
      </c>
      <c r="U86" s="112" t="s">
        <v>4</v>
      </c>
      <c r="V86" s="112" t="s">
        <v>4</v>
      </c>
      <c r="W86" s="112" t="s">
        <v>4</v>
      </c>
      <c r="X86" s="112" t="s">
        <v>4</v>
      </c>
      <c r="Y86" s="112" t="s">
        <v>4</v>
      </c>
      <c r="Z86" s="112" t="s">
        <v>4</v>
      </c>
      <c r="AA86" s="112" t="s">
        <v>4</v>
      </c>
      <c r="AB86" s="112" t="s">
        <v>4</v>
      </c>
      <c r="AC86" s="112" t="s">
        <v>4</v>
      </c>
      <c r="AD86" s="112" t="s">
        <v>4</v>
      </c>
      <c r="AE86" s="112" t="s">
        <v>4</v>
      </c>
      <c r="AF86" s="112" t="s">
        <v>4</v>
      </c>
      <c r="AG86" s="112" t="s">
        <v>4</v>
      </c>
      <c r="AH86" s="1064" t="s">
        <v>4</v>
      </c>
      <c r="AI86" s="1065" t="s">
        <v>4</v>
      </c>
      <c r="AJ86" s="1065" t="s">
        <v>4</v>
      </c>
    </row>
    <row r="87" spans="1:36" s="138" customFormat="1" ht="22.5" x14ac:dyDescent="0.2">
      <c r="A87" s="856" t="s">
        <v>292</v>
      </c>
      <c r="B87" s="80" t="s">
        <v>4</v>
      </c>
      <c r="C87" s="80" t="s">
        <v>4</v>
      </c>
      <c r="D87" s="80" t="s">
        <v>4</v>
      </c>
      <c r="E87" s="80" t="s">
        <v>4</v>
      </c>
      <c r="F87" s="80" t="s">
        <v>4</v>
      </c>
      <c r="G87" s="80" t="s">
        <v>4</v>
      </c>
      <c r="H87" s="80" t="s">
        <v>4</v>
      </c>
      <c r="I87" s="80" t="s">
        <v>4</v>
      </c>
      <c r="J87" s="80" t="s">
        <v>4</v>
      </c>
      <c r="K87" s="80" t="s">
        <v>4</v>
      </c>
      <c r="L87" s="80" t="s">
        <v>4</v>
      </c>
      <c r="M87" s="80" t="s">
        <v>4</v>
      </c>
      <c r="N87" s="80" t="s">
        <v>4</v>
      </c>
      <c r="O87" s="80" t="s">
        <v>4</v>
      </c>
      <c r="P87" s="80" t="s">
        <v>4</v>
      </c>
      <c r="Q87" s="80" t="s">
        <v>4</v>
      </c>
      <c r="R87" s="80" t="s">
        <v>4</v>
      </c>
      <c r="S87" s="80" t="s">
        <v>4</v>
      </c>
      <c r="T87" s="80" t="s">
        <v>4</v>
      </c>
      <c r="U87" s="112" t="s">
        <v>4</v>
      </c>
      <c r="V87" s="112" t="s">
        <v>4</v>
      </c>
      <c r="W87" s="112" t="s">
        <v>4</v>
      </c>
      <c r="X87" s="112" t="s">
        <v>4</v>
      </c>
      <c r="Y87" s="112" t="s">
        <v>4</v>
      </c>
      <c r="Z87" s="112" t="s">
        <v>4</v>
      </c>
      <c r="AA87" s="112" t="s">
        <v>4</v>
      </c>
      <c r="AB87" s="112" t="s">
        <v>4</v>
      </c>
      <c r="AC87" s="112" t="s">
        <v>4</v>
      </c>
      <c r="AD87" s="112" t="s">
        <v>4</v>
      </c>
      <c r="AE87" s="112" t="s">
        <v>4</v>
      </c>
      <c r="AF87" s="112" t="s">
        <v>4</v>
      </c>
      <c r="AG87" s="112" t="s">
        <v>4</v>
      </c>
      <c r="AH87" s="1064" t="s">
        <v>4</v>
      </c>
      <c r="AI87" s="1065" t="s">
        <v>4</v>
      </c>
      <c r="AJ87" s="1065" t="s">
        <v>4</v>
      </c>
    </row>
    <row r="88" spans="1:36" s="138" customFormat="1" x14ac:dyDescent="0.2">
      <c r="A88" s="856" t="s">
        <v>113</v>
      </c>
      <c r="B88" s="80" t="s">
        <v>4</v>
      </c>
      <c r="C88" s="80" t="s">
        <v>4</v>
      </c>
      <c r="D88" s="80" t="s">
        <v>4</v>
      </c>
      <c r="E88" s="80" t="s">
        <v>4</v>
      </c>
      <c r="F88" s="80" t="s">
        <v>4</v>
      </c>
      <c r="G88" s="80" t="s">
        <v>4</v>
      </c>
      <c r="H88" s="80" t="s">
        <v>4</v>
      </c>
      <c r="I88" s="80" t="s">
        <v>4</v>
      </c>
      <c r="J88" s="80" t="s">
        <v>4</v>
      </c>
      <c r="K88" s="80" t="s">
        <v>4</v>
      </c>
      <c r="L88" s="80" t="s">
        <v>4</v>
      </c>
      <c r="M88" s="80" t="s">
        <v>4</v>
      </c>
      <c r="N88" s="80" t="s">
        <v>4</v>
      </c>
      <c r="O88" s="80" t="s">
        <v>4</v>
      </c>
      <c r="P88" s="80" t="s">
        <v>4</v>
      </c>
      <c r="Q88" s="80" t="s">
        <v>4</v>
      </c>
      <c r="R88" s="80" t="s">
        <v>4</v>
      </c>
      <c r="S88" s="80" t="s">
        <v>4</v>
      </c>
      <c r="T88" s="80" t="s">
        <v>4</v>
      </c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1054"/>
      <c r="AI88" s="1014"/>
      <c r="AJ88" s="1012"/>
    </row>
    <row r="89" spans="1:36" s="138" customFormat="1" x14ac:dyDescent="0.2">
      <c r="A89" s="856" t="s">
        <v>908</v>
      </c>
      <c r="B89" s="80" t="s">
        <v>4</v>
      </c>
      <c r="C89" s="80" t="s">
        <v>4</v>
      </c>
      <c r="D89" s="80" t="s">
        <v>4</v>
      </c>
      <c r="E89" s="80" t="s">
        <v>4</v>
      </c>
      <c r="F89" s="80" t="s">
        <v>4</v>
      </c>
      <c r="G89" s="80" t="s">
        <v>4</v>
      </c>
      <c r="H89" s="80" t="s">
        <v>4</v>
      </c>
      <c r="I89" s="80" t="s">
        <v>4</v>
      </c>
      <c r="J89" s="80" t="s">
        <v>4</v>
      </c>
      <c r="K89" s="80" t="s">
        <v>4</v>
      </c>
      <c r="L89" s="80" t="s">
        <v>4</v>
      </c>
      <c r="M89" s="80" t="s">
        <v>4</v>
      </c>
      <c r="N89" s="80" t="s">
        <v>4</v>
      </c>
      <c r="O89" s="80" t="s">
        <v>4</v>
      </c>
      <c r="P89" s="80" t="s">
        <v>4</v>
      </c>
      <c r="Q89" s="80" t="s">
        <v>4</v>
      </c>
      <c r="R89" s="80" t="s">
        <v>4</v>
      </c>
      <c r="S89" s="80" t="s">
        <v>4</v>
      </c>
      <c r="T89" s="80" t="s">
        <v>4</v>
      </c>
      <c r="U89" s="857" t="s">
        <v>8</v>
      </c>
      <c r="V89" s="857" t="s">
        <v>8</v>
      </c>
      <c r="W89" s="857" t="s">
        <v>8</v>
      </c>
      <c r="X89" s="857">
        <v>3370.5360000000001</v>
      </c>
      <c r="Y89" s="857" t="s">
        <v>8</v>
      </c>
      <c r="Z89" s="857">
        <v>5192.674</v>
      </c>
      <c r="AA89" s="857">
        <v>5956.0169999999998</v>
      </c>
      <c r="AB89" s="857">
        <v>3663.5360000000001</v>
      </c>
      <c r="AC89" s="857" t="s">
        <v>114</v>
      </c>
      <c r="AD89" s="857">
        <v>5070.232</v>
      </c>
      <c r="AE89" s="857">
        <v>4975.28</v>
      </c>
      <c r="AF89" s="857" t="s">
        <v>114</v>
      </c>
      <c r="AG89" s="35">
        <v>845.4</v>
      </c>
      <c r="AH89" s="1063">
        <v>1592.3610000000001</v>
      </c>
      <c r="AI89" s="983">
        <v>1432.954</v>
      </c>
      <c r="AJ89" s="986" t="s">
        <v>8</v>
      </c>
    </row>
    <row r="90" spans="1:36" s="138" customFormat="1" x14ac:dyDescent="0.2">
      <c r="A90" s="28" t="s">
        <v>293</v>
      </c>
      <c r="B90" s="80" t="s">
        <v>4</v>
      </c>
      <c r="C90" s="80" t="s">
        <v>4</v>
      </c>
      <c r="D90" s="80" t="s">
        <v>4</v>
      </c>
      <c r="E90" s="80" t="s">
        <v>4</v>
      </c>
      <c r="F90" s="80" t="s">
        <v>4</v>
      </c>
      <c r="G90" s="80" t="s">
        <v>4</v>
      </c>
      <c r="H90" s="80" t="s">
        <v>4</v>
      </c>
      <c r="I90" s="80" t="s">
        <v>4</v>
      </c>
      <c r="J90" s="80" t="s">
        <v>4</v>
      </c>
      <c r="K90" s="80" t="s">
        <v>4</v>
      </c>
      <c r="L90" s="80" t="s">
        <v>4</v>
      </c>
      <c r="M90" s="80" t="s">
        <v>4</v>
      </c>
      <c r="N90" s="80" t="s">
        <v>4</v>
      </c>
      <c r="O90" s="80" t="s">
        <v>4</v>
      </c>
      <c r="P90" s="80" t="s">
        <v>4</v>
      </c>
      <c r="Q90" s="80" t="s">
        <v>4</v>
      </c>
      <c r="R90" s="80" t="s">
        <v>4</v>
      </c>
      <c r="S90" s="80" t="s">
        <v>4</v>
      </c>
      <c r="T90" s="80" t="s">
        <v>4</v>
      </c>
      <c r="U90" s="313" t="s">
        <v>4</v>
      </c>
      <c r="V90" s="313" t="s">
        <v>4</v>
      </c>
      <c r="W90" s="313" t="s">
        <v>4</v>
      </c>
      <c r="X90" s="313" t="s">
        <v>4</v>
      </c>
      <c r="Y90" s="313" t="s">
        <v>4</v>
      </c>
      <c r="Z90" s="313" t="s">
        <v>4</v>
      </c>
      <c r="AA90" s="313" t="s">
        <v>4</v>
      </c>
      <c r="AB90" s="313" t="s">
        <v>4</v>
      </c>
      <c r="AC90" s="313" t="s">
        <v>4</v>
      </c>
      <c r="AD90" s="313" t="s">
        <v>4</v>
      </c>
      <c r="AE90" s="313" t="s">
        <v>4</v>
      </c>
      <c r="AF90" s="313" t="s">
        <v>4</v>
      </c>
      <c r="AG90" s="313" t="s">
        <v>4</v>
      </c>
      <c r="AH90" s="313" t="s">
        <v>4</v>
      </c>
      <c r="AI90" s="828" t="s">
        <v>4</v>
      </c>
      <c r="AJ90" s="828" t="s">
        <v>4</v>
      </c>
    </row>
    <row r="91" spans="1:36" s="138" customFormat="1" ht="22.5" x14ac:dyDescent="0.2">
      <c r="A91" s="856" t="s">
        <v>115</v>
      </c>
      <c r="B91" s="80" t="s">
        <v>4</v>
      </c>
      <c r="C91" s="80" t="s">
        <v>4</v>
      </c>
      <c r="D91" s="80" t="s">
        <v>4</v>
      </c>
      <c r="E91" s="80" t="s">
        <v>4</v>
      </c>
      <c r="F91" s="80" t="s">
        <v>4</v>
      </c>
      <c r="G91" s="80" t="s">
        <v>4</v>
      </c>
      <c r="H91" s="80" t="s">
        <v>4</v>
      </c>
      <c r="I91" s="80" t="s">
        <v>4</v>
      </c>
      <c r="J91" s="80" t="s">
        <v>4</v>
      </c>
      <c r="K91" s="80" t="s">
        <v>4</v>
      </c>
      <c r="L91" s="80" t="s">
        <v>4</v>
      </c>
      <c r="M91" s="80" t="s">
        <v>4</v>
      </c>
      <c r="N91" s="80" t="s">
        <v>4</v>
      </c>
      <c r="O91" s="80" t="s">
        <v>4</v>
      </c>
      <c r="P91" s="80" t="s">
        <v>4</v>
      </c>
      <c r="Q91" s="80" t="s">
        <v>4</v>
      </c>
      <c r="R91" s="80" t="s">
        <v>4</v>
      </c>
      <c r="S91" s="80" t="s">
        <v>4</v>
      </c>
      <c r="T91" s="80" t="s">
        <v>4</v>
      </c>
      <c r="U91" s="313" t="s">
        <v>4</v>
      </c>
      <c r="V91" s="313" t="s">
        <v>4</v>
      </c>
      <c r="W91" s="313" t="s">
        <v>4</v>
      </c>
      <c r="X91" s="313" t="s">
        <v>4</v>
      </c>
      <c r="Y91" s="313" t="s">
        <v>4</v>
      </c>
      <c r="Z91" s="313" t="s">
        <v>4</v>
      </c>
      <c r="AA91" s="313" t="s">
        <v>4</v>
      </c>
      <c r="AB91" s="313" t="s">
        <v>4</v>
      </c>
      <c r="AC91" s="313" t="s">
        <v>4</v>
      </c>
      <c r="AD91" s="313" t="s">
        <v>4</v>
      </c>
      <c r="AE91" s="313" t="s">
        <v>4</v>
      </c>
      <c r="AF91" s="313" t="s">
        <v>4</v>
      </c>
      <c r="AG91" s="313" t="s">
        <v>4</v>
      </c>
      <c r="AH91" s="313" t="s">
        <v>4</v>
      </c>
      <c r="AI91" s="828" t="s">
        <v>4</v>
      </c>
      <c r="AJ91" s="828" t="s">
        <v>4</v>
      </c>
    </row>
    <row r="92" spans="1:36" s="138" customFormat="1" x14ac:dyDescent="0.2">
      <c r="A92" s="856" t="s">
        <v>294</v>
      </c>
      <c r="B92" s="80" t="s">
        <v>4</v>
      </c>
      <c r="C92" s="80" t="s">
        <v>4</v>
      </c>
      <c r="D92" s="80" t="s">
        <v>4</v>
      </c>
      <c r="E92" s="80" t="s">
        <v>4</v>
      </c>
      <c r="F92" s="80" t="s">
        <v>4</v>
      </c>
      <c r="G92" s="80" t="s">
        <v>4</v>
      </c>
      <c r="H92" s="80" t="s">
        <v>4</v>
      </c>
      <c r="I92" s="80" t="s">
        <v>4</v>
      </c>
      <c r="J92" s="80" t="s">
        <v>4</v>
      </c>
      <c r="K92" s="80" t="s">
        <v>4</v>
      </c>
      <c r="L92" s="80" t="s">
        <v>4</v>
      </c>
      <c r="M92" s="80" t="s">
        <v>4</v>
      </c>
      <c r="N92" s="80" t="s">
        <v>4</v>
      </c>
      <c r="O92" s="80" t="s">
        <v>4</v>
      </c>
      <c r="P92" s="80" t="s">
        <v>4</v>
      </c>
      <c r="Q92" s="80" t="s">
        <v>4</v>
      </c>
      <c r="R92" s="80" t="s">
        <v>4</v>
      </c>
      <c r="S92" s="80" t="s">
        <v>4</v>
      </c>
      <c r="T92" s="80" t="s">
        <v>4</v>
      </c>
      <c r="U92" s="313" t="s">
        <v>4</v>
      </c>
      <c r="V92" s="313" t="s">
        <v>4</v>
      </c>
      <c r="W92" s="313" t="s">
        <v>4</v>
      </c>
      <c r="X92" s="313" t="s">
        <v>4</v>
      </c>
      <c r="Y92" s="313" t="s">
        <v>4</v>
      </c>
      <c r="Z92" s="313" t="s">
        <v>4</v>
      </c>
      <c r="AA92" s="313" t="s">
        <v>4</v>
      </c>
      <c r="AB92" s="313" t="s">
        <v>4</v>
      </c>
      <c r="AC92" s="313" t="s">
        <v>4</v>
      </c>
      <c r="AD92" s="313" t="s">
        <v>4</v>
      </c>
      <c r="AE92" s="313" t="s">
        <v>4</v>
      </c>
      <c r="AF92" s="313" t="s">
        <v>4</v>
      </c>
      <c r="AG92" s="313" t="s">
        <v>4</v>
      </c>
      <c r="AH92" s="313" t="s">
        <v>4</v>
      </c>
      <c r="AI92" s="828" t="s">
        <v>4</v>
      </c>
      <c r="AJ92" s="828" t="s">
        <v>4</v>
      </c>
    </row>
    <row r="93" spans="1:36" s="138" customFormat="1" x14ac:dyDescent="0.2">
      <c r="A93" s="856" t="s">
        <v>116</v>
      </c>
      <c r="B93" s="80" t="s">
        <v>4</v>
      </c>
      <c r="C93" s="80" t="s">
        <v>4</v>
      </c>
      <c r="D93" s="80" t="s">
        <v>4</v>
      </c>
      <c r="E93" s="80" t="s">
        <v>4</v>
      </c>
      <c r="F93" s="80" t="s">
        <v>4</v>
      </c>
      <c r="G93" s="80" t="s">
        <v>4</v>
      </c>
      <c r="H93" s="80" t="s">
        <v>4</v>
      </c>
      <c r="I93" s="80" t="s">
        <v>4</v>
      </c>
      <c r="J93" s="80" t="s">
        <v>4</v>
      </c>
      <c r="K93" s="80" t="s">
        <v>4</v>
      </c>
      <c r="L93" s="80" t="s">
        <v>4</v>
      </c>
      <c r="M93" s="80" t="s">
        <v>4</v>
      </c>
      <c r="N93" s="80" t="s">
        <v>4</v>
      </c>
      <c r="O93" s="80" t="s">
        <v>4</v>
      </c>
      <c r="P93" s="80" t="s">
        <v>4</v>
      </c>
      <c r="Q93" s="80" t="s">
        <v>4</v>
      </c>
      <c r="R93" s="80" t="s">
        <v>4</v>
      </c>
      <c r="S93" s="80" t="s">
        <v>4</v>
      </c>
      <c r="T93" s="80" t="s">
        <v>4</v>
      </c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313"/>
      <c r="AH93" s="1054"/>
      <c r="AI93" s="1014"/>
      <c r="AJ93" s="1012"/>
    </row>
    <row r="94" spans="1:36" s="138" customFormat="1" x14ac:dyDescent="0.2">
      <c r="A94" s="856" t="s">
        <v>908</v>
      </c>
      <c r="B94" s="80" t="s">
        <v>4</v>
      </c>
      <c r="C94" s="80" t="s">
        <v>4</v>
      </c>
      <c r="D94" s="80" t="s">
        <v>4</v>
      </c>
      <c r="E94" s="80" t="s">
        <v>4</v>
      </c>
      <c r="F94" s="80" t="s">
        <v>4</v>
      </c>
      <c r="G94" s="80" t="s">
        <v>4</v>
      </c>
      <c r="H94" s="80" t="s">
        <v>4</v>
      </c>
      <c r="I94" s="80" t="s">
        <v>4</v>
      </c>
      <c r="J94" s="80" t="s">
        <v>4</v>
      </c>
      <c r="K94" s="80" t="s">
        <v>4</v>
      </c>
      <c r="L94" s="80" t="s">
        <v>4</v>
      </c>
      <c r="M94" s="80" t="s">
        <v>4</v>
      </c>
      <c r="N94" s="80" t="s">
        <v>4</v>
      </c>
      <c r="O94" s="80" t="s">
        <v>4</v>
      </c>
      <c r="P94" s="80" t="s">
        <v>4</v>
      </c>
      <c r="Q94" s="80" t="s">
        <v>4</v>
      </c>
      <c r="R94" s="80" t="s">
        <v>4</v>
      </c>
      <c r="S94" s="80" t="s">
        <v>4</v>
      </c>
      <c r="T94" s="80" t="s">
        <v>4</v>
      </c>
      <c r="U94" s="857">
        <v>1613.5840000000001</v>
      </c>
      <c r="V94" s="857">
        <v>1458.557</v>
      </c>
      <c r="W94" s="857">
        <v>1592.269</v>
      </c>
      <c r="X94" s="857">
        <v>1812.6990000000001</v>
      </c>
      <c r="Y94" s="857">
        <v>1399.855</v>
      </c>
      <c r="Z94" s="857">
        <v>1492.674</v>
      </c>
      <c r="AA94" s="857">
        <v>778.23</v>
      </c>
      <c r="AB94" s="857">
        <v>1235.7149999999999</v>
      </c>
      <c r="AC94" s="857">
        <v>1616.1369999999999</v>
      </c>
      <c r="AD94" s="857">
        <v>2180.9780000000001</v>
      </c>
      <c r="AE94" s="857">
        <v>2748.9850000000001</v>
      </c>
      <c r="AF94" s="857">
        <v>3236.806</v>
      </c>
      <c r="AG94" s="35">
        <v>4836.2</v>
      </c>
      <c r="AH94" s="1063">
        <v>6333.0810000000001</v>
      </c>
      <c r="AI94" s="983">
        <v>18895.827000000001</v>
      </c>
      <c r="AJ94" s="824">
        <v>10802.602000000001</v>
      </c>
    </row>
    <row r="95" spans="1:36" s="138" customFormat="1" x14ac:dyDescent="0.2">
      <c r="A95" s="34" t="s">
        <v>293</v>
      </c>
      <c r="B95" s="322" t="s">
        <v>4</v>
      </c>
      <c r="C95" s="322" t="s">
        <v>4</v>
      </c>
      <c r="D95" s="322" t="s">
        <v>4</v>
      </c>
      <c r="E95" s="322" t="s">
        <v>4</v>
      </c>
      <c r="F95" s="322" t="s">
        <v>4</v>
      </c>
      <c r="G95" s="322" t="s">
        <v>4</v>
      </c>
      <c r="H95" s="322" t="s">
        <v>4</v>
      </c>
      <c r="I95" s="322" t="s">
        <v>4</v>
      </c>
      <c r="J95" s="322" t="s">
        <v>4</v>
      </c>
      <c r="K95" s="322" t="s">
        <v>4</v>
      </c>
      <c r="L95" s="322" t="s">
        <v>4</v>
      </c>
      <c r="M95" s="322" t="s">
        <v>4</v>
      </c>
      <c r="N95" s="322" t="s">
        <v>4</v>
      </c>
      <c r="O95" s="322" t="s">
        <v>4</v>
      </c>
      <c r="P95" s="322" t="s">
        <v>4</v>
      </c>
      <c r="Q95" s="322" t="s">
        <v>4</v>
      </c>
      <c r="R95" s="322" t="s">
        <v>4</v>
      </c>
      <c r="S95" s="322" t="s">
        <v>4</v>
      </c>
      <c r="T95" s="322" t="s">
        <v>4</v>
      </c>
      <c r="U95" s="313" t="s">
        <v>4</v>
      </c>
      <c r="V95" s="313" t="s">
        <v>4</v>
      </c>
      <c r="W95" s="313" t="s">
        <v>4</v>
      </c>
      <c r="X95" s="313" t="s">
        <v>4</v>
      </c>
      <c r="Y95" s="313" t="s">
        <v>4</v>
      </c>
      <c r="Z95" s="313" t="s">
        <v>4</v>
      </c>
      <c r="AA95" s="313" t="s">
        <v>4</v>
      </c>
      <c r="AB95" s="313" t="s">
        <v>4</v>
      </c>
      <c r="AC95" s="313" t="s">
        <v>4</v>
      </c>
      <c r="AD95" s="313" t="s">
        <v>4</v>
      </c>
      <c r="AE95" s="313" t="s">
        <v>4</v>
      </c>
      <c r="AF95" s="313" t="s">
        <v>4</v>
      </c>
      <c r="AG95" s="313" t="s">
        <v>4</v>
      </c>
      <c r="AH95" s="1054"/>
      <c r="AI95" s="1065" t="s">
        <v>4</v>
      </c>
      <c r="AJ95" s="1065" t="s">
        <v>4</v>
      </c>
    </row>
    <row r="96" spans="1:36" s="138" customFormat="1" ht="22.5" x14ac:dyDescent="0.2">
      <c r="A96" s="856" t="s">
        <v>115</v>
      </c>
      <c r="B96" s="80" t="s">
        <v>4</v>
      </c>
      <c r="C96" s="80" t="s">
        <v>4</v>
      </c>
      <c r="D96" s="80" t="s">
        <v>4</v>
      </c>
      <c r="E96" s="80" t="s">
        <v>4</v>
      </c>
      <c r="F96" s="80" t="s">
        <v>4</v>
      </c>
      <c r="G96" s="80" t="s">
        <v>4</v>
      </c>
      <c r="H96" s="80" t="s">
        <v>4</v>
      </c>
      <c r="I96" s="80" t="s">
        <v>4</v>
      </c>
      <c r="J96" s="80" t="s">
        <v>4</v>
      </c>
      <c r="K96" s="80" t="s">
        <v>4</v>
      </c>
      <c r="L96" s="80" t="s">
        <v>4</v>
      </c>
      <c r="M96" s="80" t="s">
        <v>4</v>
      </c>
      <c r="N96" s="80" t="s">
        <v>4</v>
      </c>
      <c r="O96" s="80" t="s">
        <v>4</v>
      </c>
      <c r="P96" s="80" t="s">
        <v>4</v>
      </c>
      <c r="Q96" s="80" t="s">
        <v>4</v>
      </c>
      <c r="R96" s="80" t="s">
        <v>4</v>
      </c>
      <c r="S96" s="80" t="s">
        <v>4</v>
      </c>
      <c r="T96" s="80" t="s">
        <v>4</v>
      </c>
      <c r="U96" s="313" t="s">
        <v>4</v>
      </c>
      <c r="V96" s="313" t="s">
        <v>4</v>
      </c>
      <c r="W96" s="313" t="s">
        <v>4</v>
      </c>
      <c r="X96" s="313" t="s">
        <v>4</v>
      </c>
      <c r="Y96" s="313" t="s">
        <v>4</v>
      </c>
      <c r="Z96" s="313" t="s">
        <v>4</v>
      </c>
      <c r="AA96" s="313" t="s">
        <v>4</v>
      </c>
      <c r="AB96" s="313" t="s">
        <v>4</v>
      </c>
      <c r="AC96" s="313" t="s">
        <v>4</v>
      </c>
      <c r="AD96" s="313" t="s">
        <v>4</v>
      </c>
      <c r="AE96" s="313" t="s">
        <v>4</v>
      </c>
      <c r="AF96" s="313" t="s">
        <v>4</v>
      </c>
      <c r="AG96" s="313" t="s">
        <v>4</v>
      </c>
      <c r="AH96" s="1054"/>
      <c r="AI96" s="1065" t="s">
        <v>4</v>
      </c>
      <c r="AJ96" s="1065" t="s">
        <v>4</v>
      </c>
    </row>
    <row r="97" spans="1:36" s="138" customFormat="1" x14ac:dyDescent="0.2">
      <c r="A97" s="856" t="s">
        <v>294</v>
      </c>
      <c r="B97" s="80" t="s">
        <v>4</v>
      </c>
      <c r="C97" s="80" t="s">
        <v>4</v>
      </c>
      <c r="D97" s="80" t="s">
        <v>4</v>
      </c>
      <c r="E97" s="80" t="s">
        <v>4</v>
      </c>
      <c r="F97" s="80" t="s">
        <v>4</v>
      </c>
      <c r="G97" s="80" t="s">
        <v>4</v>
      </c>
      <c r="H97" s="80" t="s">
        <v>4</v>
      </c>
      <c r="I97" s="80" t="s">
        <v>4</v>
      </c>
      <c r="J97" s="80" t="s">
        <v>4</v>
      </c>
      <c r="K97" s="80" t="s">
        <v>4</v>
      </c>
      <c r="L97" s="80" t="s">
        <v>4</v>
      </c>
      <c r="M97" s="80" t="s">
        <v>4</v>
      </c>
      <c r="N97" s="80" t="s">
        <v>4</v>
      </c>
      <c r="O97" s="80" t="s">
        <v>4</v>
      </c>
      <c r="P97" s="80" t="s">
        <v>4</v>
      </c>
      <c r="Q97" s="80" t="s">
        <v>4</v>
      </c>
      <c r="R97" s="80" t="s">
        <v>4</v>
      </c>
      <c r="S97" s="80" t="s">
        <v>4</v>
      </c>
      <c r="T97" s="80" t="s">
        <v>4</v>
      </c>
      <c r="U97" s="313" t="s">
        <v>4</v>
      </c>
      <c r="V97" s="313" t="s">
        <v>4</v>
      </c>
      <c r="W97" s="313" t="s">
        <v>4</v>
      </c>
      <c r="X97" s="313" t="s">
        <v>4</v>
      </c>
      <c r="Y97" s="313" t="s">
        <v>4</v>
      </c>
      <c r="Z97" s="313" t="s">
        <v>4</v>
      </c>
      <c r="AA97" s="313" t="s">
        <v>4</v>
      </c>
      <c r="AB97" s="313" t="s">
        <v>4</v>
      </c>
      <c r="AC97" s="313" t="s">
        <v>4</v>
      </c>
      <c r="AD97" s="313" t="s">
        <v>4</v>
      </c>
      <c r="AE97" s="313" t="s">
        <v>4</v>
      </c>
      <c r="AF97" s="313" t="s">
        <v>4</v>
      </c>
      <c r="AG97" s="313" t="s">
        <v>4</v>
      </c>
      <c r="AH97" s="1054"/>
      <c r="AI97" s="1065" t="s">
        <v>4</v>
      </c>
      <c r="AJ97" s="1065" t="s">
        <v>4</v>
      </c>
    </row>
    <row r="98" spans="1:36" s="138" customFormat="1" ht="22.5" x14ac:dyDescent="0.2">
      <c r="A98" s="675" t="s">
        <v>885</v>
      </c>
      <c r="B98" s="409" t="s">
        <v>4</v>
      </c>
      <c r="C98" s="409" t="s">
        <v>4</v>
      </c>
      <c r="D98" s="409" t="s">
        <v>4</v>
      </c>
      <c r="E98" s="409" t="s">
        <v>4</v>
      </c>
      <c r="F98" s="409" t="s">
        <v>4</v>
      </c>
      <c r="G98" s="409" t="s">
        <v>4</v>
      </c>
      <c r="H98" s="409" t="s">
        <v>4</v>
      </c>
      <c r="I98" s="409" t="s">
        <v>4</v>
      </c>
      <c r="J98" s="409" t="s">
        <v>4</v>
      </c>
      <c r="K98" s="409" t="s">
        <v>4</v>
      </c>
      <c r="L98" s="409" t="s">
        <v>4</v>
      </c>
      <c r="M98" s="409" t="s">
        <v>4</v>
      </c>
      <c r="N98" s="409" t="s">
        <v>4</v>
      </c>
      <c r="O98" s="409" t="s">
        <v>4</v>
      </c>
      <c r="P98" s="409" t="s">
        <v>4</v>
      </c>
      <c r="Q98" s="409" t="s">
        <v>4</v>
      </c>
      <c r="R98" s="409" t="s">
        <v>4</v>
      </c>
      <c r="S98" s="409" t="s">
        <v>4</v>
      </c>
      <c r="T98" s="409" t="s">
        <v>4</v>
      </c>
      <c r="U98" s="857">
        <v>1067.077</v>
      </c>
      <c r="V98" s="857">
        <v>695.64300000000003</v>
      </c>
      <c r="W98" s="857">
        <v>710.54600000000005</v>
      </c>
      <c r="X98" s="857">
        <v>872.93299999999999</v>
      </c>
      <c r="Y98" s="857">
        <v>644.14700000000005</v>
      </c>
      <c r="Z98" s="857">
        <v>701.38900000000001</v>
      </c>
      <c r="AA98" s="857">
        <v>320.32600000000002</v>
      </c>
      <c r="AB98" s="857">
        <v>511.16800000000001</v>
      </c>
      <c r="AC98" s="857" t="s">
        <v>114</v>
      </c>
      <c r="AD98" s="857" t="s">
        <v>114</v>
      </c>
      <c r="AE98" s="857">
        <v>1736.1880000000001</v>
      </c>
      <c r="AF98" s="857">
        <v>1758.558</v>
      </c>
      <c r="AG98" s="35">
        <v>2373.9</v>
      </c>
      <c r="AH98" s="1063">
        <v>3103.7089999999998</v>
      </c>
      <c r="AI98" s="983">
        <v>3170.0720000000001</v>
      </c>
      <c r="AJ98" s="822">
        <v>4492.6660000000002</v>
      </c>
    </row>
    <row r="99" spans="1:36" s="138" customFormat="1" x14ac:dyDescent="0.2">
      <c r="A99" s="675" t="s">
        <v>886</v>
      </c>
      <c r="B99" s="409" t="s">
        <v>4</v>
      </c>
      <c r="C99" s="409" t="s">
        <v>4</v>
      </c>
      <c r="D99" s="409" t="s">
        <v>4</v>
      </c>
      <c r="E99" s="409" t="s">
        <v>4</v>
      </c>
      <c r="F99" s="409" t="s">
        <v>4</v>
      </c>
      <c r="G99" s="409" t="s">
        <v>4</v>
      </c>
      <c r="H99" s="409" t="s">
        <v>4</v>
      </c>
      <c r="I99" s="409" t="s">
        <v>4</v>
      </c>
      <c r="J99" s="409" t="s">
        <v>4</v>
      </c>
      <c r="K99" s="409" t="s">
        <v>4</v>
      </c>
      <c r="L99" s="409" t="s">
        <v>4</v>
      </c>
      <c r="M99" s="409" t="s">
        <v>4</v>
      </c>
      <c r="N99" s="409" t="s">
        <v>4</v>
      </c>
      <c r="O99" s="409" t="s">
        <v>4</v>
      </c>
      <c r="P99" s="409" t="s">
        <v>4</v>
      </c>
      <c r="Q99" s="409" t="s">
        <v>4</v>
      </c>
      <c r="R99" s="409" t="s">
        <v>4</v>
      </c>
      <c r="S99" s="409" t="s">
        <v>4</v>
      </c>
      <c r="T99" s="409" t="s">
        <v>4</v>
      </c>
      <c r="U99" s="857" t="s">
        <v>8</v>
      </c>
      <c r="V99" s="857" t="s">
        <v>8</v>
      </c>
      <c r="W99" s="857" t="s">
        <v>8</v>
      </c>
      <c r="X99" s="857" t="s">
        <v>8</v>
      </c>
      <c r="Y99" s="857" t="s">
        <v>8</v>
      </c>
      <c r="Z99" s="857" t="s">
        <v>8</v>
      </c>
      <c r="AA99" s="857" t="s">
        <v>8</v>
      </c>
      <c r="AB99" s="857" t="s">
        <v>8</v>
      </c>
      <c r="AC99" s="857" t="s">
        <v>8</v>
      </c>
      <c r="AD99" s="857" t="s">
        <v>8</v>
      </c>
      <c r="AE99" s="857" t="s">
        <v>8</v>
      </c>
      <c r="AF99" s="857" t="s">
        <v>8</v>
      </c>
      <c r="AG99" s="857" t="s">
        <v>8</v>
      </c>
      <c r="AH99" s="1054" t="s">
        <v>8</v>
      </c>
      <c r="AI99" s="983" t="s">
        <v>8</v>
      </c>
      <c r="AJ99" s="983" t="s">
        <v>8</v>
      </c>
    </row>
    <row r="100" spans="1:36" s="138" customFormat="1" ht="22.5" x14ac:dyDescent="0.2">
      <c r="A100" s="675" t="s">
        <v>909</v>
      </c>
      <c r="B100" s="409" t="s">
        <v>4</v>
      </c>
      <c r="C100" s="409" t="s">
        <v>4</v>
      </c>
      <c r="D100" s="409" t="s">
        <v>4</v>
      </c>
      <c r="E100" s="409" t="s">
        <v>4</v>
      </c>
      <c r="F100" s="409" t="s">
        <v>4</v>
      </c>
      <c r="G100" s="409" t="s">
        <v>4</v>
      </c>
      <c r="H100" s="409" t="s">
        <v>4</v>
      </c>
      <c r="I100" s="409" t="s">
        <v>4</v>
      </c>
      <c r="J100" s="409" t="s">
        <v>4</v>
      </c>
      <c r="K100" s="409" t="s">
        <v>4</v>
      </c>
      <c r="L100" s="409" t="s">
        <v>4</v>
      </c>
      <c r="M100" s="409" t="s">
        <v>4</v>
      </c>
      <c r="N100" s="409" t="s">
        <v>4</v>
      </c>
      <c r="O100" s="409" t="s">
        <v>4</v>
      </c>
      <c r="P100" s="409" t="s">
        <v>4</v>
      </c>
      <c r="Q100" s="409" t="s">
        <v>4</v>
      </c>
      <c r="R100" s="409" t="s">
        <v>4</v>
      </c>
      <c r="S100" s="409" t="s">
        <v>4</v>
      </c>
      <c r="T100" s="409" t="s">
        <v>4</v>
      </c>
      <c r="U100" s="857" t="s">
        <v>8</v>
      </c>
      <c r="V100" s="857" t="s">
        <v>8</v>
      </c>
      <c r="W100" s="857" t="s">
        <v>8</v>
      </c>
      <c r="X100" s="857" t="s">
        <v>8</v>
      </c>
      <c r="Y100" s="857" t="s">
        <v>8</v>
      </c>
      <c r="Z100" s="857" t="s">
        <v>8</v>
      </c>
      <c r="AA100" s="857" t="s">
        <v>8</v>
      </c>
      <c r="AB100" s="857" t="s">
        <v>8</v>
      </c>
      <c r="AC100" s="857" t="s">
        <v>8</v>
      </c>
      <c r="AD100" s="857" t="s">
        <v>8</v>
      </c>
      <c r="AE100" s="857" t="s">
        <v>8</v>
      </c>
      <c r="AF100" s="857" t="s">
        <v>8</v>
      </c>
      <c r="AG100" s="857" t="s">
        <v>8</v>
      </c>
      <c r="AH100" s="1054" t="s">
        <v>8</v>
      </c>
      <c r="AI100" s="983" t="s">
        <v>8</v>
      </c>
      <c r="AJ100" s="983" t="s">
        <v>8</v>
      </c>
    </row>
    <row r="101" spans="1:36" x14ac:dyDescent="0.2">
      <c r="A101" s="675" t="s">
        <v>887</v>
      </c>
      <c r="B101" s="409" t="s">
        <v>4</v>
      </c>
      <c r="C101" s="409" t="s">
        <v>4</v>
      </c>
      <c r="D101" s="409" t="s">
        <v>4</v>
      </c>
      <c r="E101" s="409" t="s">
        <v>4</v>
      </c>
      <c r="F101" s="409" t="s">
        <v>4</v>
      </c>
      <c r="G101" s="409" t="s">
        <v>4</v>
      </c>
      <c r="H101" s="409" t="s">
        <v>4</v>
      </c>
      <c r="I101" s="409" t="s">
        <v>4</v>
      </c>
      <c r="J101" s="409" t="s">
        <v>4</v>
      </c>
      <c r="K101" s="409" t="s">
        <v>4</v>
      </c>
      <c r="L101" s="409" t="s">
        <v>4</v>
      </c>
      <c r="M101" s="409" t="s">
        <v>4</v>
      </c>
      <c r="N101" s="409" t="s">
        <v>4</v>
      </c>
      <c r="O101" s="409" t="s">
        <v>4</v>
      </c>
      <c r="P101" s="409" t="s">
        <v>4</v>
      </c>
      <c r="Q101" s="409" t="s">
        <v>4</v>
      </c>
      <c r="R101" s="409" t="s">
        <v>4</v>
      </c>
      <c r="S101" s="409" t="s">
        <v>4</v>
      </c>
      <c r="T101" s="409" t="s">
        <v>4</v>
      </c>
      <c r="U101" s="857" t="s">
        <v>8</v>
      </c>
      <c r="V101" s="857" t="s">
        <v>8</v>
      </c>
      <c r="W101" s="857" t="s">
        <v>8</v>
      </c>
      <c r="X101" s="857" t="s">
        <v>8</v>
      </c>
      <c r="Y101" s="857" t="s">
        <v>8</v>
      </c>
      <c r="Z101" s="857" t="s">
        <v>8</v>
      </c>
      <c r="AA101" s="857" t="s">
        <v>8</v>
      </c>
      <c r="AB101" s="857" t="s">
        <v>8</v>
      </c>
      <c r="AC101" s="857">
        <v>2.3620000000000001</v>
      </c>
      <c r="AD101" s="857" t="s">
        <v>114</v>
      </c>
      <c r="AE101" s="857" t="s">
        <v>114</v>
      </c>
      <c r="AF101" s="857" t="s">
        <v>8</v>
      </c>
      <c r="AG101" s="857" t="s">
        <v>8</v>
      </c>
      <c r="AH101" s="1054" t="s">
        <v>8</v>
      </c>
      <c r="AI101" s="973" t="s">
        <v>8</v>
      </c>
      <c r="AJ101" s="973" t="s">
        <v>8</v>
      </c>
    </row>
    <row r="102" spans="1:36" s="138" customFormat="1" ht="33.75" x14ac:dyDescent="0.2">
      <c r="A102" s="675" t="s">
        <v>888</v>
      </c>
      <c r="B102" s="409" t="s">
        <v>4</v>
      </c>
      <c r="C102" s="409" t="s">
        <v>4</v>
      </c>
      <c r="D102" s="409" t="s">
        <v>4</v>
      </c>
      <c r="E102" s="409" t="s">
        <v>4</v>
      </c>
      <c r="F102" s="409" t="s">
        <v>4</v>
      </c>
      <c r="G102" s="409" t="s">
        <v>4</v>
      </c>
      <c r="H102" s="409" t="s">
        <v>4</v>
      </c>
      <c r="I102" s="409" t="s">
        <v>4</v>
      </c>
      <c r="J102" s="409" t="s">
        <v>4</v>
      </c>
      <c r="K102" s="409" t="s">
        <v>4</v>
      </c>
      <c r="L102" s="409" t="s">
        <v>4</v>
      </c>
      <c r="M102" s="409" t="s">
        <v>4</v>
      </c>
      <c r="N102" s="409" t="s">
        <v>4</v>
      </c>
      <c r="O102" s="409" t="s">
        <v>4</v>
      </c>
      <c r="P102" s="409" t="s">
        <v>4</v>
      </c>
      <c r="Q102" s="409" t="s">
        <v>4</v>
      </c>
      <c r="R102" s="409" t="s">
        <v>4</v>
      </c>
      <c r="S102" s="409" t="s">
        <v>4</v>
      </c>
      <c r="T102" s="409" t="s">
        <v>4</v>
      </c>
      <c r="U102" s="857" t="s">
        <v>8</v>
      </c>
      <c r="V102" s="857" t="s">
        <v>8</v>
      </c>
      <c r="W102" s="857" t="s">
        <v>8</v>
      </c>
      <c r="X102" s="857" t="s">
        <v>8</v>
      </c>
      <c r="Y102" s="857" t="s">
        <v>8</v>
      </c>
      <c r="Z102" s="857" t="s">
        <v>8</v>
      </c>
      <c r="AA102" s="857" t="s">
        <v>8</v>
      </c>
      <c r="AB102" s="857" t="s">
        <v>8</v>
      </c>
      <c r="AC102" s="857" t="s">
        <v>8</v>
      </c>
      <c r="AD102" s="857" t="s">
        <v>8</v>
      </c>
      <c r="AE102" s="857" t="s">
        <v>8</v>
      </c>
      <c r="AF102" s="857" t="s">
        <v>114</v>
      </c>
      <c r="AG102" s="857" t="s">
        <v>114</v>
      </c>
      <c r="AH102" s="1054" t="s">
        <v>100</v>
      </c>
      <c r="AI102" s="983" t="s">
        <v>100</v>
      </c>
      <c r="AJ102" s="983" t="s">
        <v>100</v>
      </c>
    </row>
    <row r="103" spans="1:36" ht="22.5" x14ac:dyDescent="0.2">
      <c r="A103" s="675" t="s">
        <v>889</v>
      </c>
      <c r="B103" s="409" t="s">
        <v>4</v>
      </c>
      <c r="C103" s="409" t="s">
        <v>4</v>
      </c>
      <c r="D103" s="409" t="s">
        <v>4</v>
      </c>
      <c r="E103" s="409" t="s">
        <v>4</v>
      </c>
      <c r="F103" s="409" t="s">
        <v>4</v>
      </c>
      <c r="G103" s="409" t="s">
        <v>4</v>
      </c>
      <c r="H103" s="409" t="s">
        <v>4</v>
      </c>
      <c r="I103" s="409" t="s">
        <v>4</v>
      </c>
      <c r="J103" s="409" t="s">
        <v>4</v>
      </c>
      <c r="K103" s="409" t="s">
        <v>4</v>
      </c>
      <c r="L103" s="409" t="s">
        <v>4</v>
      </c>
      <c r="M103" s="409" t="s">
        <v>4</v>
      </c>
      <c r="N103" s="409" t="s">
        <v>4</v>
      </c>
      <c r="O103" s="409" t="s">
        <v>4</v>
      </c>
      <c r="P103" s="409" t="s">
        <v>4</v>
      </c>
      <c r="Q103" s="409" t="s">
        <v>4</v>
      </c>
      <c r="R103" s="409" t="s">
        <v>4</v>
      </c>
      <c r="S103" s="409" t="s">
        <v>4</v>
      </c>
      <c r="T103" s="409" t="s">
        <v>4</v>
      </c>
      <c r="U103" s="857" t="s">
        <v>8</v>
      </c>
      <c r="V103" s="857" t="s">
        <v>8</v>
      </c>
      <c r="W103" s="857" t="s">
        <v>8</v>
      </c>
      <c r="X103" s="857" t="s">
        <v>8</v>
      </c>
      <c r="Y103" s="857" t="s">
        <v>8</v>
      </c>
      <c r="Z103" s="857" t="s">
        <v>8</v>
      </c>
      <c r="AA103" s="857" t="s">
        <v>8</v>
      </c>
      <c r="AB103" s="857" t="s">
        <v>8</v>
      </c>
      <c r="AC103" s="857" t="s">
        <v>8</v>
      </c>
      <c r="AD103" s="857" t="s">
        <v>8</v>
      </c>
      <c r="AE103" s="857" t="s">
        <v>8</v>
      </c>
      <c r="AF103" s="857" t="s">
        <v>8</v>
      </c>
      <c r="AG103" s="857" t="s">
        <v>8</v>
      </c>
      <c r="AH103" s="1066" t="s">
        <v>8</v>
      </c>
      <c r="AI103" s="983" t="s">
        <v>8</v>
      </c>
      <c r="AJ103" s="983" t="s">
        <v>8</v>
      </c>
    </row>
    <row r="104" spans="1:36" ht="22.5" x14ac:dyDescent="0.2">
      <c r="A104" s="675" t="s">
        <v>890</v>
      </c>
      <c r="B104" s="409" t="s">
        <v>4</v>
      </c>
      <c r="C104" s="409" t="s">
        <v>4</v>
      </c>
      <c r="D104" s="409" t="s">
        <v>4</v>
      </c>
      <c r="E104" s="409" t="s">
        <v>4</v>
      </c>
      <c r="F104" s="409" t="s">
        <v>4</v>
      </c>
      <c r="G104" s="409" t="s">
        <v>4</v>
      </c>
      <c r="H104" s="409" t="s">
        <v>4</v>
      </c>
      <c r="I104" s="409" t="s">
        <v>4</v>
      </c>
      <c r="J104" s="409" t="s">
        <v>4</v>
      </c>
      <c r="K104" s="409" t="s">
        <v>4</v>
      </c>
      <c r="L104" s="409" t="s">
        <v>4</v>
      </c>
      <c r="M104" s="409" t="s">
        <v>4</v>
      </c>
      <c r="N104" s="409" t="s">
        <v>4</v>
      </c>
      <c r="O104" s="409" t="s">
        <v>4</v>
      </c>
      <c r="P104" s="409" t="s">
        <v>4</v>
      </c>
      <c r="Q104" s="409" t="s">
        <v>4</v>
      </c>
      <c r="R104" s="409" t="s">
        <v>4</v>
      </c>
      <c r="S104" s="409" t="s">
        <v>4</v>
      </c>
      <c r="T104" s="409" t="s">
        <v>4</v>
      </c>
      <c r="U104" s="857">
        <v>546.50699999999995</v>
      </c>
      <c r="V104" s="857">
        <v>762.91399999999999</v>
      </c>
      <c r="W104" s="857">
        <v>880.64200000000005</v>
      </c>
      <c r="X104" s="857">
        <v>936.40300000000002</v>
      </c>
      <c r="Y104" s="857">
        <v>748.36800000000005</v>
      </c>
      <c r="Z104" s="857">
        <v>733.78499999999997</v>
      </c>
      <c r="AA104" s="857">
        <v>393.55399999999997</v>
      </c>
      <c r="AB104" s="857">
        <v>600.346</v>
      </c>
      <c r="AC104" s="857" t="s">
        <v>114</v>
      </c>
      <c r="AD104" s="857" t="s">
        <v>114</v>
      </c>
      <c r="AE104" s="857" t="s">
        <v>114</v>
      </c>
      <c r="AF104" s="857" t="s">
        <v>114</v>
      </c>
      <c r="AG104" s="35">
        <v>2161.9</v>
      </c>
      <c r="AH104" s="1063">
        <v>2629.23</v>
      </c>
      <c r="AI104" s="983">
        <v>1900.8979999999999</v>
      </c>
      <c r="AJ104" s="824">
        <v>1984.1379999999999</v>
      </c>
    </row>
    <row r="105" spans="1:36" x14ac:dyDescent="0.2">
      <c r="A105" s="675" t="s">
        <v>910</v>
      </c>
      <c r="B105" s="409" t="s">
        <v>4</v>
      </c>
      <c r="C105" s="409" t="s">
        <v>4</v>
      </c>
      <c r="D105" s="409" t="s">
        <v>4</v>
      </c>
      <c r="E105" s="409" t="s">
        <v>4</v>
      </c>
      <c r="F105" s="409" t="s">
        <v>4</v>
      </c>
      <c r="G105" s="409" t="s">
        <v>4</v>
      </c>
      <c r="H105" s="409" t="s">
        <v>4</v>
      </c>
      <c r="I105" s="409" t="s">
        <v>4</v>
      </c>
      <c r="J105" s="409" t="s">
        <v>4</v>
      </c>
      <c r="K105" s="409" t="s">
        <v>4</v>
      </c>
      <c r="L105" s="409" t="s">
        <v>4</v>
      </c>
      <c r="M105" s="409" t="s">
        <v>4</v>
      </c>
      <c r="N105" s="409" t="s">
        <v>4</v>
      </c>
      <c r="O105" s="409" t="s">
        <v>4</v>
      </c>
      <c r="P105" s="409" t="s">
        <v>4</v>
      </c>
      <c r="Q105" s="409" t="s">
        <v>4</v>
      </c>
      <c r="R105" s="409" t="s">
        <v>4</v>
      </c>
      <c r="S105" s="409" t="s">
        <v>4</v>
      </c>
      <c r="T105" s="409" t="s">
        <v>4</v>
      </c>
      <c r="U105" s="857" t="s">
        <v>8</v>
      </c>
      <c r="V105" s="857" t="s">
        <v>8</v>
      </c>
      <c r="W105" s="857" t="s">
        <v>8</v>
      </c>
      <c r="X105" s="857" t="s">
        <v>8</v>
      </c>
      <c r="Y105" s="857" t="s">
        <v>8</v>
      </c>
      <c r="Z105" s="857" t="s">
        <v>8</v>
      </c>
      <c r="AA105" s="857" t="s">
        <v>8</v>
      </c>
      <c r="AB105" s="857" t="s">
        <v>8</v>
      </c>
      <c r="AC105" s="857" t="s">
        <v>8</v>
      </c>
      <c r="AD105" s="857" t="s">
        <v>8</v>
      </c>
      <c r="AE105" s="857" t="s">
        <v>8</v>
      </c>
      <c r="AF105" s="857" t="s">
        <v>8</v>
      </c>
      <c r="AG105" s="857" t="s">
        <v>8</v>
      </c>
      <c r="AH105" s="1066" t="s">
        <v>8</v>
      </c>
      <c r="AI105" s="983" t="s">
        <v>8</v>
      </c>
      <c r="AJ105" s="983" t="s">
        <v>8</v>
      </c>
    </row>
    <row r="106" spans="1:36" ht="22.5" x14ac:dyDescent="0.2">
      <c r="A106" s="675" t="s">
        <v>892</v>
      </c>
      <c r="B106" s="409" t="s">
        <v>4</v>
      </c>
      <c r="C106" s="409" t="s">
        <v>4</v>
      </c>
      <c r="D106" s="409" t="s">
        <v>4</v>
      </c>
      <c r="E106" s="409" t="s">
        <v>4</v>
      </c>
      <c r="F106" s="409" t="s">
        <v>4</v>
      </c>
      <c r="G106" s="409" t="s">
        <v>4</v>
      </c>
      <c r="H106" s="409" t="s">
        <v>4</v>
      </c>
      <c r="I106" s="409" t="s">
        <v>4</v>
      </c>
      <c r="J106" s="409" t="s">
        <v>4</v>
      </c>
      <c r="K106" s="409" t="s">
        <v>4</v>
      </c>
      <c r="L106" s="409" t="s">
        <v>4</v>
      </c>
      <c r="M106" s="409" t="s">
        <v>4</v>
      </c>
      <c r="N106" s="409" t="s">
        <v>4</v>
      </c>
      <c r="O106" s="409" t="s">
        <v>4</v>
      </c>
      <c r="P106" s="409" t="s">
        <v>4</v>
      </c>
      <c r="Q106" s="409" t="s">
        <v>4</v>
      </c>
      <c r="R106" s="409" t="s">
        <v>4</v>
      </c>
      <c r="S106" s="409" t="s">
        <v>4</v>
      </c>
      <c r="T106" s="409" t="s">
        <v>4</v>
      </c>
      <c r="U106" s="857" t="s">
        <v>8</v>
      </c>
      <c r="V106" s="857" t="s">
        <v>8</v>
      </c>
      <c r="W106" s="857" t="s">
        <v>8</v>
      </c>
      <c r="X106" s="857">
        <v>1.5249999999999999</v>
      </c>
      <c r="Y106" s="857" t="s">
        <v>8</v>
      </c>
      <c r="Z106" s="857" t="s">
        <v>8</v>
      </c>
      <c r="AA106" s="857" t="s">
        <v>8</v>
      </c>
      <c r="AB106" s="857" t="s">
        <v>8</v>
      </c>
      <c r="AC106" s="857" t="s">
        <v>8</v>
      </c>
      <c r="AD106" s="857" t="s">
        <v>8</v>
      </c>
      <c r="AE106" s="857" t="s">
        <v>8</v>
      </c>
      <c r="AF106" s="857" t="s">
        <v>8</v>
      </c>
      <c r="AG106" s="857" t="s">
        <v>8</v>
      </c>
      <c r="AH106" s="1066" t="s">
        <v>8</v>
      </c>
      <c r="AI106" s="983" t="s">
        <v>8</v>
      </c>
      <c r="AJ106" s="788">
        <v>717</v>
      </c>
    </row>
    <row r="107" spans="1:36" ht="22.5" x14ac:dyDescent="0.2">
      <c r="A107" s="675" t="s">
        <v>125</v>
      </c>
      <c r="B107" s="409" t="s">
        <v>4</v>
      </c>
      <c r="C107" s="409" t="s">
        <v>4</v>
      </c>
      <c r="D107" s="409" t="s">
        <v>4</v>
      </c>
      <c r="E107" s="409" t="s">
        <v>4</v>
      </c>
      <c r="F107" s="409" t="s">
        <v>4</v>
      </c>
      <c r="G107" s="409" t="s">
        <v>4</v>
      </c>
      <c r="H107" s="409" t="s">
        <v>4</v>
      </c>
      <c r="I107" s="409" t="s">
        <v>4</v>
      </c>
      <c r="J107" s="409" t="s">
        <v>4</v>
      </c>
      <c r="K107" s="409" t="s">
        <v>4</v>
      </c>
      <c r="L107" s="409" t="s">
        <v>4</v>
      </c>
      <c r="M107" s="409" t="s">
        <v>4</v>
      </c>
      <c r="N107" s="409" t="s">
        <v>4</v>
      </c>
      <c r="O107" s="409" t="s">
        <v>4</v>
      </c>
      <c r="P107" s="409" t="s">
        <v>4</v>
      </c>
      <c r="Q107" s="409" t="s">
        <v>4</v>
      </c>
      <c r="R107" s="409" t="s">
        <v>4</v>
      </c>
      <c r="S107" s="409" t="s">
        <v>4</v>
      </c>
      <c r="T107" s="409" t="s">
        <v>4</v>
      </c>
      <c r="U107" s="857" t="s">
        <v>8</v>
      </c>
      <c r="V107" s="857" t="s">
        <v>8</v>
      </c>
      <c r="W107" s="857" t="s">
        <v>8</v>
      </c>
      <c r="X107" s="857" t="s">
        <v>8</v>
      </c>
      <c r="Y107" s="857" t="s">
        <v>8</v>
      </c>
      <c r="Z107" s="857" t="s">
        <v>8</v>
      </c>
      <c r="AA107" s="857" t="s">
        <v>8</v>
      </c>
      <c r="AB107" s="857" t="s">
        <v>8</v>
      </c>
      <c r="AC107" s="857" t="s">
        <v>8</v>
      </c>
      <c r="AD107" s="857" t="s">
        <v>8</v>
      </c>
      <c r="AE107" s="857" t="s">
        <v>8</v>
      </c>
      <c r="AF107" s="857" t="s">
        <v>8</v>
      </c>
      <c r="AG107" s="857" t="s">
        <v>8</v>
      </c>
      <c r="AH107" s="1066" t="s">
        <v>8</v>
      </c>
      <c r="AI107" s="983" t="s">
        <v>8</v>
      </c>
      <c r="AJ107" s="983" t="s">
        <v>8</v>
      </c>
    </row>
    <row r="108" spans="1:36" ht="22.5" x14ac:dyDescent="0.2">
      <c r="A108" s="675" t="s">
        <v>911</v>
      </c>
      <c r="B108" s="409" t="s">
        <v>4</v>
      </c>
      <c r="C108" s="409" t="s">
        <v>4</v>
      </c>
      <c r="D108" s="409" t="s">
        <v>4</v>
      </c>
      <c r="E108" s="409" t="s">
        <v>4</v>
      </c>
      <c r="F108" s="409" t="s">
        <v>4</v>
      </c>
      <c r="G108" s="409" t="s">
        <v>4</v>
      </c>
      <c r="H108" s="409" t="s">
        <v>4</v>
      </c>
      <c r="I108" s="409" t="s">
        <v>4</v>
      </c>
      <c r="J108" s="409" t="s">
        <v>4</v>
      </c>
      <c r="K108" s="409" t="s">
        <v>4</v>
      </c>
      <c r="L108" s="409" t="s">
        <v>4</v>
      </c>
      <c r="M108" s="409" t="s">
        <v>4</v>
      </c>
      <c r="N108" s="409" t="s">
        <v>4</v>
      </c>
      <c r="O108" s="409" t="s">
        <v>4</v>
      </c>
      <c r="P108" s="409" t="s">
        <v>4</v>
      </c>
      <c r="Q108" s="409" t="s">
        <v>4</v>
      </c>
      <c r="R108" s="409" t="s">
        <v>4</v>
      </c>
      <c r="S108" s="409" t="s">
        <v>4</v>
      </c>
      <c r="T108" s="409" t="s">
        <v>4</v>
      </c>
      <c r="U108" s="857" t="s">
        <v>8</v>
      </c>
      <c r="V108" s="857" t="s">
        <v>8</v>
      </c>
      <c r="W108" s="857" t="s">
        <v>8</v>
      </c>
      <c r="X108" s="857" t="s">
        <v>8</v>
      </c>
      <c r="Y108" s="857" t="s">
        <v>8</v>
      </c>
      <c r="Z108" s="857" t="s">
        <v>8</v>
      </c>
      <c r="AA108" s="857" t="s">
        <v>8</v>
      </c>
      <c r="AB108" s="857" t="s">
        <v>8</v>
      </c>
      <c r="AC108" s="857" t="s">
        <v>8</v>
      </c>
      <c r="AD108" s="857" t="s">
        <v>8</v>
      </c>
      <c r="AE108" s="857" t="s">
        <v>8</v>
      </c>
      <c r="AF108" s="857" t="s">
        <v>8</v>
      </c>
      <c r="AG108" s="857" t="s">
        <v>8</v>
      </c>
      <c r="AH108" s="1066" t="s">
        <v>8</v>
      </c>
      <c r="AI108" s="983" t="s">
        <v>8</v>
      </c>
      <c r="AJ108" s="983" t="s">
        <v>8</v>
      </c>
    </row>
    <row r="109" spans="1:36" ht="22.5" x14ac:dyDescent="0.2">
      <c r="A109" s="675" t="s">
        <v>912</v>
      </c>
      <c r="B109" s="409" t="s">
        <v>4</v>
      </c>
      <c r="C109" s="409" t="s">
        <v>4</v>
      </c>
      <c r="D109" s="409" t="s">
        <v>4</v>
      </c>
      <c r="E109" s="409" t="s">
        <v>4</v>
      </c>
      <c r="F109" s="409" t="s">
        <v>4</v>
      </c>
      <c r="G109" s="409" t="s">
        <v>4</v>
      </c>
      <c r="H109" s="409" t="s">
        <v>4</v>
      </c>
      <c r="I109" s="409" t="s">
        <v>4</v>
      </c>
      <c r="J109" s="409" t="s">
        <v>4</v>
      </c>
      <c r="K109" s="409" t="s">
        <v>4</v>
      </c>
      <c r="L109" s="409" t="s">
        <v>4</v>
      </c>
      <c r="M109" s="409" t="s">
        <v>4</v>
      </c>
      <c r="N109" s="409" t="s">
        <v>4</v>
      </c>
      <c r="O109" s="409" t="s">
        <v>4</v>
      </c>
      <c r="P109" s="409" t="s">
        <v>4</v>
      </c>
      <c r="Q109" s="409" t="s">
        <v>4</v>
      </c>
      <c r="R109" s="409" t="s">
        <v>4</v>
      </c>
      <c r="S109" s="409" t="s">
        <v>4</v>
      </c>
      <c r="T109" s="409" t="s">
        <v>4</v>
      </c>
      <c r="U109" s="857" t="s">
        <v>8</v>
      </c>
      <c r="V109" s="857" t="s">
        <v>8</v>
      </c>
      <c r="W109" s="857" t="s">
        <v>8</v>
      </c>
      <c r="X109" s="857" t="s">
        <v>8</v>
      </c>
      <c r="Y109" s="857" t="s">
        <v>8</v>
      </c>
      <c r="Z109" s="857" t="s">
        <v>8</v>
      </c>
      <c r="AA109" s="857" t="s">
        <v>8</v>
      </c>
      <c r="AB109" s="857" t="s">
        <v>8</v>
      </c>
      <c r="AC109" s="857" t="s">
        <v>8</v>
      </c>
      <c r="AD109" s="857" t="s">
        <v>8</v>
      </c>
      <c r="AE109" s="857" t="s">
        <v>8</v>
      </c>
      <c r="AF109" s="857" t="s">
        <v>8</v>
      </c>
      <c r="AG109" s="857" t="s">
        <v>8</v>
      </c>
      <c r="AH109" s="1066" t="s">
        <v>8</v>
      </c>
      <c r="AI109" s="983" t="s">
        <v>8</v>
      </c>
      <c r="AJ109" s="983" t="s">
        <v>8</v>
      </c>
    </row>
    <row r="110" spans="1:36" x14ac:dyDescent="0.2">
      <c r="A110" s="675" t="s">
        <v>128</v>
      </c>
      <c r="B110" s="409" t="s">
        <v>4</v>
      </c>
      <c r="C110" s="409" t="s">
        <v>4</v>
      </c>
      <c r="D110" s="409" t="s">
        <v>4</v>
      </c>
      <c r="E110" s="409" t="s">
        <v>4</v>
      </c>
      <c r="F110" s="409" t="s">
        <v>4</v>
      </c>
      <c r="G110" s="409" t="s">
        <v>4</v>
      </c>
      <c r="H110" s="409" t="s">
        <v>4</v>
      </c>
      <c r="I110" s="409" t="s">
        <v>4</v>
      </c>
      <c r="J110" s="409" t="s">
        <v>4</v>
      </c>
      <c r="K110" s="409" t="s">
        <v>4</v>
      </c>
      <c r="L110" s="409" t="s">
        <v>4</v>
      </c>
      <c r="M110" s="409" t="s">
        <v>4</v>
      </c>
      <c r="N110" s="409" t="s">
        <v>4</v>
      </c>
      <c r="O110" s="409" t="s">
        <v>4</v>
      </c>
      <c r="P110" s="409" t="s">
        <v>4</v>
      </c>
      <c r="Q110" s="409" t="s">
        <v>4</v>
      </c>
      <c r="R110" s="409" t="s">
        <v>4</v>
      </c>
      <c r="S110" s="409" t="s">
        <v>4</v>
      </c>
      <c r="T110" s="409" t="s">
        <v>4</v>
      </c>
      <c r="U110" s="857" t="s">
        <v>8</v>
      </c>
      <c r="V110" s="857" t="s">
        <v>8</v>
      </c>
      <c r="W110" s="857" t="s">
        <v>8</v>
      </c>
      <c r="X110" s="857" t="s">
        <v>8</v>
      </c>
      <c r="Y110" s="857" t="s">
        <v>8</v>
      </c>
      <c r="Z110" s="857" t="s">
        <v>8</v>
      </c>
      <c r="AA110" s="857" t="s">
        <v>8</v>
      </c>
      <c r="AB110" s="857" t="s">
        <v>8</v>
      </c>
      <c r="AC110" s="857" t="s">
        <v>8</v>
      </c>
      <c r="AD110" s="857" t="s">
        <v>8</v>
      </c>
      <c r="AE110" s="857" t="s">
        <v>8</v>
      </c>
      <c r="AF110" s="857" t="s">
        <v>8</v>
      </c>
      <c r="AG110" s="857" t="s">
        <v>8</v>
      </c>
      <c r="AH110" s="1066" t="s">
        <v>8</v>
      </c>
      <c r="AI110" s="983" t="s">
        <v>8</v>
      </c>
      <c r="AJ110" s="983" t="s">
        <v>8</v>
      </c>
    </row>
    <row r="111" spans="1:36" s="138" customFormat="1" x14ac:dyDescent="0.2">
      <c r="A111" s="675" t="s">
        <v>129</v>
      </c>
      <c r="B111" s="409" t="s">
        <v>4</v>
      </c>
      <c r="C111" s="409" t="s">
        <v>4</v>
      </c>
      <c r="D111" s="409" t="s">
        <v>4</v>
      </c>
      <c r="E111" s="409" t="s">
        <v>4</v>
      </c>
      <c r="F111" s="409" t="s">
        <v>4</v>
      </c>
      <c r="G111" s="409" t="s">
        <v>4</v>
      </c>
      <c r="H111" s="409" t="s">
        <v>4</v>
      </c>
      <c r="I111" s="409" t="s">
        <v>4</v>
      </c>
      <c r="J111" s="409" t="s">
        <v>4</v>
      </c>
      <c r="K111" s="409" t="s">
        <v>4</v>
      </c>
      <c r="L111" s="409" t="s">
        <v>4</v>
      </c>
      <c r="M111" s="409" t="s">
        <v>4</v>
      </c>
      <c r="N111" s="409" t="s">
        <v>4</v>
      </c>
      <c r="O111" s="409" t="s">
        <v>4</v>
      </c>
      <c r="P111" s="409" t="s">
        <v>4</v>
      </c>
      <c r="Q111" s="409" t="s">
        <v>4</v>
      </c>
      <c r="R111" s="409" t="s">
        <v>4</v>
      </c>
      <c r="S111" s="409" t="s">
        <v>4</v>
      </c>
      <c r="T111" s="409" t="s">
        <v>4</v>
      </c>
      <c r="U111" s="857" t="s">
        <v>8</v>
      </c>
      <c r="V111" s="857" t="s">
        <v>8</v>
      </c>
      <c r="W111" s="857" t="s">
        <v>8</v>
      </c>
      <c r="X111" s="857" t="s">
        <v>8</v>
      </c>
      <c r="Y111" s="857" t="s">
        <v>8</v>
      </c>
      <c r="Z111" s="857" t="s">
        <v>8</v>
      </c>
      <c r="AA111" s="857" t="s">
        <v>8</v>
      </c>
      <c r="AB111" s="857" t="s">
        <v>8</v>
      </c>
      <c r="AC111" s="857" t="s">
        <v>8</v>
      </c>
      <c r="AD111" s="857" t="s">
        <v>8</v>
      </c>
      <c r="AE111" s="857" t="s">
        <v>8</v>
      </c>
      <c r="AF111" s="857" t="s">
        <v>8</v>
      </c>
      <c r="AG111" s="857" t="s">
        <v>8</v>
      </c>
      <c r="AH111" s="1066" t="s">
        <v>8</v>
      </c>
      <c r="AI111" s="983" t="s">
        <v>8</v>
      </c>
      <c r="AJ111" s="983" t="s">
        <v>8</v>
      </c>
    </row>
    <row r="112" spans="1:36" ht="22.5" x14ac:dyDescent="0.2">
      <c r="A112" s="856" t="s">
        <v>130</v>
      </c>
      <c r="B112" s="80" t="s">
        <v>4</v>
      </c>
      <c r="C112" s="80" t="s">
        <v>4</v>
      </c>
      <c r="D112" s="80" t="s">
        <v>4</v>
      </c>
      <c r="E112" s="80" t="s">
        <v>4</v>
      </c>
      <c r="F112" s="80" t="s">
        <v>4</v>
      </c>
      <c r="G112" s="80" t="s">
        <v>4</v>
      </c>
      <c r="H112" s="80" t="s">
        <v>4</v>
      </c>
      <c r="I112" s="80" t="s">
        <v>4</v>
      </c>
      <c r="J112" s="80" t="s">
        <v>4</v>
      </c>
      <c r="K112" s="80" t="s">
        <v>4</v>
      </c>
      <c r="L112" s="80" t="s">
        <v>4</v>
      </c>
      <c r="M112" s="80" t="s">
        <v>4</v>
      </c>
      <c r="N112" s="80" t="s">
        <v>4</v>
      </c>
      <c r="O112" s="80" t="s">
        <v>4</v>
      </c>
      <c r="P112" s="80" t="s">
        <v>4</v>
      </c>
      <c r="Q112" s="80" t="s">
        <v>4</v>
      </c>
      <c r="R112" s="80" t="s">
        <v>4</v>
      </c>
      <c r="S112" s="80" t="s">
        <v>4</v>
      </c>
      <c r="T112" s="80" t="s">
        <v>4</v>
      </c>
      <c r="U112" s="11"/>
      <c r="V112" s="11"/>
      <c r="W112" s="11"/>
      <c r="X112" s="11"/>
      <c r="Y112" s="11"/>
      <c r="Z112" s="11"/>
      <c r="AA112" s="11"/>
      <c r="AB112" s="11"/>
      <c r="AC112" s="18"/>
      <c r="AD112" s="16"/>
      <c r="AE112" s="11"/>
      <c r="AF112" s="11"/>
      <c r="AG112" s="45"/>
      <c r="AH112" s="823"/>
      <c r="AI112" s="791"/>
      <c r="AJ112" s="788"/>
    </row>
    <row r="113" spans="1:36" s="138" customFormat="1" x14ac:dyDescent="0.2">
      <c r="A113" s="856" t="s">
        <v>81</v>
      </c>
      <c r="B113" s="80" t="s">
        <v>4</v>
      </c>
      <c r="C113" s="80" t="s">
        <v>4</v>
      </c>
      <c r="D113" s="80" t="s">
        <v>4</v>
      </c>
      <c r="E113" s="80" t="s">
        <v>4</v>
      </c>
      <c r="F113" s="80" t="s">
        <v>4</v>
      </c>
      <c r="G113" s="80" t="s">
        <v>4</v>
      </c>
      <c r="H113" s="80" t="s">
        <v>4</v>
      </c>
      <c r="I113" s="80" t="s">
        <v>4</v>
      </c>
      <c r="J113" s="80" t="s">
        <v>4</v>
      </c>
      <c r="K113" s="80" t="s">
        <v>4</v>
      </c>
      <c r="L113" s="80" t="s">
        <v>4</v>
      </c>
      <c r="M113" s="80" t="s">
        <v>4</v>
      </c>
      <c r="N113" s="80" t="s">
        <v>4</v>
      </c>
      <c r="O113" s="80" t="s">
        <v>4</v>
      </c>
      <c r="P113" s="80" t="s">
        <v>4</v>
      </c>
      <c r="Q113" s="80" t="s">
        <v>4</v>
      </c>
      <c r="R113" s="80" t="s">
        <v>4</v>
      </c>
      <c r="S113" s="80" t="s">
        <v>4</v>
      </c>
      <c r="T113" s="80" t="s">
        <v>4</v>
      </c>
      <c r="U113" s="857" t="s">
        <v>8</v>
      </c>
      <c r="V113" s="857">
        <v>1.8380000000000001</v>
      </c>
      <c r="W113" s="857">
        <v>1.83</v>
      </c>
      <c r="X113" s="857">
        <v>2.1230000000000002</v>
      </c>
      <c r="Y113" s="857">
        <v>1.8680000000000001</v>
      </c>
      <c r="Z113" s="857">
        <v>141.011</v>
      </c>
      <c r="AA113" s="857">
        <v>983.44600000000003</v>
      </c>
      <c r="AB113" s="857">
        <v>1875.9369999999999</v>
      </c>
      <c r="AC113" s="857">
        <v>2103.2089999999998</v>
      </c>
      <c r="AD113" s="857">
        <v>2345.002</v>
      </c>
      <c r="AE113" s="857">
        <v>2104.5990000000002</v>
      </c>
      <c r="AF113" s="857">
        <v>2450.511</v>
      </c>
      <c r="AG113" s="963">
        <v>2652.0619999999999</v>
      </c>
      <c r="AH113" s="1063">
        <v>1329.211</v>
      </c>
      <c r="AI113" s="983">
        <v>1747.4870000000001</v>
      </c>
      <c r="AJ113" s="824">
        <v>2794.3229999999999</v>
      </c>
    </row>
    <row r="114" spans="1:36" s="138" customFormat="1" ht="22.5" x14ac:dyDescent="0.2">
      <c r="A114" s="856" t="s">
        <v>115</v>
      </c>
      <c r="B114" s="80" t="s">
        <v>4</v>
      </c>
      <c r="C114" s="80" t="s">
        <v>4</v>
      </c>
      <c r="D114" s="80" t="s">
        <v>4</v>
      </c>
      <c r="E114" s="80" t="s">
        <v>4</v>
      </c>
      <c r="F114" s="80" t="s">
        <v>4</v>
      </c>
      <c r="G114" s="80" t="s">
        <v>4</v>
      </c>
      <c r="H114" s="80" t="s">
        <v>4</v>
      </c>
      <c r="I114" s="80" t="s">
        <v>4</v>
      </c>
      <c r="J114" s="80" t="s">
        <v>4</v>
      </c>
      <c r="K114" s="80" t="s">
        <v>4</v>
      </c>
      <c r="L114" s="80" t="s">
        <v>4</v>
      </c>
      <c r="M114" s="80" t="s">
        <v>4</v>
      </c>
      <c r="N114" s="80" t="s">
        <v>4</v>
      </c>
      <c r="O114" s="80" t="s">
        <v>4</v>
      </c>
      <c r="P114" s="80" t="s">
        <v>4</v>
      </c>
      <c r="Q114" s="80" t="s">
        <v>4</v>
      </c>
      <c r="R114" s="80" t="s">
        <v>4</v>
      </c>
      <c r="S114" s="80" t="s">
        <v>4</v>
      </c>
      <c r="T114" s="80" t="s">
        <v>4</v>
      </c>
      <c r="U114" s="313" t="s">
        <v>4</v>
      </c>
      <c r="V114" s="313" t="s">
        <v>4</v>
      </c>
      <c r="W114" s="313" t="s">
        <v>4</v>
      </c>
      <c r="X114" s="313" t="s">
        <v>4</v>
      </c>
      <c r="Y114" s="313" t="s">
        <v>4</v>
      </c>
      <c r="Z114" s="313" t="s">
        <v>4</v>
      </c>
      <c r="AA114" s="313" t="s">
        <v>4</v>
      </c>
      <c r="AB114" s="313" t="s">
        <v>4</v>
      </c>
      <c r="AC114" s="313" t="s">
        <v>4</v>
      </c>
      <c r="AD114" s="313" t="s">
        <v>4</v>
      </c>
      <c r="AE114" s="313" t="s">
        <v>4</v>
      </c>
      <c r="AF114" s="313" t="s">
        <v>4</v>
      </c>
      <c r="AG114" s="313" t="s">
        <v>4</v>
      </c>
      <c r="AH114" s="1065" t="s">
        <v>4</v>
      </c>
      <c r="AI114" s="1067" t="s">
        <v>4</v>
      </c>
      <c r="AJ114" s="1067" t="s">
        <v>4</v>
      </c>
    </row>
    <row r="115" spans="1:36" s="138" customFormat="1" ht="22.5" x14ac:dyDescent="0.2">
      <c r="A115" s="856" t="s">
        <v>131</v>
      </c>
      <c r="B115" s="80" t="s">
        <v>4</v>
      </c>
      <c r="C115" s="80" t="s">
        <v>4</v>
      </c>
      <c r="D115" s="80" t="s">
        <v>4</v>
      </c>
      <c r="E115" s="80" t="s">
        <v>4</v>
      </c>
      <c r="F115" s="80" t="s">
        <v>4</v>
      </c>
      <c r="G115" s="80" t="s">
        <v>4</v>
      </c>
      <c r="H115" s="80" t="s">
        <v>4</v>
      </c>
      <c r="I115" s="80" t="s">
        <v>4</v>
      </c>
      <c r="J115" s="80" t="s">
        <v>4</v>
      </c>
      <c r="K115" s="80" t="s">
        <v>4</v>
      </c>
      <c r="L115" s="80" t="s">
        <v>4</v>
      </c>
      <c r="M115" s="80" t="s">
        <v>4</v>
      </c>
      <c r="N115" s="80" t="s">
        <v>4</v>
      </c>
      <c r="O115" s="80" t="s">
        <v>4</v>
      </c>
      <c r="P115" s="80" t="s">
        <v>4</v>
      </c>
      <c r="Q115" s="80" t="s">
        <v>4</v>
      </c>
      <c r="R115" s="80" t="s">
        <v>4</v>
      </c>
      <c r="S115" s="80" t="s">
        <v>4</v>
      </c>
      <c r="T115" s="80" t="s">
        <v>4</v>
      </c>
      <c r="U115" s="11"/>
      <c r="V115" s="11"/>
      <c r="W115" s="11"/>
      <c r="X115" s="11"/>
      <c r="Y115" s="11"/>
      <c r="Z115" s="11"/>
      <c r="AA115" s="11"/>
      <c r="AB115" s="11"/>
      <c r="AC115" s="18"/>
      <c r="AD115" s="11"/>
      <c r="AE115" s="11"/>
      <c r="AF115" s="18"/>
      <c r="AG115" s="45"/>
      <c r="AH115" s="791"/>
      <c r="AI115" s="973"/>
      <c r="AJ115" s="1012"/>
    </row>
    <row r="116" spans="1:36" s="138" customFormat="1" x14ac:dyDescent="0.2">
      <c r="A116" s="856" t="s">
        <v>883</v>
      </c>
      <c r="B116" s="80" t="s">
        <v>4</v>
      </c>
      <c r="C116" s="80" t="s">
        <v>4</v>
      </c>
      <c r="D116" s="80" t="s">
        <v>4</v>
      </c>
      <c r="E116" s="80" t="s">
        <v>4</v>
      </c>
      <c r="F116" s="80" t="s">
        <v>4</v>
      </c>
      <c r="G116" s="80" t="s">
        <v>4</v>
      </c>
      <c r="H116" s="80" t="s">
        <v>4</v>
      </c>
      <c r="I116" s="80" t="s">
        <v>4</v>
      </c>
      <c r="J116" s="80" t="s">
        <v>4</v>
      </c>
      <c r="K116" s="80" t="s">
        <v>4</v>
      </c>
      <c r="L116" s="80" t="s">
        <v>4</v>
      </c>
      <c r="M116" s="80" t="s">
        <v>4</v>
      </c>
      <c r="N116" s="80" t="s">
        <v>4</v>
      </c>
      <c r="O116" s="80" t="s">
        <v>4</v>
      </c>
      <c r="P116" s="80" t="s">
        <v>4</v>
      </c>
      <c r="Q116" s="80" t="s">
        <v>4</v>
      </c>
      <c r="R116" s="80" t="s">
        <v>4</v>
      </c>
      <c r="S116" s="80" t="s">
        <v>4</v>
      </c>
      <c r="T116" s="80" t="s">
        <v>4</v>
      </c>
      <c r="U116" s="857">
        <v>37.411000000000001</v>
      </c>
      <c r="V116" s="857">
        <v>29.498999999999999</v>
      </c>
      <c r="W116" s="857">
        <v>52.191000000000003</v>
      </c>
      <c r="X116" s="857">
        <v>63.173000000000002</v>
      </c>
      <c r="Y116" s="857">
        <v>79.013000000000005</v>
      </c>
      <c r="Z116" s="857">
        <v>61.932000000000002</v>
      </c>
      <c r="AA116" s="857">
        <v>53.469000000000001</v>
      </c>
      <c r="AB116" s="857">
        <v>55.225999999999999</v>
      </c>
      <c r="AC116" s="857">
        <v>71.313999999999993</v>
      </c>
      <c r="AD116" s="857">
        <v>63.384</v>
      </c>
      <c r="AE116" s="857">
        <v>83.126000000000005</v>
      </c>
      <c r="AF116" s="857">
        <v>236.44800000000001</v>
      </c>
      <c r="AG116" s="963">
        <v>265.98200000000003</v>
      </c>
      <c r="AH116" s="983">
        <v>237</v>
      </c>
      <c r="AI116" s="983">
        <v>270.88799999999998</v>
      </c>
      <c r="AJ116" s="983">
        <v>808.18600000000004</v>
      </c>
    </row>
    <row r="117" spans="1:36" s="138" customFormat="1" ht="22.5" x14ac:dyDescent="0.2">
      <c r="A117" s="856" t="s">
        <v>115</v>
      </c>
      <c r="B117" s="80" t="s">
        <v>4</v>
      </c>
      <c r="C117" s="80" t="s">
        <v>4</v>
      </c>
      <c r="D117" s="80" t="s">
        <v>4</v>
      </c>
      <c r="E117" s="80" t="s">
        <v>4</v>
      </c>
      <c r="F117" s="80" t="s">
        <v>4</v>
      </c>
      <c r="G117" s="80" t="s">
        <v>4</v>
      </c>
      <c r="H117" s="80" t="s">
        <v>4</v>
      </c>
      <c r="I117" s="80" t="s">
        <v>4</v>
      </c>
      <c r="J117" s="80" t="s">
        <v>4</v>
      </c>
      <c r="K117" s="80" t="s">
        <v>4</v>
      </c>
      <c r="L117" s="80" t="s">
        <v>4</v>
      </c>
      <c r="M117" s="80" t="s">
        <v>4</v>
      </c>
      <c r="N117" s="80" t="s">
        <v>4</v>
      </c>
      <c r="O117" s="80" t="s">
        <v>4</v>
      </c>
      <c r="P117" s="80" t="s">
        <v>4</v>
      </c>
      <c r="Q117" s="80" t="s">
        <v>4</v>
      </c>
      <c r="R117" s="80" t="s">
        <v>4</v>
      </c>
      <c r="S117" s="80" t="s">
        <v>4</v>
      </c>
      <c r="T117" s="80" t="s">
        <v>4</v>
      </c>
      <c r="U117" s="313" t="s">
        <v>4</v>
      </c>
      <c r="V117" s="313" t="s">
        <v>4</v>
      </c>
      <c r="W117" s="313" t="s">
        <v>4</v>
      </c>
      <c r="X117" s="313" t="s">
        <v>4</v>
      </c>
      <c r="Y117" s="313" t="s">
        <v>4</v>
      </c>
      <c r="Z117" s="313" t="s">
        <v>4</v>
      </c>
      <c r="AA117" s="313" t="s">
        <v>4</v>
      </c>
      <c r="AB117" s="313" t="s">
        <v>4</v>
      </c>
      <c r="AC117" s="313" t="s">
        <v>4</v>
      </c>
      <c r="AD117" s="313" t="s">
        <v>4</v>
      </c>
      <c r="AE117" s="313" t="s">
        <v>4</v>
      </c>
      <c r="AF117" s="313" t="s">
        <v>4</v>
      </c>
      <c r="AG117" s="11" t="s">
        <v>4</v>
      </c>
      <c r="AH117" s="1064" t="s">
        <v>4</v>
      </c>
      <c r="AI117" s="962" t="s">
        <v>4</v>
      </c>
      <c r="AJ117" s="1065" t="s">
        <v>4</v>
      </c>
    </row>
    <row r="118" spans="1:36" s="138" customFormat="1" ht="22.5" x14ac:dyDescent="0.2">
      <c r="A118" s="964" t="s">
        <v>913</v>
      </c>
      <c r="B118" s="965" t="s">
        <v>8</v>
      </c>
      <c r="C118" s="965" t="s">
        <v>8</v>
      </c>
      <c r="D118" s="965" t="s">
        <v>8</v>
      </c>
      <c r="E118" s="965" t="s">
        <v>8</v>
      </c>
      <c r="F118" s="965" t="s">
        <v>8</v>
      </c>
      <c r="G118" s="965" t="s">
        <v>8</v>
      </c>
      <c r="H118" s="965" t="s">
        <v>8</v>
      </c>
      <c r="I118" s="965" t="s">
        <v>8</v>
      </c>
      <c r="J118" s="965" t="s">
        <v>8</v>
      </c>
      <c r="K118" s="965" t="s">
        <v>8</v>
      </c>
      <c r="L118" s="965" t="s">
        <v>8</v>
      </c>
      <c r="M118" s="965" t="s">
        <v>8</v>
      </c>
      <c r="N118" s="965" t="s">
        <v>8</v>
      </c>
      <c r="O118" s="965" t="s">
        <v>8</v>
      </c>
      <c r="P118" s="965" t="s">
        <v>8</v>
      </c>
      <c r="Q118" s="965" t="s">
        <v>8</v>
      </c>
      <c r="R118" s="965" t="s">
        <v>8</v>
      </c>
      <c r="S118" s="965" t="s">
        <v>8</v>
      </c>
      <c r="T118" s="965" t="s">
        <v>8</v>
      </c>
      <c r="U118" s="965" t="s">
        <v>8</v>
      </c>
      <c r="V118" s="965" t="s">
        <v>8</v>
      </c>
      <c r="W118" s="965" t="s">
        <v>8</v>
      </c>
      <c r="X118" s="965" t="s">
        <v>8</v>
      </c>
      <c r="Y118" s="965" t="s">
        <v>8</v>
      </c>
      <c r="Z118" s="965" t="s">
        <v>8</v>
      </c>
      <c r="AA118" s="965" t="s">
        <v>8</v>
      </c>
      <c r="AB118" s="965" t="s">
        <v>8</v>
      </c>
      <c r="AC118" s="965" t="s">
        <v>8</v>
      </c>
      <c r="AD118" s="965" t="s">
        <v>8</v>
      </c>
      <c r="AE118" s="965" t="s">
        <v>8</v>
      </c>
      <c r="AF118" s="965" t="s">
        <v>8</v>
      </c>
      <c r="AG118" s="965" t="s">
        <v>8</v>
      </c>
      <c r="AH118" s="966" t="s">
        <v>8</v>
      </c>
      <c r="AI118" s="967" t="s">
        <v>8</v>
      </c>
      <c r="AJ118" s="136"/>
    </row>
    <row r="119" spans="1:36" s="138" customFormat="1" x14ac:dyDescent="0.2">
      <c r="A119" s="964" t="s">
        <v>883</v>
      </c>
      <c r="B119" s="965" t="s">
        <v>8</v>
      </c>
      <c r="C119" s="965" t="s">
        <v>8</v>
      </c>
      <c r="D119" s="965" t="s">
        <v>8</v>
      </c>
      <c r="E119" s="965" t="s">
        <v>8</v>
      </c>
      <c r="F119" s="965" t="s">
        <v>8</v>
      </c>
      <c r="G119" s="965" t="s">
        <v>8</v>
      </c>
      <c r="H119" s="965" t="s">
        <v>8</v>
      </c>
      <c r="I119" s="965" t="s">
        <v>8</v>
      </c>
      <c r="J119" s="965" t="s">
        <v>8</v>
      </c>
      <c r="K119" s="965" t="s">
        <v>8</v>
      </c>
      <c r="L119" s="965" t="s">
        <v>8</v>
      </c>
      <c r="M119" s="965" t="s">
        <v>8</v>
      </c>
      <c r="N119" s="965" t="s">
        <v>8</v>
      </c>
      <c r="O119" s="965" t="s">
        <v>8</v>
      </c>
      <c r="P119" s="965" t="s">
        <v>8</v>
      </c>
      <c r="Q119" s="965" t="s">
        <v>8</v>
      </c>
      <c r="R119" s="965" t="s">
        <v>8</v>
      </c>
      <c r="S119" s="965" t="s">
        <v>8</v>
      </c>
      <c r="T119" s="965" t="s">
        <v>8</v>
      </c>
      <c r="U119" s="965" t="s">
        <v>8</v>
      </c>
      <c r="V119" s="965" t="s">
        <v>8</v>
      </c>
      <c r="W119" s="965" t="s">
        <v>8</v>
      </c>
      <c r="X119" s="965" t="s">
        <v>8</v>
      </c>
      <c r="Y119" s="965" t="s">
        <v>8</v>
      </c>
      <c r="Z119" s="965" t="s">
        <v>8</v>
      </c>
      <c r="AA119" s="965" t="s">
        <v>8</v>
      </c>
      <c r="AB119" s="965" t="s">
        <v>8</v>
      </c>
      <c r="AC119" s="965" t="s">
        <v>8</v>
      </c>
      <c r="AD119" s="965" t="s">
        <v>8</v>
      </c>
      <c r="AE119" s="965" t="s">
        <v>8</v>
      </c>
      <c r="AF119" s="965" t="s">
        <v>8</v>
      </c>
      <c r="AG119" s="965" t="s">
        <v>8</v>
      </c>
      <c r="AH119" s="966" t="s">
        <v>8</v>
      </c>
      <c r="AI119" s="967" t="s">
        <v>8</v>
      </c>
      <c r="AJ119" s="136"/>
    </row>
    <row r="120" spans="1:36" s="138" customFormat="1" ht="22.5" x14ac:dyDescent="0.2">
      <c r="A120" s="581" t="s">
        <v>134</v>
      </c>
      <c r="B120" s="107" t="s">
        <v>8</v>
      </c>
      <c r="C120" s="107" t="s">
        <v>8</v>
      </c>
      <c r="D120" s="107" t="s">
        <v>8</v>
      </c>
      <c r="E120" s="107" t="s">
        <v>8</v>
      </c>
      <c r="F120" s="107" t="s">
        <v>8</v>
      </c>
      <c r="G120" s="107" t="s">
        <v>8</v>
      </c>
      <c r="H120" s="107" t="s">
        <v>8</v>
      </c>
      <c r="I120" s="107" t="s">
        <v>8</v>
      </c>
      <c r="J120" s="107" t="s">
        <v>8</v>
      </c>
      <c r="K120" s="107" t="s">
        <v>8</v>
      </c>
      <c r="L120" s="107" t="s">
        <v>8</v>
      </c>
      <c r="M120" s="107" t="s">
        <v>8</v>
      </c>
      <c r="N120" s="107" t="s">
        <v>8</v>
      </c>
      <c r="O120" s="107" t="s">
        <v>8</v>
      </c>
      <c r="P120" s="107" t="s">
        <v>8</v>
      </c>
      <c r="Q120" s="107" t="s">
        <v>8</v>
      </c>
      <c r="R120" s="107" t="s">
        <v>8</v>
      </c>
      <c r="S120" s="107" t="s">
        <v>8</v>
      </c>
      <c r="T120" s="107" t="s">
        <v>8</v>
      </c>
      <c r="U120" s="107" t="s">
        <v>8</v>
      </c>
      <c r="V120" s="107" t="s">
        <v>8</v>
      </c>
      <c r="W120" s="107" t="s">
        <v>8</v>
      </c>
      <c r="X120" s="107" t="s">
        <v>8</v>
      </c>
      <c r="Y120" s="107" t="s">
        <v>8</v>
      </c>
      <c r="Z120" s="107" t="s">
        <v>8</v>
      </c>
      <c r="AA120" s="107" t="s">
        <v>8</v>
      </c>
      <c r="AB120" s="107" t="s">
        <v>8</v>
      </c>
      <c r="AC120" s="107" t="s">
        <v>8</v>
      </c>
      <c r="AD120" s="107" t="s">
        <v>8</v>
      </c>
      <c r="AE120" s="107" t="s">
        <v>8</v>
      </c>
      <c r="AF120" s="107" t="s">
        <v>8</v>
      </c>
      <c r="AG120" s="107" t="s">
        <v>8</v>
      </c>
      <c r="AH120" s="107" t="s">
        <v>8</v>
      </c>
      <c r="AI120" s="80" t="s">
        <v>8</v>
      </c>
      <c r="AJ120" s="136"/>
    </row>
    <row r="121" spans="1:36" s="138" customFormat="1" x14ac:dyDescent="0.2">
      <c r="A121" s="581" t="s">
        <v>135</v>
      </c>
      <c r="B121" s="107" t="s">
        <v>8</v>
      </c>
      <c r="C121" s="107" t="s">
        <v>8</v>
      </c>
      <c r="D121" s="107" t="s">
        <v>8</v>
      </c>
      <c r="E121" s="107" t="s">
        <v>8</v>
      </c>
      <c r="F121" s="107" t="s">
        <v>8</v>
      </c>
      <c r="G121" s="107" t="s">
        <v>8</v>
      </c>
      <c r="H121" s="107" t="s">
        <v>8</v>
      </c>
      <c r="I121" s="107" t="s">
        <v>8</v>
      </c>
      <c r="J121" s="107" t="s">
        <v>8</v>
      </c>
      <c r="K121" s="107" t="s">
        <v>8</v>
      </c>
      <c r="L121" s="107" t="s">
        <v>8</v>
      </c>
      <c r="M121" s="107" t="s">
        <v>8</v>
      </c>
      <c r="N121" s="107" t="s">
        <v>8</v>
      </c>
      <c r="O121" s="107" t="s">
        <v>8</v>
      </c>
      <c r="P121" s="107" t="s">
        <v>8</v>
      </c>
      <c r="Q121" s="107" t="s">
        <v>8</v>
      </c>
      <c r="R121" s="107" t="s">
        <v>8</v>
      </c>
      <c r="S121" s="107" t="s">
        <v>8</v>
      </c>
      <c r="T121" s="107" t="s">
        <v>8</v>
      </c>
      <c r="U121" s="107" t="s">
        <v>8</v>
      </c>
      <c r="V121" s="107" t="s">
        <v>8</v>
      </c>
      <c r="W121" s="107" t="s">
        <v>8</v>
      </c>
      <c r="X121" s="107" t="s">
        <v>8</v>
      </c>
      <c r="Y121" s="107" t="s">
        <v>8</v>
      </c>
      <c r="Z121" s="107" t="s">
        <v>8</v>
      </c>
      <c r="AA121" s="107" t="s">
        <v>8</v>
      </c>
      <c r="AB121" s="107" t="s">
        <v>8</v>
      </c>
      <c r="AC121" s="107" t="s">
        <v>8</v>
      </c>
      <c r="AD121" s="107" t="s">
        <v>8</v>
      </c>
      <c r="AE121" s="107" t="s">
        <v>8</v>
      </c>
      <c r="AF121" s="107" t="s">
        <v>8</v>
      </c>
      <c r="AG121" s="107" t="s">
        <v>8</v>
      </c>
      <c r="AH121" s="107" t="s">
        <v>8</v>
      </c>
      <c r="AI121" s="80" t="s">
        <v>8</v>
      </c>
      <c r="AJ121" s="136"/>
    </row>
    <row r="122" spans="1:36" s="138" customFormat="1" x14ac:dyDescent="0.2">
      <c r="A122" s="964" t="s">
        <v>295</v>
      </c>
      <c r="B122" s="965" t="s">
        <v>8</v>
      </c>
      <c r="C122" s="965" t="s">
        <v>8</v>
      </c>
      <c r="D122" s="965" t="s">
        <v>8</v>
      </c>
      <c r="E122" s="965" t="s">
        <v>8</v>
      </c>
      <c r="F122" s="965" t="s">
        <v>8</v>
      </c>
      <c r="G122" s="965" t="s">
        <v>8</v>
      </c>
      <c r="H122" s="965" t="s">
        <v>8</v>
      </c>
      <c r="I122" s="965" t="s">
        <v>8</v>
      </c>
      <c r="J122" s="965" t="s">
        <v>8</v>
      </c>
      <c r="K122" s="965" t="s">
        <v>8</v>
      </c>
      <c r="L122" s="965" t="s">
        <v>8</v>
      </c>
      <c r="M122" s="965" t="s">
        <v>8</v>
      </c>
      <c r="N122" s="965" t="s">
        <v>8</v>
      </c>
      <c r="O122" s="965" t="s">
        <v>8</v>
      </c>
      <c r="P122" s="965" t="s">
        <v>8</v>
      </c>
      <c r="Q122" s="965" t="s">
        <v>8</v>
      </c>
      <c r="R122" s="965" t="s">
        <v>8</v>
      </c>
      <c r="S122" s="965" t="s">
        <v>8</v>
      </c>
      <c r="T122" s="965" t="s">
        <v>8</v>
      </c>
      <c r="U122" s="965" t="s">
        <v>8</v>
      </c>
      <c r="V122" s="965" t="s">
        <v>8</v>
      </c>
      <c r="W122" s="965" t="s">
        <v>8</v>
      </c>
      <c r="X122" s="965" t="s">
        <v>8</v>
      </c>
      <c r="Y122" s="965" t="s">
        <v>8</v>
      </c>
      <c r="Z122" s="965" t="s">
        <v>8</v>
      </c>
      <c r="AA122" s="965" t="s">
        <v>8</v>
      </c>
      <c r="AB122" s="965" t="s">
        <v>8</v>
      </c>
      <c r="AC122" s="965" t="s">
        <v>8</v>
      </c>
      <c r="AD122" s="965" t="s">
        <v>8</v>
      </c>
      <c r="AE122" s="965" t="s">
        <v>8</v>
      </c>
      <c r="AF122" s="965" t="s">
        <v>8</v>
      </c>
      <c r="AG122" s="965" t="s">
        <v>8</v>
      </c>
      <c r="AH122" s="966" t="s">
        <v>8</v>
      </c>
      <c r="AI122" s="967" t="s">
        <v>8</v>
      </c>
      <c r="AJ122" s="136"/>
    </row>
    <row r="123" spans="1:36" s="138" customFormat="1" x14ac:dyDescent="0.2">
      <c r="A123" s="581" t="s">
        <v>883</v>
      </c>
      <c r="B123" s="107" t="s">
        <v>8</v>
      </c>
      <c r="C123" s="107" t="s">
        <v>8</v>
      </c>
      <c r="D123" s="107" t="s">
        <v>8</v>
      </c>
      <c r="E123" s="107" t="s">
        <v>8</v>
      </c>
      <c r="F123" s="107" t="s">
        <v>8</v>
      </c>
      <c r="G123" s="107" t="s">
        <v>8</v>
      </c>
      <c r="H123" s="107" t="s">
        <v>8</v>
      </c>
      <c r="I123" s="107" t="s">
        <v>8</v>
      </c>
      <c r="J123" s="107" t="s">
        <v>8</v>
      </c>
      <c r="K123" s="107" t="s">
        <v>8</v>
      </c>
      <c r="L123" s="107" t="s">
        <v>8</v>
      </c>
      <c r="M123" s="107" t="s">
        <v>8</v>
      </c>
      <c r="N123" s="107" t="s">
        <v>8</v>
      </c>
      <c r="O123" s="107" t="s">
        <v>8</v>
      </c>
      <c r="P123" s="107" t="s">
        <v>8</v>
      </c>
      <c r="Q123" s="107" t="s">
        <v>8</v>
      </c>
      <c r="R123" s="107" t="s">
        <v>8</v>
      </c>
      <c r="S123" s="107" t="s">
        <v>8</v>
      </c>
      <c r="T123" s="107" t="s">
        <v>8</v>
      </c>
      <c r="U123" s="107" t="s">
        <v>8</v>
      </c>
      <c r="V123" s="107" t="s">
        <v>8</v>
      </c>
      <c r="W123" s="107" t="s">
        <v>8</v>
      </c>
      <c r="X123" s="107" t="s">
        <v>8</v>
      </c>
      <c r="Y123" s="107" t="s">
        <v>8</v>
      </c>
      <c r="Z123" s="107" t="s">
        <v>8</v>
      </c>
      <c r="AA123" s="107" t="s">
        <v>8</v>
      </c>
      <c r="AB123" s="107" t="s">
        <v>8</v>
      </c>
      <c r="AC123" s="107" t="s">
        <v>8</v>
      </c>
      <c r="AD123" s="107" t="s">
        <v>8</v>
      </c>
      <c r="AE123" s="107" t="s">
        <v>8</v>
      </c>
      <c r="AF123" s="107" t="s">
        <v>8</v>
      </c>
      <c r="AG123" s="107" t="s">
        <v>8</v>
      </c>
      <c r="AH123" s="107" t="s">
        <v>8</v>
      </c>
      <c r="AI123" s="80" t="s">
        <v>8</v>
      </c>
      <c r="AJ123" s="136"/>
    </row>
    <row r="124" spans="1:36" s="138" customFormat="1" ht="22.5" x14ac:dyDescent="0.2">
      <c r="A124" s="581" t="s">
        <v>137</v>
      </c>
      <c r="B124" s="107" t="s">
        <v>8</v>
      </c>
      <c r="C124" s="107" t="s">
        <v>8</v>
      </c>
      <c r="D124" s="107" t="s">
        <v>8</v>
      </c>
      <c r="E124" s="107" t="s">
        <v>8</v>
      </c>
      <c r="F124" s="107" t="s">
        <v>8</v>
      </c>
      <c r="G124" s="107" t="s">
        <v>8</v>
      </c>
      <c r="H124" s="107" t="s">
        <v>8</v>
      </c>
      <c r="I124" s="107" t="s">
        <v>8</v>
      </c>
      <c r="J124" s="107" t="s">
        <v>8</v>
      </c>
      <c r="K124" s="107" t="s">
        <v>8</v>
      </c>
      <c r="L124" s="107" t="s">
        <v>8</v>
      </c>
      <c r="M124" s="107" t="s">
        <v>8</v>
      </c>
      <c r="N124" s="107" t="s">
        <v>8</v>
      </c>
      <c r="O124" s="107" t="s">
        <v>8</v>
      </c>
      <c r="P124" s="107" t="s">
        <v>8</v>
      </c>
      <c r="Q124" s="107" t="s">
        <v>8</v>
      </c>
      <c r="R124" s="107" t="s">
        <v>8</v>
      </c>
      <c r="S124" s="107" t="s">
        <v>8</v>
      </c>
      <c r="T124" s="107" t="s">
        <v>8</v>
      </c>
      <c r="U124" s="107" t="s">
        <v>8</v>
      </c>
      <c r="V124" s="107" t="s">
        <v>8</v>
      </c>
      <c r="W124" s="107" t="s">
        <v>8</v>
      </c>
      <c r="X124" s="107" t="s">
        <v>8</v>
      </c>
      <c r="Y124" s="107" t="s">
        <v>8</v>
      </c>
      <c r="Z124" s="107" t="s">
        <v>8</v>
      </c>
      <c r="AA124" s="107" t="s">
        <v>8</v>
      </c>
      <c r="AB124" s="107" t="s">
        <v>8</v>
      </c>
      <c r="AC124" s="107" t="s">
        <v>8</v>
      </c>
      <c r="AD124" s="107" t="s">
        <v>8</v>
      </c>
      <c r="AE124" s="107" t="s">
        <v>8</v>
      </c>
      <c r="AF124" s="107" t="s">
        <v>8</v>
      </c>
      <c r="AG124" s="107" t="s">
        <v>8</v>
      </c>
      <c r="AH124" s="107" t="s">
        <v>8</v>
      </c>
      <c r="AI124" s="80" t="s">
        <v>8</v>
      </c>
      <c r="AJ124" s="136"/>
    </row>
    <row r="125" spans="1:36" s="138" customFormat="1" x14ac:dyDescent="0.2">
      <c r="A125" s="964" t="s">
        <v>296</v>
      </c>
      <c r="B125" s="965" t="s">
        <v>8</v>
      </c>
      <c r="C125" s="965" t="s">
        <v>8</v>
      </c>
      <c r="D125" s="965" t="s">
        <v>8</v>
      </c>
      <c r="E125" s="965" t="s">
        <v>8</v>
      </c>
      <c r="F125" s="965" t="s">
        <v>8</v>
      </c>
      <c r="G125" s="965" t="s">
        <v>8</v>
      </c>
      <c r="H125" s="965" t="s">
        <v>8</v>
      </c>
      <c r="I125" s="965" t="s">
        <v>8</v>
      </c>
      <c r="J125" s="965" t="s">
        <v>8</v>
      </c>
      <c r="K125" s="965" t="s">
        <v>8</v>
      </c>
      <c r="L125" s="965" t="s">
        <v>8</v>
      </c>
      <c r="M125" s="965" t="s">
        <v>8</v>
      </c>
      <c r="N125" s="965" t="s">
        <v>8</v>
      </c>
      <c r="O125" s="965" t="s">
        <v>8</v>
      </c>
      <c r="P125" s="965" t="s">
        <v>8</v>
      </c>
      <c r="Q125" s="965" t="s">
        <v>8</v>
      </c>
      <c r="R125" s="965" t="s">
        <v>8</v>
      </c>
      <c r="S125" s="965" t="s">
        <v>8</v>
      </c>
      <c r="T125" s="965" t="s">
        <v>8</v>
      </c>
      <c r="U125" s="965" t="s">
        <v>8</v>
      </c>
      <c r="V125" s="965" t="s">
        <v>8</v>
      </c>
      <c r="W125" s="965" t="s">
        <v>8</v>
      </c>
      <c r="X125" s="965" t="s">
        <v>8</v>
      </c>
      <c r="Y125" s="965" t="s">
        <v>8</v>
      </c>
      <c r="Z125" s="965" t="s">
        <v>8</v>
      </c>
      <c r="AA125" s="965" t="s">
        <v>8</v>
      </c>
      <c r="AB125" s="965" t="s">
        <v>8</v>
      </c>
      <c r="AC125" s="965" t="s">
        <v>8</v>
      </c>
      <c r="AD125" s="965" t="s">
        <v>8</v>
      </c>
      <c r="AE125" s="965" t="s">
        <v>8</v>
      </c>
      <c r="AF125" s="965" t="s">
        <v>8</v>
      </c>
      <c r="AG125" s="965" t="s">
        <v>8</v>
      </c>
      <c r="AH125" s="966" t="s">
        <v>8</v>
      </c>
      <c r="AI125" s="967" t="s">
        <v>8</v>
      </c>
      <c r="AJ125" s="136"/>
    </row>
    <row r="126" spans="1:36" s="138" customFormat="1" x14ac:dyDescent="0.2">
      <c r="A126" s="581" t="s">
        <v>883</v>
      </c>
      <c r="B126" s="107" t="s">
        <v>8</v>
      </c>
      <c r="C126" s="107" t="s">
        <v>8</v>
      </c>
      <c r="D126" s="107" t="s">
        <v>8</v>
      </c>
      <c r="E126" s="107" t="s">
        <v>8</v>
      </c>
      <c r="F126" s="107" t="s">
        <v>8</v>
      </c>
      <c r="G126" s="107" t="s">
        <v>8</v>
      </c>
      <c r="H126" s="107" t="s">
        <v>8</v>
      </c>
      <c r="I126" s="107" t="s">
        <v>8</v>
      </c>
      <c r="J126" s="107" t="s">
        <v>8</v>
      </c>
      <c r="K126" s="107" t="s">
        <v>8</v>
      </c>
      <c r="L126" s="107" t="s">
        <v>8</v>
      </c>
      <c r="M126" s="107" t="s">
        <v>8</v>
      </c>
      <c r="N126" s="107" t="s">
        <v>8</v>
      </c>
      <c r="O126" s="107" t="s">
        <v>8</v>
      </c>
      <c r="P126" s="107" t="s">
        <v>8</v>
      </c>
      <c r="Q126" s="107" t="s">
        <v>8</v>
      </c>
      <c r="R126" s="107" t="s">
        <v>8</v>
      </c>
      <c r="S126" s="107" t="s">
        <v>8</v>
      </c>
      <c r="T126" s="107" t="s">
        <v>8</v>
      </c>
      <c r="U126" s="107" t="s">
        <v>8</v>
      </c>
      <c r="V126" s="107" t="s">
        <v>8</v>
      </c>
      <c r="W126" s="107" t="s">
        <v>8</v>
      </c>
      <c r="X126" s="107" t="s">
        <v>8</v>
      </c>
      <c r="Y126" s="107" t="s">
        <v>8</v>
      </c>
      <c r="Z126" s="107" t="s">
        <v>8</v>
      </c>
      <c r="AA126" s="107" t="s">
        <v>8</v>
      </c>
      <c r="AB126" s="107" t="s">
        <v>8</v>
      </c>
      <c r="AC126" s="107" t="s">
        <v>8</v>
      </c>
      <c r="AD126" s="107" t="s">
        <v>8</v>
      </c>
      <c r="AE126" s="107" t="s">
        <v>8</v>
      </c>
      <c r="AF126" s="107" t="s">
        <v>8</v>
      </c>
      <c r="AG126" s="107" t="s">
        <v>8</v>
      </c>
      <c r="AH126" s="107" t="s">
        <v>8</v>
      </c>
      <c r="AI126" s="80" t="s">
        <v>8</v>
      </c>
      <c r="AJ126" s="136"/>
    </row>
    <row r="127" spans="1:36" s="5" customFormat="1" ht="22.5" x14ac:dyDescent="0.2">
      <c r="A127" s="581" t="s">
        <v>139</v>
      </c>
      <c r="B127" s="107" t="s">
        <v>8</v>
      </c>
      <c r="C127" s="107" t="s">
        <v>8</v>
      </c>
      <c r="D127" s="107" t="s">
        <v>8</v>
      </c>
      <c r="E127" s="107" t="s">
        <v>8</v>
      </c>
      <c r="F127" s="107" t="s">
        <v>8</v>
      </c>
      <c r="G127" s="107" t="s">
        <v>8</v>
      </c>
      <c r="H127" s="107" t="s">
        <v>8</v>
      </c>
      <c r="I127" s="107" t="s">
        <v>8</v>
      </c>
      <c r="J127" s="107" t="s">
        <v>8</v>
      </c>
      <c r="K127" s="107" t="s">
        <v>8</v>
      </c>
      <c r="L127" s="107" t="s">
        <v>8</v>
      </c>
      <c r="M127" s="107" t="s">
        <v>8</v>
      </c>
      <c r="N127" s="107" t="s">
        <v>8</v>
      </c>
      <c r="O127" s="107" t="s">
        <v>8</v>
      </c>
      <c r="P127" s="107" t="s">
        <v>8</v>
      </c>
      <c r="Q127" s="107" t="s">
        <v>8</v>
      </c>
      <c r="R127" s="107" t="s">
        <v>8</v>
      </c>
      <c r="S127" s="107" t="s">
        <v>8</v>
      </c>
      <c r="T127" s="107" t="s">
        <v>8</v>
      </c>
      <c r="U127" s="107" t="s">
        <v>8</v>
      </c>
      <c r="V127" s="107" t="s">
        <v>8</v>
      </c>
      <c r="W127" s="107" t="s">
        <v>8</v>
      </c>
      <c r="X127" s="107" t="s">
        <v>8</v>
      </c>
      <c r="Y127" s="107" t="s">
        <v>8</v>
      </c>
      <c r="Z127" s="107" t="s">
        <v>8</v>
      </c>
      <c r="AA127" s="107" t="s">
        <v>8</v>
      </c>
      <c r="AB127" s="107" t="s">
        <v>8</v>
      </c>
      <c r="AC127" s="107" t="s">
        <v>8</v>
      </c>
      <c r="AD127" s="107" t="s">
        <v>8</v>
      </c>
      <c r="AE127" s="107" t="s">
        <v>8</v>
      </c>
      <c r="AF127" s="107" t="s">
        <v>8</v>
      </c>
      <c r="AG127" s="107" t="s">
        <v>8</v>
      </c>
      <c r="AH127" s="107" t="s">
        <v>8</v>
      </c>
      <c r="AI127" s="80" t="s">
        <v>8</v>
      </c>
      <c r="AJ127" s="47"/>
    </row>
    <row r="128" spans="1:36" s="5" customFormat="1" x14ac:dyDescent="0.2">
      <c r="A128" s="47" t="s">
        <v>159</v>
      </c>
      <c r="B128" s="41" t="s">
        <v>8</v>
      </c>
      <c r="C128" s="41" t="s">
        <v>8</v>
      </c>
      <c r="D128" s="41" t="s">
        <v>8</v>
      </c>
      <c r="E128" s="41" t="s">
        <v>8</v>
      </c>
      <c r="F128" s="41" t="s">
        <v>8</v>
      </c>
      <c r="G128" s="41" t="s">
        <v>8</v>
      </c>
      <c r="H128" s="41" t="s">
        <v>8</v>
      </c>
      <c r="I128" s="41" t="s">
        <v>8</v>
      </c>
      <c r="J128" s="41" t="s">
        <v>8</v>
      </c>
      <c r="K128" s="41" t="s">
        <v>8</v>
      </c>
      <c r="L128" s="41" t="s">
        <v>8</v>
      </c>
      <c r="M128" s="41" t="s">
        <v>8</v>
      </c>
      <c r="N128" s="41" t="s">
        <v>8</v>
      </c>
      <c r="O128" s="41" t="s">
        <v>8</v>
      </c>
      <c r="P128" s="41" t="s">
        <v>8</v>
      </c>
      <c r="Q128" s="41" t="s">
        <v>8</v>
      </c>
      <c r="R128" s="41" t="s">
        <v>8</v>
      </c>
      <c r="S128" s="41" t="s">
        <v>8</v>
      </c>
      <c r="T128" s="41" t="s">
        <v>8</v>
      </c>
      <c r="U128" s="578"/>
      <c r="V128" s="578"/>
      <c r="W128" s="578"/>
      <c r="X128" s="578"/>
      <c r="Y128" s="578"/>
      <c r="Z128" s="578"/>
      <c r="AA128" s="578"/>
      <c r="AB128" s="578"/>
      <c r="AC128" s="578"/>
      <c r="AD128" s="578"/>
      <c r="AE128" s="578"/>
      <c r="AF128" s="578"/>
      <c r="AG128" s="578"/>
      <c r="AH128" s="309"/>
      <c r="AI128" s="8"/>
      <c r="AJ128" s="47"/>
    </row>
    <row r="129" spans="1:37" s="5" customFormat="1" x14ac:dyDescent="0.2">
      <c r="A129" s="856" t="s">
        <v>883</v>
      </c>
      <c r="B129" s="80" t="s">
        <v>8</v>
      </c>
      <c r="C129" s="80" t="s">
        <v>8</v>
      </c>
      <c r="D129" s="80" t="s">
        <v>8</v>
      </c>
      <c r="E129" s="80" t="s">
        <v>8</v>
      </c>
      <c r="F129" s="80" t="s">
        <v>8</v>
      </c>
      <c r="G129" s="80" t="s">
        <v>8</v>
      </c>
      <c r="H129" s="80" t="s">
        <v>8</v>
      </c>
      <c r="I129" s="80" t="s">
        <v>8</v>
      </c>
      <c r="J129" s="80" t="s">
        <v>8</v>
      </c>
      <c r="K129" s="80" t="s">
        <v>8</v>
      </c>
      <c r="L129" s="80" t="s">
        <v>8</v>
      </c>
      <c r="M129" s="80" t="s">
        <v>8</v>
      </c>
      <c r="N129" s="80" t="s">
        <v>8</v>
      </c>
      <c r="O129" s="80" t="s">
        <v>8</v>
      </c>
      <c r="P129" s="80" t="s">
        <v>8</v>
      </c>
      <c r="Q129" s="80" t="s">
        <v>8</v>
      </c>
      <c r="R129" s="80" t="s">
        <v>8</v>
      </c>
      <c r="S129" s="80" t="s">
        <v>8</v>
      </c>
      <c r="T129" s="80" t="s">
        <v>8</v>
      </c>
      <c r="U129" s="35" t="s">
        <v>4</v>
      </c>
      <c r="V129" s="51">
        <v>7392.8</v>
      </c>
      <c r="W129" s="51">
        <v>9542.2000000000007</v>
      </c>
      <c r="X129" s="51">
        <v>9043.9</v>
      </c>
      <c r="Y129" s="51">
        <v>6258.5</v>
      </c>
      <c r="Z129" s="51">
        <v>15230.6</v>
      </c>
      <c r="AA129" s="51">
        <v>6704.1</v>
      </c>
      <c r="AB129" s="51">
        <v>6747.4</v>
      </c>
      <c r="AC129" s="51">
        <v>10250.700000000001</v>
      </c>
      <c r="AD129" s="51">
        <v>7594.2</v>
      </c>
      <c r="AE129" s="51">
        <v>11728.6</v>
      </c>
      <c r="AF129" s="51">
        <v>6422.6</v>
      </c>
      <c r="AG129" s="51">
        <v>20286.400000000001</v>
      </c>
      <c r="AH129" s="1068">
        <v>25997.7</v>
      </c>
      <c r="AI129" s="540">
        <v>43269.3</v>
      </c>
      <c r="AJ129" s="540">
        <v>36900.400000000001</v>
      </c>
      <c r="AK129" s="1526"/>
    </row>
    <row r="130" spans="1:37" s="5" customFormat="1" x14ac:dyDescent="0.2">
      <c r="A130" s="439" t="s">
        <v>175</v>
      </c>
      <c r="B130" s="956" t="s">
        <v>8</v>
      </c>
      <c r="C130" s="956" t="s">
        <v>8</v>
      </c>
      <c r="D130" s="956" t="s">
        <v>8</v>
      </c>
      <c r="E130" s="956" t="s">
        <v>8</v>
      </c>
      <c r="F130" s="956" t="s">
        <v>8</v>
      </c>
      <c r="G130" s="956" t="s">
        <v>8</v>
      </c>
      <c r="H130" s="956" t="s">
        <v>8</v>
      </c>
      <c r="I130" s="956" t="s">
        <v>8</v>
      </c>
      <c r="J130" s="956" t="s">
        <v>8</v>
      </c>
      <c r="K130" s="956" t="s">
        <v>8</v>
      </c>
      <c r="L130" s="956" t="s">
        <v>8</v>
      </c>
      <c r="M130" s="956" t="s">
        <v>8</v>
      </c>
      <c r="N130" s="956" t="s">
        <v>8</v>
      </c>
      <c r="O130" s="956" t="s">
        <v>8</v>
      </c>
      <c r="P130" s="956" t="s">
        <v>8</v>
      </c>
      <c r="Q130" s="956" t="s">
        <v>8</v>
      </c>
      <c r="R130" s="956" t="s">
        <v>8</v>
      </c>
      <c r="S130" s="956" t="s">
        <v>8</v>
      </c>
      <c r="T130" s="956" t="s">
        <v>8</v>
      </c>
      <c r="U130" s="35"/>
      <c r="V130" s="45"/>
      <c r="W130" s="45"/>
      <c r="X130" s="45"/>
      <c r="Y130" s="45"/>
      <c r="Z130" s="45"/>
      <c r="AA130" s="45"/>
      <c r="AB130" s="62"/>
      <c r="AC130" s="62"/>
      <c r="AD130" s="62"/>
      <c r="AE130" s="62"/>
      <c r="AF130" s="62"/>
      <c r="AG130" s="62"/>
      <c r="AH130" s="1011"/>
      <c r="AI130" s="533"/>
      <c r="AJ130" s="533"/>
      <c r="AK130" s="1526"/>
    </row>
    <row r="131" spans="1:37" s="5" customFormat="1" x14ac:dyDescent="0.2">
      <c r="A131" s="47" t="s">
        <v>160</v>
      </c>
      <c r="B131" s="41" t="s">
        <v>8</v>
      </c>
      <c r="C131" s="41" t="s">
        <v>8</v>
      </c>
      <c r="D131" s="41" t="s">
        <v>8</v>
      </c>
      <c r="E131" s="41" t="s">
        <v>8</v>
      </c>
      <c r="F131" s="41" t="s">
        <v>8</v>
      </c>
      <c r="G131" s="41" t="s">
        <v>8</v>
      </c>
      <c r="H131" s="41" t="s">
        <v>8</v>
      </c>
      <c r="I131" s="41" t="s">
        <v>8</v>
      </c>
      <c r="J131" s="41" t="s">
        <v>8</v>
      </c>
      <c r="K131" s="41" t="s">
        <v>8</v>
      </c>
      <c r="L131" s="41" t="s">
        <v>8</v>
      </c>
      <c r="M131" s="41" t="s">
        <v>8</v>
      </c>
      <c r="N131" s="41" t="s">
        <v>8</v>
      </c>
      <c r="O131" s="41" t="s">
        <v>8</v>
      </c>
      <c r="P131" s="41" t="s">
        <v>8</v>
      </c>
      <c r="Q131" s="41" t="s">
        <v>8</v>
      </c>
      <c r="R131" s="41" t="s">
        <v>8</v>
      </c>
      <c r="S131" s="41" t="s">
        <v>8</v>
      </c>
      <c r="T131" s="41" t="s">
        <v>8</v>
      </c>
      <c r="U131" s="939" t="s">
        <v>4</v>
      </c>
      <c r="V131" s="939" t="s">
        <v>4</v>
      </c>
      <c r="W131" s="45">
        <v>125.4</v>
      </c>
      <c r="X131" s="45">
        <v>92.4</v>
      </c>
      <c r="Y131" s="45">
        <v>66.3</v>
      </c>
      <c r="Z131" s="45">
        <v>238.8</v>
      </c>
      <c r="AA131" s="45">
        <v>41.7</v>
      </c>
      <c r="AB131" s="22">
        <v>97.1</v>
      </c>
      <c r="AC131" s="20">
        <v>145.80000000000001</v>
      </c>
      <c r="AD131" s="62">
        <v>73.099999999999994</v>
      </c>
      <c r="AE131" s="62">
        <v>155.5</v>
      </c>
      <c r="AF131" s="539">
        <v>53.2</v>
      </c>
      <c r="AG131" s="20">
        <v>306.39999999999998</v>
      </c>
      <c r="AH131" s="1054">
        <v>73.599999999999994</v>
      </c>
      <c r="AI131" s="533">
        <v>268.10000000000002</v>
      </c>
      <c r="AJ131" s="533">
        <v>85.5</v>
      </c>
      <c r="AK131" s="1526"/>
    </row>
    <row r="132" spans="1:37" s="5" customFormat="1" ht="22.5" x14ac:dyDescent="0.2">
      <c r="A132" s="47" t="s">
        <v>297</v>
      </c>
      <c r="B132" s="41" t="s">
        <v>8</v>
      </c>
      <c r="C132" s="41" t="s">
        <v>8</v>
      </c>
      <c r="D132" s="41" t="s">
        <v>8</v>
      </c>
      <c r="E132" s="41" t="s">
        <v>8</v>
      </c>
      <c r="F132" s="41" t="s">
        <v>8</v>
      </c>
      <c r="G132" s="41" t="s">
        <v>8</v>
      </c>
      <c r="H132" s="41" t="s">
        <v>8</v>
      </c>
      <c r="I132" s="41" t="s">
        <v>8</v>
      </c>
      <c r="J132" s="41" t="s">
        <v>8</v>
      </c>
      <c r="K132" s="41" t="s">
        <v>8</v>
      </c>
      <c r="L132" s="41" t="s">
        <v>8</v>
      </c>
      <c r="M132" s="41" t="s">
        <v>8</v>
      </c>
      <c r="N132" s="41" t="s">
        <v>8</v>
      </c>
      <c r="O132" s="41" t="s">
        <v>8</v>
      </c>
      <c r="P132" s="41" t="s">
        <v>8</v>
      </c>
      <c r="Q132" s="41" t="s">
        <v>8</v>
      </c>
      <c r="R132" s="41" t="s">
        <v>8</v>
      </c>
      <c r="S132" s="41" t="s">
        <v>8</v>
      </c>
      <c r="T132" s="41" t="s">
        <v>8</v>
      </c>
      <c r="U132" s="45" t="s">
        <v>4</v>
      </c>
      <c r="V132" s="45" t="s">
        <v>4</v>
      </c>
      <c r="W132" s="45">
        <v>125.4</v>
      </c>
      <c r="X132" s="45">
        <v>115.9</v>
      </c>
      <c r="Y132" s="45">
        <v>76.8</v>
      </c>
      <c r="Z132" s="45">
        <v>183.4</v>
      </c>
      <c r="AA132" s="45">
        <v>76.5</v>
      </c>
      <c r="AB132" s="45">
        <v>74.3</v>
      </c>
      <c r="AC132" s="45">
        <v>108.3</v>
      </c>
      <c r="AD132" s="45">
        <v>79.2</v>
      </c>
      <c r="AE132" s="45">
        <v>123.1</v>
      </c>
      <c r="AF132" s="45">
        <v>65.5</v>
      </c>
      <c r="AG132" s="45">
        <v>200.7</v>
      </c>
      <c r="AH132" s="73">
        <v>147.69999999999999</v>
      </c>
      <c r="AI132" s="984">
        <v>396</v>
      </c>
      <c r="AJ132" s="984">
        <v>338.5</v>
      </c>
      <c r="AK132" s="1526"/>
    </row>
    <row r="133" spans="1:37" s="5" customFormat="1" x14ac:dyDescent="0.2">
      <c r="A133" s="47" t="s">
        <v>162</v>
      </c>
      <c r="B133" s="41" t="s">
        <v>8</v>
      </c>
      <c r="C133" s="41" t="s">
        <v>8</v>
      </c>
      <c r="D133" s="41" t="s">
        <v>8</v>
      </c>
      <c r="E133" s="41" t="s">
        <v>8</v>
      </c>
      <c r="F133" s="41" t="s">
        <v>8</v>
      </c>
      <c r="G133" s="41" t="s">
        <v>8</v>
      </c>
      <c r="H133" s="41" t="s">
        <v>8</v>
      </c>
      <c r="I133" s="41" t="s">
        <v>8</v>
      </c>
      <c r="J133" s="41" t="s">
        <v>8</v>
      </c>
      <c r="K133" s="41" t="s">
        <v>8</v>
      </c>
      <c r="L133" s="41" t="s">
        <v>8</v>
      </c>
      <c r="M133" s="41" t="s">
        <v>8</v>
      </c>
      <c r="N133" s="41" t="s">
        <v>8</v>
      </c>
      <c r="O133" s="41" t="s">
        <v>8</v>
      </c>
      <c r="P133" s="41" t="s">
        <v>8</v>
      </c>
      <c r="Q133" s="41" t="s">
        <v>8</v>
      </c>
      <c r="R133" s="41" t="s">
        <v>8</v>
      </c>
      <c r="S133" s="41" t="s">
        <v>8</v>
      </c>
      <c r="T133" s="41" t="s">
        <v>8</v>
      </c>
      <c r="U133" s="45"/>
      <c r="V133" s="1010"/>
      <c r="W133" s="45"/>
      <c r="X133" s="45"/>
      <c r="Y133" s="45"/>
      <c r="Z133" s="45"/>
      <c r="AA133" s="1010"/>
      <c r="AB133" s="20"/>
      <c r="AC133" s="20"/>
      <c r="AD133" s="1010"/>
      <c r="AE133" s="1010"/>
      <c r="AF133" s="1010"/>
      <c r="AG133" s="1010"/>
      <c r="AH133" s="1054"/>
      <c r="AI133" s="533"/>
      <c r="AJ133" s="533"/>
      <c r="AK133" s="1526"/>
    </row>
    <row r="134" spans="1:37" s="5" customFormat="1" x14ac:dyDescent="0.2">
      <c r="A134" s="856" t="s">
        <v>163</v>
      </c>
      <c r="B134" s="80" t="s">
        <v>8</v>
      </c>
      <c r="C134" s="80" t="s">
        <v>8</v>
      </c>
      <c r="D134" s="80" t="s">
        <v>8</v>
      </c>
      <c r="E134" s="80" t="s">
        <v>8</v>
      </c>
      <c r="F134" s="80" t="s">
        <v>8</v>
      </c>
      <c r="G134" s="80" t="s">
        <v>8</v>
      </c>
      <c r="H134" s="80" t="s">
        <v>8</v>
      </c>
      <c r="I134" s="80" t="s">
        <v>8</v>
      </c>
      <c r="J134" s="80" t="s">
        <v>8</v>
      </c>
      <c r="K134" s="80" t="s">
        <v>8</v>
      </c>
      <c r="L134" s="80" t="s">
        <v>8</v>
      </c>
      <c r="M134" s="80" t="s">
        <v>8</v>
      </c>
      <c r="N134" s="80" t="s">
        <v>8</v>
      </c>
      <c r="O134" s="80" t="s">
        <v>8</v>
      </c>
      <c r="P134" s="80" t="s">
        <v>8</v>
      </c>
      <c r="Q134" s="80" t="s">
        <v>8</v>
      </c>
      <c r="R134" s="80" t="s">
        <v>8</v>
      </c>
      <c r="S134" s="80" t="s">
        <v>8</v>
      </c>
      <c r="T134" s="80" t="s">
        <v>8</v>
      </c>
      <c r="U134" s="45">
        <v>11</v>
      </c>
      <c r="V134" s="45">
        <v>5.4</v>
      </c>
      <c r="W134" s="45">
        <v>8.9</v>
      </c>
      <c r="X134" s="45">
        <v>7.5</v>
      </c>
      <c r="Y134" s="45">
        <v>8</v>
      </c>
      <c r="Z134" s="45">
        <v>9.1999999999999993</v>
      </c>
      <c r="AA134" s="45">
        <v>9.8000000000000007</v>
      </c>
      <c r="AB134" s="22">
        <v>21.9</v>
      </c>
      <c r="AC134" s="20">
        <v>26.8</v>
      </c>
      <c r="AD134" s="20">
        <v>37.200000000000003</v>
      </c>
      <c r="AE134" s="20">
        <v>34.1</v>
      </c>
      <c r="AF134" s="20">
        <v>36.200000000000003</v>
      </c>
      <c r="AG134" s="20">
        <v>39.700000000000003</v>
      </c>
      <c r="AH134" s="1011">
        <v>40.6</v>
      </c>
      <c r="AI134" s="533">
        <v>18.5</v>
      </c>
      <c r="AJ134" s="533">
        <v>19.3</v>
      </c>
      <c r="AK134" s="1526"/>
    </row>
    <row r="135" spans="1:37" s="5" customFormat="1" x14ac:dyDescent="0.2">
      <c r="A135" s="34" t="s">
        <v>175</v>
      </c>
      <c r="B135" s="322" t="s">
        <v>8</v>
      </c>
      <c r="C135" s="322" t="s">
        <v>8</v>
      </c>
      <c r="D135" s="322" t="s">
        <v>8</v>
      </c>
      <c r="E135" s="322" t="s">
        <v>8</v>
      </c>
      <c r="F135" s="322" t="s">
        <v>8</v>
      </c>
      <c r="G135" s="322" t="s">
        <v>8</v>
      </c>
      <c r="H135" s="322" t="s">
        <v>8</v>
      </c>
      <c r="I135" s="322" t="s">
        <v>8</v>
      </c>
      <c r="J135" s="322" t="s">
        <v>8</v>
      </c>
      <c r="K135" s="322" t="s">
        <v>8</v>
      </c>
      <c r="L135" s="322" t="s">
        <v>8</v>
      </c>
      <c r="M135" s="322" t="s">
        <v>8</v>
      </c>
      <c r="N135" s="322" t="s">
        <v>8</v>
      </c>
      <c r="O135" s="322" t="s">
        <v>8</v>
      </c>
      <c r="P135" s="322" t="s">
        <v>8</v>
      </c>
      <c r="Q135" s="322" t="s">
        <v>8</v>
      </c>
      <c r="R135" s="322" t="s">
        <v>8</v>
      </c>
      <c r="S135" s="322" t="s">
        <v>8</v>
      </c>
      <c r="T135" s="322" t="s">
        <v>8</v>
      </c>
      <c r="U135" s="347"/>
      <c r="V135" s="347"/>
      <c r="W135" s="347"/>
      <c r="X135" s="347"/>
      <c r="Y135" s="347"/>
      <c r="Z135" s="347"/>
      <c r="AA135" s="347"/>
      <c r="AB135" s="347"/>
      <c r="AC135" s="347"/>
      <c r="AD135" s="347"/>
      <c r="AE135" s="347"/>
      <c r="AF135" s="347"/>
      <c r="AG135" s="20"/>
      <c r="AH135" s="1054"/>
      <c r="AI135" s="533"/>
      <c r="AJ135" s="533"/>
      <c r="AK135" s="1526"/>
    </row>
    <row r="136" spans="1:37" s="5" customFormat="1" ht="22.5" x14ac:dyDescent="0.2">
      <c r="A136" s="47" t="s">
        <v>164</v>
      </c>
      <c r="B136" s="41" t="s">
        <v>8</v>
      </c>
      <c r="C136" s="41" t="s">
        <v>8</v>
      </c>
      <c r="D136" s="41" t="s">
        <v>8</v>
      </c>
      <c r="E136" s="41" t="s">
        <v>8</v>
      </c>
      <c r="F136" s="41" t="s">
        <v>8</v>
      </c>
      <c r="G136" s="41" t="s">
        <v>8</v>
      </c>
      <c r="H136" s="41" t="s">
        <v>8</v>
      </c>
      <c r="I136" s="41" t="s">
        <v>8</v>
      </c>
      <c r="J136" s="41" t="s">
        <v>8</v>
      </c>
      <c r="K136" s="41" t="s">
        <v>8</v>
      </c>
      <c r="L136" s="41" t="s">
        <v>8</v>
      </c>
      <c r="M136" s="41" t="s">
        <v>8</v>
      </c>
      <c r="N136" s="41" t="s">
        <v>8</v>
      </c>
      <c r="O136" s="41" t="s">
        <v>8</v>
      </c>
      <c r="P136" s="41" t="s">
        <v>8</v>
      </c>
      <c r="Q136" s="41" t="s">
        <v>8</v>
      </c>
      <c r="R136" s="41" t="s">
        <v>8</v>
      </c>
      <c r="S136" s="41" t="s">
        <v>8</v>
      </c>
      <c r="T136" s="41" t="s">
        <v>8</v>
      </c>
      <c r="U136" s="45">
        <v>110</v>
      </c>
      <c r="V136" s="45">
        <v>49.1</v>
      </c>
      <c r="W136" s="45">
        <v>164.8</v>
      </c>
      <c r="X136" s="20">
        <v>84.3</v>
      </c>
      <c r="Y136" s="45">
        <v>106.7</v>
      </c>
      <c r="Z136" s="45">
        <v>115</v>
      </c>
      <c r="AA136" s="45">
        <v>106.9</v>
      </c>
      <c r="AB136" s="22">
        <v>223.9</v>
      </c>
      <c r="AC136" s="62">
        <v>122</v>
      </c>
      <c r="AD136" s="20">
        <v>138.9</v>
      </c>
      <c r="AE136" s="20">
        <v>91.9</v>
      </c>
      <c r="AF136" s="859">
        <v>106.2</v>
      </c>
      <c r="AG136" s="20">
        <v>109.5</v>
      </c>
      <c r="AH136" s="1011">
        <v>102.3</v>
      </c>
      <c r="AI136" s="533">
        <v>45.5</v>
      </c>
      <c r="AJ136" s="533">
        <v>104.3</v>
      </c>
      <c r="AK136" s="1526"/>
    </row>
    <row r="137" spans="1:37" s="5" customFormat="1" ht="22.5" x14ac:dyDescent="0.2">
      <c r="A137" s="47" t="s">
        <v>298</v>
      </c>
      <c r="B137" s="41" t="s">
        <v>8</v>
      </c>
      <c r="C137" s="41" t="s">
        <v>8</v>
      </c>
      <c r="D137" s="41" t="s">
        <v>8</v>
      </c>
      <c r="E137" s="41" t="s">
        <v>8</v>
      </c>
      <c r="F137" s="41" t="s">
        <v>8</v>
      </c>
      <c r="G137" s="41" t="s">
        <v>8</v>
      </c>
      <c r="H137" s="41" t="s">
        <v>8</v>
      </c>
      <c r="I137" s="41" t="s">
        <v>8</v>
      </c>
      <c r="J137" s="41" t="s">
        <v>8</v>
      </c>
      <c r="K137" s="41" t="s">
        <v>8</v>
      </c>
      <c r="L137" s="41" t="s">
        <v>8</v>
      </c>
      <c r="M137" s="41" t="s">
        <v>8</v>
      </c>
      <c r="N137" s="41" t="s">
        <v>8</v>
      </c>
      <c r="O137" s="41" t="s">
        <v>8</v>
      </c>
      <c r="P137" s="41" t="s">
        <v>8</v>
      </c>
      <c r="Q137" s="41" t="s">
        <v>8</v>
      </c>
      <c r="R137" s="41" t="s">
        <v>8</v>
      </c>
      <c r="S137" s="41" t="s">
        <v>8</v>
      </c>
      <c r="T137" s="41" t="s">
        <v>8</v>
      </c>
      <c r="U137" s="124">
        <v>110</v>
      </c>
      <c r="V137" s="124">
        <v>54</v>
      </c>
      <c r="W137" s="124">
        <v>89</v>
      </c>
      <c r="X137" s="124">
        <v>75</v>
      </c>
      <c r="Y137" s="124">
        <v>80.099999999999994</v>
      </c>
      <c r="Z137" s="124">
        <v>92.1</v>
      </c>
      <c r="AA137" s="124">
        <v>98.4</v>
      </c>
      <c r="AB137" s="124">
        <v>220.4</v>
      </c>
      <c r="AC137" s="124">
        <v>268.89999999999998</v>
      </c>
      <c r="AD137" s="124">
        <v>373.4</v>
      </c>
      <c r="AE137" s="124">
        <v>343.2</v>
      </c>
      <c r="AF137" s="124">
        <v>364.5</v>
      </c>
      <c r="AG137" s="124">
        <v>399.1</v>
      </c>
      <c r="AH137" s="268">
        <v>408.3</v>
      </c>
      <c r="AI137" s="309">
        <v>185.8</v>
      </c>
      <c r="AJ137" s="309">
        <v>193.7</v>
      </c>
      <c r="AK137" s="1526"/>
    </row>
    <row r="138" spans="1:37" s="5" customFormat="1" x14ac:dyDescent="0.2">
      <c r="A138" s="856" t="s">
        <v>299</v>
      </c>
      <c r="B138" s="80" t="s">
        <v>8</v>
      </c>
      <c r="C138" s="80" t="s">
        <v>8</v>
      </c>
      <c r="D138" s="80" t="s">
        <v>8</v>
      </c>
      <c r="E138" s="80" t="s">
        <v>8</v>
      </c>
      <c r="F138" s="80" t="s">
        <v>8</v>
      </c>
      <c r="G138" s="80" t="s">
        <v>8</v>
      </c>
      <c r="H138" s="80" t="s">
        <v>8</v>
      </c>
      <c r="I138" s="80" t="s">
        <v>8</v>
      </c>
      <c r="J138" s="80" t="s">
        <v>8</v>
      </c>
      <c r="K138" s="80" t="s">
        <v>8</v>
      </c>
      <c r="L138" s="80" t="s">
        <v>8</v>
      </c>
      <c r="M138" s="80" t="s">
        <v>8</v>
      </c>
      <c r="N138" s="80" t="s">
        <v>8</v>
      </c>
      <c r="O138" s="80" t="s">
        <v>8</v>
      </c>
      <c r="P138" s="80" t="s">
        <v>8</v>
      </c>
      <c r="Q138" s="80" t="s">
        <v>8</v>
      </c>
      <c r="R138" s="80" t="s">
        <v>8</v>
      </c>
      <c r="S138" s="80" t="s">
        <v>8</v>
      </c>
      <c r="T138" s="80" t="s">
        <v>8</v>
      </c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812"/>
      <c r="AI138" s="8"/>
      <c r="AJ138" s="47"/>
    </row>
    <row r="139" spans="1:37" s="5" customFormat="1" ht="22.5" x14ac:dyDescent="0.2">
      <c r="A139" s="657" t="s">
        <v>166</v>
      </c>
      <c r="B139" s="29" t="s">
        <v>8</v>
      </c>
      <c r="C139" s="29" t="s">
        <v>8</v>
      </c>
      <c r="D139" s="29" t="s">
        <v>8</v>
      </c>
      <c r="E139" s="29" t="s">
        <v>8</v>
      </c>
      <c r="F139" s="29" t="s">
        <v>8</v>
      </c>
      <c r="G139" s="29" t="s">
        <v>8</v>
      </c>
      <c r="H139" s="29" t="s">
        <v>8</v>
      </c>
      <c r="I139" s="29" t="s">
        <v>8</v>
      </c>
      <c r="J139" s="29" t="s">
        <v>8</v>
      </c>
      <c r="K139" s="29" t="s">
        <v>8</v>
      </c>
      <c r="L139" s="29" t="s">
        <v>8</v>
      </c>
      <c r="M139" s="29" t="s">
        <v>8</v>
      </c>
      <c r="N139" s="29" t="s">
        <v>8</v>
      </c>
      <c r="O139" s="29" t="s">
        <v>8</v>
      </c>
      <c r="P139" s="29" t="s">
        <v>8</v>
      </c>
      <c r="Q139" s="29" t="s">
        <v>8</v>
      </c>
      <c r="R139" s="29" t="s">
        <v>8</v>
      </c>
      <c r="S139" s="29" t="s">
        <v>8</v>
      </c>
      <c r="T139" s="29" t="s">
        <v>8</v>
      </c>
      <c r="U139" s="20" t="s">
        <v>8</v>
      </c>
      <c r="V139" s="72" t="s">
        <v>8</v>
      </c>
      <c r="W139" s="72" t="s">
        <v>8</v>
      </c>
      <c r="X139" s="72" t="s">
        <v>8</v>
      </c>
      <c r="Y139" s="72" t="s">
        <v>8</v>
      </c>
      <c r="Z139" s="72" t="s">
        <v>8</v>
      </c>
      <c r="AA139" s="72" t="s">
        <v>8</v>
      </c>
      <c r="AB139" s="72" t="s">
        <v>8</v>
      </c>
      <c r="AC139" s="20" t="s">
        <v>8</v>
      </c>
      <c r="AD139" s="20">
        <v>600</v>
      </c>
      <c r="AE139" s="20" t="s">
        <v>8</v>
      </c>
      <c r="AF139" s="20" t="s">
        <v>8</v>
      </c>
      <c r="AG139" s="20" t="s">
        <v>8</v>
      </c>
      <c r="AH139" s="812" t="s">
        <v>8</v>
      </c>
      <c r="AI139" s="808" t="s">
        <v>8</v>
      </c>
      <c r="AJ139" s="41" t="s">
        <v>8</v>
      </c>
    </row>
    <row r="140" spans="1:37" s="5" customFormat="1" ht="22.5" x14ac:dyDescent="0.2">
      <c r="A140" s="657" t="s">
        <v>167</v>
      </c>
      <c r="B140" s="29" t="s">
        <v>8</v>
      </c>
      <c r="C140" s="29" t="s">
        <v>8</v>
      </c>
      <c r="D140" s="29" t="s">
        <v>8</v>
      </c>
      <c r="E140" s="29" t="s">
        <v>8</v>
      </c>
      <c r="F140" s="29" t="s">
        <v>8</v>
      </c>
      <c r="G140" s="29" t="s">
        <v>8</v>
      </c>
      <c r="H140" s="29" t="s">
        <v>8</v>
      </c>
      <c r="I140" s="29" t="s">
        <v>8</v>
      </c>
      <c r="J140" s="29" t="s">
        <v>8</v>
      </c>
      <c r="K140" s="29" t="s">
        <v>8</v>
      </c>
      <c r="L140" s="29" t="s">
        <v>8</v>
      </c>
      <c r="M140" s="29" t="s">
        <v>8</v>
      </c>
      <c r="N140" s="29" t="s">
        <v>8</v>
      </c>
      <c r="O140" s="29" t="s">
        <v>8</v>
      </c>
      <c r="P140" s="29" t="s">
        <v>8</v>
      </c>
      <c r="Q140" s="29" t="s">
        <v>8</v>
      </c>
      <c r="R140" s="29" t="s">
        <v>8</v>
      </c>
      <c r="S140" s="29" t="s">
        <v>8</v>
      </c>
      <c r="T140" s="29" t="s">
        <v>8</v>
      </c>
      <c r="U140" s="20" t="s">
        <v>8</v>
      </c>
      <c r="V140" s="72" t="s">
        <v>8</v>
      </c>
      <c r="W140" s="72" t="s">
        <v>8</v>
      </c>
      <c r="X140" s="72" t="s">
        <v>8</v>
      </c>
      <c r="Y140" s="72" t="s">
        <v>8</v>
      </c>
      <c r="Z140" s="72" t="s">
        <v>8</v>
      </c>
      <c r="AA140" s="72" t="s">
        <v>8</v>
      </c>
      <c r="AB140" s="72" t="s">
        <v>8</v>
      </c>
      <c r="AC140" s="20" t="s">
        <v>8</v>
      </c>
      <c r="AD140" s="20" t="s">
        <v>8</v>
      </c>
      <c r="AE140" s="20">
        <v>320</v>
      </c>
      <c r="AF140" s="20" t="s">
        <v>8</v>
      </c>
      <c r="AG140" s="20" t="s">
        <v>8</v>
      </c>
      <c r="AH140" s="812" t="s">
        <v>8</v>
      </c>
      <c r="AI140" s="808" t="s">
        <v>8</v>
      </c>
      <c r="AJ140" s="41" t="s">
        <v>8</v>
      </c>
    </row>
    <row r="141" spans="1:37" s="5" customFormat="1" x14ac:dyDescent="0.2">
      <c r="A141" s="47" t="s">
        <v>246</v>
      </c>
      <c r="B141" s="41" t="s">
        <v>8</v>
      </c>
      <c r="C141" s="41" t="s">
        <v>8</v>
      </c>
      <c r="D141" s="41" t="s">
        <v>8</v>
      </c>
      <c r="E141" s="41" t="s">
        <v>8</v>
      </c>
      <c r="F141" s="41" t="s">
        <v>8</v>
      </c>
      <c r="G141" s="41" t="s">
        <v>8</v>
      </c>
      <c r="H141" s="41" t="s">
        <v>8</v>
      </c>
      <c r="I141" s="41" t="s">
        <v>8</v>
      </c>
      <c r="J141" s="41" t="s">
        <v>8</v>
      </c>
      <c r="K141" s="41" t="s">
        <v>8</v>
      </c>
      <c r="L141" s="41" t="s">
        <v>8</v>
      </c>
      <c r="M141" s="41" t="s">
        <v>8</v>
      </c>
      <c r="N141" s="41" t="s">
        <v>8</v>
      </c>
      <c r="O141" s="41" t="s">
        <v>8</v>
      </c>
      <c r="P141" s="41" t="s">
        <v>8</v>
      </c>
      <c r="Q141" s="41" t="s">
        <v>8</v>
      </c>
      <c r="R141" s="41" t="s">
        <v>8</v>
      </c>
      <c r="S141" s="41" t="s">
        <v>8</v>
      </c>
      <c r="T141" s="41" t="s">
        <v>8</v>
      </c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812"/>
      <c r="AI141" s="808"/>
      <c r="AJ141" s="41" t="s">
        <v>8</v>
      </c>
    </row>
    <row r="142" spans="1:37" s="5" customFormat="1" x14ac:dyDescent="0.2">
      <c r="A142" s="968" t="s">
        <v>247</v>
      </c>
      <c r="B142" s="44" t="s">
        <v>8</v>
      </c>
      <c r="C142" s="44" t="s">
        <v>8</v>
      </c>
      <c r="D142" s="44" t="s">
        <v>8</v>
      </c>
      <c r="E142" s="44" t="s">
        <v>8</v>
      </c>
      <c r="F142" s="44" t="s">
        <v>8</v>
      </c>
      <c r="G142" s="44" t="s">
        <v>8</v>
      </c>
      <c r="H142" s="44" t="s">
        <v>8</v>
      </c>
      <c r="I142" s="44" t="s">
        <v>8</v>
      </c>
      <c r="J142" s="44" t="s">
        <v>8</v>
      </c>
      <c r="K142" s="44" t="s">
        <v>8</v>
      </c>
      <c r="L142" s="44" t="s">
        <v>8</v>
      </c>
      <c r="M142" s="44" t="s">
        <v>8</v>
      </c>
      <c r="N142" s="44" t="s">
        <v>8</v>
      </c>
      <c r="O142" s="44" t="s">
        <v>8</v>
      </c>
      <c r="P142" s="44" t="s">
        <v>8</v>
      </c>
      <c r="Q142" s="44" t="s">
        <v>8</v>
      </c>
      <c r="R142" s="44" t="s">
        <v>8</v>
      </c>
      <c r="S142" s="44" t="s">
        <v>8</v>
      </c>
      <c r="T142" s="44" t="s">
        <v>8</v>
      </c>
      <c r="U142" s="20" t="s">
        <v>8</v>
      </c>
      <c r="V142" s="72" t="s">
        <v>8</v>
      </c>
      <c r="W142" s="72" t="s">
        <v>8</v>
      </c>
      <c r="X142" s="72" t="s">
        <v>8</v>
      </c>
      <c r="Y142" s="72" t="s">
        <v>8</v>
      </c>
      <c r="Z142" s="72" t="s">
        <v>8</v>
      </c>
      <c r="AA142" s="72" t="s">
        <v>8</v>
      </c>
      <c r="AB142" s="35" t="s">
        <v>8</v>
      </c>
      <c r="AC142" s="20" t="s">
        <v>8</v>
      </c>
      <c r="AD142" s="20" t="s">
        <v>8</v>
      </c>
      <c r="AE142" s="20" t="s">
        <v>8</v>
      </c>
      <c r="AF142" s="20" t="s">
        <v>8</v>
      </c>
      <c r="AG142" s="20" t="s">
        <v>8</v>
      </c>
      <c r="AH142" s="812" t="s">
        <v>8</v>
      </c>
      <c r="AI142" s="808" t="s">
        <v>8</v>
      </c>
      <c r="AJ142" s="41" t="s">
        <v>8</v>
      </c>
    </row>
    <row r="143" spans="1:37" s="138" customFormat="1" ht="22.5" x14ac:dyDescent="0.2">
      <c r="A143" s="657" t="s">
        <v>300</v>
      </c>
      <c r="B143" s="29" t="s">
        <v>8</v>
      </c>
      <c r="C143" s="29" t="s">
        <v>8</v>
      </c>
      <c r="D143" s="29" t="s">
        <v>8</v>
      </c>
      <c r="E143" s="29" t="s">
        <v>8</v>
      </c>
      <c r="F143" s="29" t="s">
        <v>8</v>
      </c>
      <c r="G143" s="29" t="s">
        <v>8</v>
      </c>
      <c r="H143" s="29" t="s">
        <v>8</v>
      </c>
      <c r="I143" s="29" t="s">
        <v>8</v>
      </c>
      <c r="J143" s="29" t="s">
        <v>8</v>
      </c>
      <c r="K143" s="29" t="s">
        <v>8</v>
      </c>
      <c r="L143" s="29" t="s">
        <v>8</v>
      </c>
      <c r="M143" s="29" t="s">
        <v>8</v>
      </c>
      <c r="N143" s="29" t="s">
        <v>8</v>
      </c>
      <c r="O143" s="29" t="s">
        <v>8</v>
      </c>
      <c r="P143" s="29" t="s">
        <v>8</v>
      </c>
      <c r="Q143" s="29" t="s">
        <v>8</v>
      </c>
      <c r="R143" s="29" t="s">
        <v>8</v>
      </c>
      <c r="S143" s="29" t="s">
        <v>8</v>
      </c>
      <c r="T143" s="29" t="s">
        <v>8</v>
      </c>
      <c r="U143" s="20" t="s">
        <v>8</v>
      </c>
      <c r="V143" s="20" t="s">
        <v>8</v>
      </c>
      <c r="W143" s="20" t="s">
        <v>8</v>
      </c>
      <c r="X143" s="20" t="s">
        <v>8</v>
      </c>
      <c r="Y143" s="20" t="s">
        <v>8</v>
      </c>
      <c r="Z143" s="20" t="s">
        <v>8</v>
      </c>
      <c r="AA143" s="20" t="s">
        <v>8</v>
      </c>
      <c r="AB143" s="20" t="s">
        <v>8</v>
      </c>
      <c r="AC143" s="20" t="s">
        <v>8</v>
      </c>
      <c r="AD143" s="20" t="s">
        <v>8</v>
      </c>
      <c r="AE143" s="20" t="s">
        <v>8</v>
      </c>
      <c r="AF143" s="20" t="s">
        <v>8</v>
      </c>
      <c r="AG143" s="20" t="s">
        <v>8</v>
      </c>
      <c r="AH143" s="1054" t="s">
        <v>8</v>
      </c>
      <c r="AI143" s="1014" t="s">
        <v>8</v>
      </c>
      <c r="AJ143" s="90" t="s">
        <v>8</v>
      </c>
    </row>
    <row r="144" spans="1:37" s="138" customFormat="1" ht="22.5" x14ac:dyDescent="0.2">
      <c r="A144" s="28" t="s">
        <v>914</v>
      </c>
      <c r="B144" s="930" t="s">
        <v>8</v>
      </c>
      <c r="C144" s="930" t="s">
        <v>8</v>
      </c>
      <c r="D144" s="930" t="s">
        <v>8</v>
      </c>
      <c r="E144" s="930" t="s">
        <v>8</v>
      </c>
      <c r="F144" s="930" t="s">
        <v>8</v>
      </c>
      <c r="G144" s="930" t="s">
        <v>8</v>
      </c>
      <c r="H144" s="930" t="s">
        <v>8</v>
      </c>
      <c r="I144" s="930" t="s">
        <v>8</v>
      </c>
      <c r="J144" s="930" t="s">
        <v>8</v>
      </c>
      <c r="K144" s="930" t="s">
        <v>8</v>
      </c>
      <c r="L144" s="930" t="s">
        <v>8</v>
      </c>
      <c r="M144" s="930" t="s">
        <v>8</v>
      </c>
      <c r="N144" s="930" t="s">
        <v>8</v>
      </c>
      <c r="O144" s="930" t="s">
        <v>8</v>
      </c>
      <c r="P144" s="930" t="s">
        <v>8</v>
      </c>
      <c r="Q144" s="930" t="s">
        <v>8</v>
      </c>
      <c r="R144" s="930" t="s">
        <v>8</v>
      </c>
      <c r="S144" s="930" t="s">
        <v>8</v>
      </c>
      <c r="T144" s="930" t="s">
        <v>8</v>
      </c>
      <c r="U144" s="860">
        <v>119844.837</v>
      </c>
      <c r="V144" s="860">
        <v>128477.075</v>
      </c>
      <c r="W144" s="860">
        <v>134900.255</v>
      </c>
      <c r="X144" s="860">
        <v>154351.04399999999</v>
      </c>
      <c r="Y144" s="860">
        <v>163356.16500000001</v>
      </c>
      <c r="Z144" s="860">
        <v>166645.45310909001</v>
      </c>
      <c r="AA144" s="860">
        <v>59131.802906850004</v>
      </c>
      <c r="AB144" s="860">
        <v>11464.771680500002</v>
      </c>
      <c r="AC144" s="860">
        <v>13705.968046800001</v>
      </c>
      <c r="AD144" s="860">
        <v>17309.027999999998</v>
      </c>
      <c r="AE144" s="860">
        <v>19401.833999999999</v>
      </c>
      <c r="AF144" s="860">
        <v>237668.09599999999</v>
      </c>
      <c r="AG144" s="860">
        <v>310759.57799999998</v>
      </c>
      <c r="AH144" s="270">
        <v>384834.8</v>
      </c>
      <c r="AI144" s="62">
        <v>463815.5</v>
      </c>
      <c r="AJ144" s="90" t="s">
        <v>915</v>
      </c>
    </row>
    <row r="145" spans="1:37" s="138" customFormat="1" x14ac:dyDescent="0.2">
      <c r="A145" s="437" t="s">
        <v>301</v>
      </c>
      <c r="B145" s="956" t="s">
        <v>8</v>
      </c>
      <c r="C145" s="956" t="s">
        <v>8</v>
      </c>
      <c r="D145" s="956" t="s">
        <v>8</v>
      </c>
      <c r="E145" s="956" t="s">
        <v>8</v>
      </c>
      <c r="F145" s="956" t="s">
        <v>8</v>
      </c>
      <c r="G145" s="956" t="s">
        <v>8</v>
      </c>
      <c r="H145" s="956" t="s">
        <v>8</v>
      </c>
      <c r="I145" s="956" t="s">
        <v>8</v>
      </c>
      <c r="J145" s="956" t="s">
        <v>8</v>
      </c>
      <c r="K145" s="956" t="s">
        <v>8</v>
      </c>
      <c r="L145" s="956" t="s">
        <v>8</v>
      </c>
      <c r="M145" s="956" t="s">
        <v>8</v>
      </c>
      <c r="N145" s="956" t="s">
        <v>8</v>
      </c>
      <c r="O145" s="956" t="s">
        <v>8</v>
      </c>
      <c r="P145" s="956" t="s">
        <v>8</v>
      </c>
      <c r="Q145" s="956" t="s">
        <v>8</v>
      </c>
      <c r="R145" s="956" t="s">
        <v>8</v>
      </c>
      <c r="S145" s="956" t="s">
        <v>8</v>
      </c>
      <c r="T145" s="956" t="s">
        <v>8</v>
      </c>
      <c r="U145" s="22">
        <v>908</v>
      </c>
      <c r="V145" s="35">
        <v>1080</v>
      </c>
      <c r="W145" s="35">
        <v>1212</v>
      </c>
      <c r="X145" s="35">
        <v>1448</v>
      </c>
      <c r="Y145" s="35">
        <v>1748</v>
      </c>
      <c r="Z145" s="35">
        <v>1652</v>
      </c>
      <c r="AA145" s="35">
        <v>1647</v>
      </c>
      <c r="AB145" s="35">
        <v>1660</v>
      </c>
      <c r="AC145" s="857">
        <v>1715</v>
      </c>
      <c r="AD145" s="857">
        <v>1554</v>
      </c>
      <c r="AE145" s="857">
        <v>1629</v>
      </c>
      <c r="AF145" s="857">
        <v>1711</v>
      </c>
      <c r="AG145" s="857">
        <v>2011</v>
      </c>
      <c r="AH145" s="1069">
        <v>2134</v>
      </c>
      <c r="AI145" s="1070">
        <v>2114</v>
      </c>
      <c r="AJ145" s="1070">
        <v>2168</v>
      </c>
    </row>
    <row r="146" spans="1:37" s="138" customFormat="1" ht="12.75" x14ac:dyDescent="0.2">
      <c r="A146" s="34" t="s">
        <v>302</v>
      </c>
      <c r="B146" s="322" t="s">
        <v>8</v>
      </c>
      <c r="C146" s="322" t="s">
        <v>8</v>
      </c>
      <c r="D146" s="322" t="s">
        <v>8</v>
      </c>
      <c r="E146" s="322" t="s">
        <v>8</v>
      </c>
      <c r="F146" s="322" t="s">
        <v>8</v>
      </c>
      <c r="G146" s="322" t="s">
        <v>8</v>
      </c>
      <c r="H146" s="322" t="s">
        <v>8</v>
      </c>
      <c r="I146" s="322" t="s">
        <v>8</v>
      </c>
      <c r="J146" s="322" t="s">
        <v>8</v>
      </c>
      <c r="K146" s="322" t="s">
        <v>8</v>
      </c>
      <c r="L146" s="322" t="s">
        <v>8</v>
      </c>
      <c r="M146" s="322" t="s">
        <v>8</v>
      </c>
      <c r="N146" s="322" t="s">
        <v>8</v>
      </c>
      <c r="O146" s="322" t="s">
        <v>8</v>
      </c>
      <c r="P146" s="322" t="s">
        <v>8</v>
      </c>
      <c r="Q146" s="322" t="s">
        <v>8</v>
      </c>
      <c r="R146" s="322" t="s">
        <v>8</v>
      </c>
      <c r="S146" s="322" t="s">
        <v>8</v>
      </c>
      <c r="T146" s="322" t="s">
        <v>8</v>
      </c>
      <c r="U146" s="22">
        <v>787</v>
      </c>
      <c r="V146" s="22">
        <v>948</v>
      </c>
      <c r="W146" s="22">
        <v>1095</v>
      </c>
      <c r="X146" s="22">
        <v>1333</v>
      </c>
      <c r="Y146" s="22">
        <v>1655</v>
      </c>
      <c r="Z146" s="35">
        <v>1582</v>
      </c>
      <c r="AA146" s="35">
        <v>1541</v>
      </c>
      <c r="AB146" s="35">
        <v>1484</v>
      </c>
      <c r="AC146" s="857">
        <v>1591</v>
      </c>
      <c r="AD146" s="857">
        <v>1469</v>
      </c>
      <c r="AE146" s="857">
        <v>1557</v>
      </c>
      <c r="AF146" s="857">
        <v>1600</v>
      </c>
      <c r="AG146" s="857">
        <v>1925</v>
      </c>
      <c r="AH146" s="1069">
        <v>2021</v>
      </c>
      <c r="AI146" s="1070">
        <v>2010</v>
      </c>
      <c r="AJ146" s="1070">
        <v>2080</v>
      </c>
    </row>
    <row r="147" spans="1:37" s="138" customFormat="1" ht="22.5" x14ac:dyDescent="0.2">
      <c r="A147" s="856" t="s">
        <v>178</v>
      </c>
      <c r="B147" s="969" t="s">
        <v>8</v>
      </c>
      <c r="C147" s="969" t="s">
        <v>8</v>
      </c>
      <c r="D147" s="969" t="s">
        <v>8</v>
      </c>
      <c r="E147" s="969" t="s">
        <v>8</v>
      </c>
      <c r="F147" s="969" t="s">
        <v>8</v>
      </c>
      <c r="G147" s="969" t="s">
        <v>8</v>
      </c>
      <c r="H147" s="969" t="s">
        <v>8</v>
      </c>
      <c r="I147" s="969" t="s">
        <v>8</v>
      </c>
      <c r="J147" s="969" t="s">
        <v>8</v>
      </c>
      <c r="K147" s="969" t="s">
        <v>8</v>
      </c>
      <c r="L147" s="969" t="s">
        <v>8</v>
      </c>
      <c r="M147" s="969" t="s">
        <v>8</v>
      </c>
      <c r="N147" s="969" t="s">
        <v>8</v>
      </c>
      <c r="O147" s="969" t="s">
        <v>8</v>
      </c>
      <c r="P147" s="969" t="s">
        <v>8</v>
      </c>
      <c r="Q147" s="969" t="s">
        <v>8</v>
      </c>
      <c r="R147" s="969" t="s">
        <v>8</v>
      </c>
      <c r="S147" s="969" t="s">
        <v>8</v>
      </c>
      <c r="T147" s="969" t="s">
        <v>8</v>
      </c>
      <c r="U147" s="20" t="s">
        <v>8</v>
      </c>
      <c r="V147" s="20" t="s">
        <v>8</v>
      </c>
      <c r="W147" s="20" t="s">
        <v>8</v>
      </c>
      <c r="X147" s="20" t="s">
        <v>8</v>
      </c>
      <c r="Y147" s="20" t="s">
        <v>8</v>
      </c>
      <c r="Z147" s="20" t="s">
        <v>8</v>
      </c>
      <c r="AA147" s="20" t="s">
        <v>8</v>
      </c>
      <c r="AB147" s="20" t="s">
        <v>8</v>
      </c>
      <c r="AC147" s="20" t="s">
        <v>8</v>
      </c>
      <c r="AD147" s="20" t="s">
        <v>8</v>
      </c>
      <c r="AE147" s="20" t="s">
        <v>8</v>
      </c>
      <c r="AF147" s="20" t="s">
        <v>8</v>
      </c>
      <c r="AG147" s="20" t="s">
        <v>8</v>
      </c>
      <c r="AH147" s="1054" t="s">
        <v>8</v>
      </c>
      <c r="AI147" s="1014" t="s">
        <v>8</v>
      </c>
      <c r="AJ147" s="1054" t="s">
        <v>8</v>
      </c>
      <c r="AK147" s="1527"/>
    </row>
    <row r="148" spans="1:37" s="138" customFormat="1" ht="22.5" x14ac:dyDescent="0.2">
      <c r="A148" s="856" t="s">
        <v>898</v>
      </c>
      <c r="B148" s="969" t="s">
        <v>8</v>
      </c>
      <c r="C148" s="969" t="s">
        <v>8</v>
      </c>
      <c r="D148" s="969" t="s">
        <v>8</v>
      </c>
      <c r="E148" s="969" t="s">
        <v>8</v>
      </c>
      <c r="F148" s="969" t="s">
        <v>8</v>
      </c>
      <c r="G148" s="969" t="s">
        <v>8</v>
      </c>
      <c r="H148" s="969" t="s">
        <v>8</v>
      </c>
      <c r="I148" s="969" t="s">
        <v>8</v>
      </c>
      <c r="J148" s="969" t="s">
        <v>8</v>
      </c>
      <c r="K148" s="969" t="s">
        <v>8</v>
      </c>
      <c r="L148" s="969" t="s">
        <v>8</v>
      </c>
      <c r="M148" s="969" t="s">
        <v>8</v>
      </c>
      <c r="N148" s="969" t="s">
        <v>8</v>
      </c>
      <c r="O148" s="969" t="s">
        <v>8</v>
      </c>
      <c r="P148" s="969" t="s">
        <v>8</v>
      </c>
      <c r="Q148" s="969" t="s">
        <v>8</v>
      </c>
      <c r="R148" s="969" t="s">
        <v>8</v>
      </c>
      <c r="S148" s="969" t="s">
        <v>8</v>
      </c>
      <c r="T148" s="969" t="s">
        <v>8</v>
      </c>
      <c r="U148" s="20" t="s">
        <v>8</v>
      </c>
      <c r="V148" s="20" t="s">
        <v>8</v>
      </c>
      <c r="W148" s="20" t="s">
        <v>8</v>
      </c>
      <c r="X148" s="20" t="s">
        <v>8</v>
      </c>
      <c r="Y148" s="20" t="s">
        <v>8</v>
      </c>
      <c r="Z148" s="20" t="s">
        <v>8</v>
      </c>
      <c r="AA148" s="20" t="s">
        <v>8</v>
      </c>
      <c r="AB148" s="20" t="s">
        <v>8</v>
      </c>
      <c r="AC148" s="20" t="s">
        <v>8</v>
      </c>
      <c r="AD148" s="20" t="s">
        <v>8</v>
      </c>
      <c r="AE148" s="20" t="s">
        <v>8</v>
      </c>
      <c r="AF148" s="20" t="s">
        <v>8</v>
      </c>
      <c r="AG148" s="20" t="s">
        <v>8</v>
      </c>
      <c r="AH148" s="1054" t="s">
        <v>8</v>
      </c>
      <c r="AI148" s="1014" t="s">
        <v>8</v>
      </c>
      <c r="AJ148" s="1054" t="s">
        <v>8</v>
      </c>
      <c r="AK148" s="1527"/>
    </row>
    <row r="149" spans="1:37" s="957" customFormat="1" x14ac:dyDescent="0.2">
      <c r="A149" s="1074" t="s">
        <v>181</v>
      </c>
      <c r="B149" s="1074"/>
      <c r="C149" s="1074"/>
      <c r="D149" s="1074"/>
      <c r="E149" s="1074"/>
      <c r="F149" s="1074"/>
      <c r="G149" s="1074"/>
      <c r="H149" s="1074"/>
      <c r="I149" s="1074"/>
      <c r="J149" s="1074"/>
      <c r="K149" s="1074"/>
      <c r="L149" s="1074"/>
      <c r="M149" s="1074"/>
      <c r="N149" s="1074"/>
      <c r="O149" s="1074"/>
      <c r="P149" s="1074"/>
      <c r="Q149" s="1074"/>
      <c r="R149" s="1074"/>
      <c r="S149" s="1074"/>
      <c r="T149" s="1074"/>
      <c r="U149" s="1074"/>
      <c r="V149" s="1074"/>
      <c r="W149" s="1074"/>
      <c r="X149" s="1074"/>
      <c r="Y149" s="1074"/>
      <c r="Z149" s="1074"/>
      <c r="AA149" s="1074"/>
      <c r="AB149" s="1074"/>
      <c r="AC149" s="1074"/>
      <c r="AD149" s="1074"/>
      <c r="AE149" s="1074"/>
      <c r="AF149" s="1074"/>
      <c r="AG149" s="1074"/>
      <c r="AH149" s="1074"/>
      <c r="AI149" s="1074"/>
      <c r="AJ149" s="1074"/>
    </row>
    <row r="150" spans="1:37" s="138" customFormat="1" ht="22.5" x14ac:dyDescent="0.2">
      <c r="A150" s="855" t="s">
        <v>916</v>
      </c>
      <c r="B150" s="41" t="s">
        <v>8</v>
      </c>
      <c r="C150" s="41" t="s">
        <v>8</v>
      </c>
      <c r="D150" s="41" t="s">
        <v>8</v>
      </c>
      <c r="E150" s="41" t="s">
        <v>8</v>
      </c>
      <c r="F150" s="41" t="s">
        <v>8</v>
      </c>
      <c r="G150" s="41" t="s">
        <v>8</v>
      </c>
      <c r="H150" s="41" t="s">
        <v>8</v>
      </c>
      <c r="I150" s="41" t="s">
        <v>8</v>
      </c>
      <c r="J150" s="41" t="s">
        <v>8</v>
      </c>
      <c r="K150" s="41" t="s">
        <v>8</v>
      </c>
      <c r="L150" s="41" t="s">
        <v>8</v>
      </c>
      <c r="M150" s="41" t="s">
        <v>8</v>
      </c>
      <c r="N150" s="41" t="s">
        <v>8</v>
      </c>
      <c r="O150" s="41" t="s">
        <v>8</v>
      </c>
      <c r="P150" s="41" t="s">
        <v>8</v>
      </c>
      <c r="Q150" s="41" t="s">
        <v>8</v>
      </c>
      <c r="R150" s="41" t="s">
        <v>8</v>
      </c>
      <c r="S150" s="41" t="s">
        <v>8</v>
      </c>
      <c r="T150" s="41" t="s">
        <v>8</v>
      </c>
      <c r="U150" s="41" t="s">
        <v>8</v>
      </c>
      <c r="V150" s="41" t="s">
        <v>8</v>
      </c>
      <c r="W150" s="41" t="s">
        <v>8</v>
      </c>
      <c r="X150" s="62">
        <v>2332.9</v>
      </c>
      <c r="Y150" s="62">
        <v>3316.6</v>
      </c>
      <c r="Z150" s="62">
        <v>3758.6</v>
      </c>
      <c r="AA150" s="62">
        <v>4909.1000000000004</v>
      </c>
      <c r="AB150" s="62">
        <v>2937.7</v>
      </c>
      <c r="AC150" s="62">
        <v>5193.3</v>
      </c>
      <c r="AD150" s="62">
        <v>5202</v>
      </c>
      <c r="AE150" s="62">
        <v>8957.7999999999993</v>
      </c>
      <c r="AF150" s="62">
        <v>10382.9</v>
      </c>
      <c r="AG150" s="62">
        <v>12494.3</v>
      </c>
      <c r="AH150" s="1068">
        <v>14799.2</v>
      </c>
      <c r="AI150" s="978">
        <v>15140.4</v>
      </c>
      <c r="AJ150" s="865">
        <v>19652.3</v>
      </c>
    </row>
    <row r="151" spans="1:37" s="138" customFormat="1" x14ac:dyDescent="0.2">
      <c r="A151" s="34" t="s">
        <v>303</v>
      </c>
      <c r="B151" s="322" t="s">
        <v>8</v>
      </c>
      <c r="C151" s="322" t="s">
        <v>8</v>
      </c>
      <c r="D151" s="322" t="s">
        <v>8</v>
      </c>
      <c r="E151" s="322" t="s">
        <v>8</v>
      </c>
      <c r="F151" s="322" t="s">
        <v>8</v>
      </c>
      <c r="G151" s="322" t="s">
        <v>8</v>
      </c>
      <c r="H151" s="322" t="s">
        <v>8</v>
      </c>
      <c r="I151" s="322" t="s">
        <v>8</v>
      </c>
      <c r="J151" s="322" t="s">
        <v>8</v>
      </c>
      <c r="K151" s="322" t="s">
        <v>8</v>
      </c>
      <c r="L151" s="322" t="s">
        <v>8</v>
      </c>
      <c r="M151" s="322" t="s">
        <v>8</v>
      </c>
      <c r="N151" s="322" t="s">
        <v>8</v>
      </c>
      <c r="O151" s="322" t="s">
        <v>8</v>
      </c>
      <c r="P151" s="322" t="s">
        <v>8</v>
      </c>
      <c r="Q151" s="322" t="s">
        <v>8</v>
      </c>
      <c r="R151" s="322" t="s">
        <v>8</v>
      </c>
      <c r="S151" s="322" t="s">
        <v>8</v>
      </c>
      <c r="T151" s="322" t="s">
        <v>8</v>
      </c>
      <c r="U151" s="322" t="s">
        <v>8</v>
      </c>
      <c r="V151" s="322" t="s">
        <v>8</v>
      </c>
      <c r="W151" s="322" t="s">
        <v>8</v>
      </c>
      <c r="X151" s="72" t="s">
        <v>8</v>
      </c>
      <c r="Y151" s="62">
        <v>133.23267512653419</v>
      </c>
      <c r="Z151" s="62">
        <v>106.7</v>
      </c>
      <c r="AA151" s="62">
        <v>111.6</v>
      </c>
      <c r="AB151" s="62">
        <v>55.1</v>
      </c>
      <c r="AC151" s="62">
        <v>166.1</v>
      </c>
      <c r="AD151" s="62">
        <v>94.9</v>
      </c>
      <c r="AE151" s="62">
        <v>160.5</v>
      </c>
      <c r="AF151" s="62">
        <v>105.9</v>
      </c>
      <c r="AG151" s="62">
        <v>103.2</v>
      </c>
      <c r="AH151" s="1054">
        <v>105.7</v>
      </c>
      <c r="AI151" s="1071">
        <v>97.2</v>
      </c>
      <c r="AJ151" s="1422">
        <v>117.9</v>
      </c>
    </row>
    <row r="152" spans="1:37" s="338" customFormat="1" ht="12.75" customHeight="1" x14ac:dyDescent="0.2">
      <c r="A152" s="1657" t="s">
        <v>304</v>
      </c>
      <c r="B152" s="1657"/>
      <c r="C152" s="1657"/>
      <c r="D152" s="1657"/>
      <c r="E152" s="1657"/>
      <c r="F152" s="1657"/>
      <c r="G152" s="1657"/>
      <c r="H152" s="1657"/>
      <c r="I152" s="1657"/>
      <c r="J152" s="1657"/>
      <c r="K152" s="1657"/>
      <c r="L152" s="1657"/>
      <c r="M152" s="1657"/>
      <c r="N152" s="1657"/>
      <c r="O152" s="1657"/>
      <c r="P152" s="1657"/>
      <c r="Q152" s="1657"/>
      <c r="R152" s="1657"/>
      <c r="S152" s="1657"/>
      <c r="T152" s="1657"/>
      <c r="U152" s="1657"/>
      <c r="V152" s="1657"/>
      <c r="W152" s="1657"/>
      <c r="X152" s="1657"/>
      <c r="Y152" s="1657"/>
      <c r="Z152" s="1657"/>
      <c r="AA152" s="1657"/>
      <c r="AB152" s="1657"/>
    </row>
    <row r="153" spans="1:37" s="338" customFormat="1" ht="12.75" customHeight="1" x14ac:dyDescent="0.2">
      <c r="A153" s="1657" t="s">
        <v>305</v>
      </c>
      <c r="B153" s="1657"/>
      <c r="C153" s="1657"/>
      <c r="D153" s="1657"/>
      <c r="E153" s="1657"/>
      <c r="F153" s="1657"/>
      <c r="G153" s="1657"/>
      <c r="H153" s="1657"/>
      <c r="I153" s="1657"/>
      <c r="J153" s="1657"/>
      <c r="K153" s="1657"/>
      <c r="L153" s="1657"/>
      <c r="M153" s="1657"/>
      <c r="N153" s="1657"/>
      <c r="O153" s="1657"/>
      <c r="P153" s="1657"/>
      <c r="Q153" s="1657"/>
      <c r="R153" s="1657"/>
      <c r="S153" s="1657"/>
      <c r="T153" s="1657"/>
      <c r="U153" s="1657"/>
      <c r="V153" s="1657"/>
      <c r="W153" s="1657"/>
      <c r="X153" s="1657"/>
      <c r="Y153" s="1657"/>
      <c r="Z153" s="1657"/>
      <c r="AA153" s="1657"/>
      <c r="AB153" s="1657"/>
    </row>
    <row r="154" spans="1:37" s="338" customFormat="1" ht="12.75" customHeight="1" x14ac:dyDescent="0.2">
      <c r="A154" s="1657" t="s">
        <v>306</v>
      </c>
      <c r="B154" s="1657"/>
      <c r="C154" s="1657"/>
      <c r="D154" s="1657"/>
      <c r="E154" s="1657"/>
      <c r="F154" s="1657"/>
      <c r="G154" s="1657"/>
      <c r="H154" s="1657"/>
      <c r="I154" s="1657"/>
      <c r="J154" s="1657"/>
      <c r="K154" s="1657"/>
      <c r="L154" s="1657"/>
      <c r="M154" s="1657"/>
      <c r="N154" s="1657"/>
      <c r="O154" s="1657"/>
      <c r="P154" s="1657"/>
      <c r="Q154" s="1657"/>
      <c r="R154" s="1657"/>
      <c r="S154" s="1657"/>
      <c r="T154" s="1657"/>
      <c r="U154" s="1657"/>
      <c r="V154" s="1657"/>
      <c r="W154" s="1657"/>
      <c r="X154" s="1657"/>
      <c r="Y154" s="1657"/>
      <c r="Z154" s="1657"/>
      <c r="AA154" s="1657"/>
      <c r="AB154" s="1657"/>
    </row>
    <row r="155" spans="1:37" s="338" customFormat="1" ht="33.75" customHeight="1" x14ac:dyDescent="0.2">
      <c r="A155" s="1658" t="s">
        <v>307</v>
      </c>
      <c r="B155" s="1659"/>
      <c r="C155" s="1659"/>
      <c r="D155" s="1659"/>
      <c r="E155" s="1659"/>
      <c r="F155" s="1659"/>
      <c r="G155" s="1659"/>
      <c r="H155" s="1659"/>
      <c r="I155" s="1659"/>
      <c r="J155" s="1659"/>
      <c r="K155" s="1659"/>
      <c r="L155" s="1659"/>
      <c r="M155" s="1659"/>
      <c r="N155" s="970"/>
      <c r="O155" s="970"/>
      <c r="P155" s="970"/>
      <c r="Q155" s="970"/>
      <c r="R155" s="970"/>
      <c r="S155" s="970"/>
      <c r="T155" s="970"/>
      <c r="U155" s="1479"/>
      <c r="V155" s="1479"/>
      <c r="W155" s="1479"/>
      <c r="X155" s="971"/>
      <c r="Y155" s="971"/>
      <c r="Z155" s="971"/>
      <c r="AA155" s="971"/>
      <c r="AB155" s="971"/>
    </row>
    <row r="156" spans="1:37" s="338" customFormat="1" ht="11.25" customHeight="1" x14ac:dyDescent="0.2">
      <c r="A156" s="1653" t="s">
        <v>308</v>
      </c>
      <c r="B156" s="1653"/>
      <c r="C156" s="1653"/>
      <c r="D156" s="1653"/>
      <c r="E156" s="1653"/>
      <c r="F156" s="1653"/>
      <c r="G156" s="1653"/>
      <c r="H156" s="1653"/>
      <c r="I156" s="1653"/>
      <c r="J156" s="1653"/>
      <c r="K156" s="1653"/>
      <c r="L156" s="1653"/>
      <c r="M156" s="1653"/>
      <c r="N156" s="1653"/>
      <c r="O156" s="1653"/>
      <c r="P156" s="1653"/>
      <c r="Q156" s="1653"/>
      <c r="R156" s="1653"/>
      <c r="S156" s="1653"/>
      <c r="T156" s="1653"/>
      <c r="U156" s="1653"/>
      <c r="V156" s="1653"/>
      <c r="W156" s="1653"/>
      <c r="X156" s="1653"/>
      <c r="Y156" s="1653"/>
      <c r="Z156" s="1653"/>
      <c r="AA156" s="1653"/>
      <c r="AB156" s="1653"/>
    </row>
    <row r="157" spans="1:37" s="338" customFormat="1" ht="12.75" x14ac:dyDescent="0.2">
      <c r="A157" s="1480" t="s">
        <v>917</v>
      </c>
      <c r="U157" s="971"/>
      <c r="V157" s="971"/>
      <c r="W157" s="971"/>
      <c r="X157" s="971"/>
      <c r="Y157" s="971"/>
      <c r="Z157" s="971"/>
      <c r="AA157" s="971"/>
      <c r="AB157" s="971"/>
    </row>
    <row r="158" spans="1:37" s="338" customFormat="1" x14ac:dyDescent="0.2">
      <c r="A158" s="1478" t="s">
        <v>309</v>
      </c>
      <c r="B158" s="971"/>
      <c r="C158" s="971"/>
      <c r="D158" s="971"/>
      <c r="E158" s="971"/>
      <c r="F158" s="971"/>
      <c r="G158" s="971"/>
      <c r="H158" s="971"/>
      <c r="I158" s="971"/>
      <c r="J158" s="971"/>
      <c r="K158" s="971"/>
      <c r="L158" s="971"/>
      <c r="M158" s="971"/>
      <c r="N158" s="971"/>
      <c r="O158" s="971"/>
      <c r="P158" s="971"/>
      <c r="Q158" s="971"/>
      <c r="R158" s="971"/>
      <c r="S158" s="971"/>
      <c r="T158" s="971"/>
      <c r="U158" s="971"/>
      <c r="V158" s="971"/>
      <c r="W158" s="971"/>
      <c r="X158" s="971"/>
      <c r="Y158" s="971"/>
      <c r="Z158" s="971"/>
      <c r="AA158" s="971"/>
      <c r="AB158" s="971"/>
      <c r="AJ158" s="23"/>
    </row>
    <row r="159" spans="1:37" s="338" customFormat="1" x14ac:dyDescent="0.2">
      <c r="A159" s="1654" t="s">
        <v>310</v>
      </c>
      <c r="B159" s="1654"/>
      <c r="C159" s="1654"/>
      <c r="D159" s="1654"/>
      <c r="E159" s="1654"/>
      <c r="F159" s="1654"/>
      <c r="G159" s="1654"/>
      <c r="H159" s="1654"/>
      <c r="I159" s="1654"/>
      <c r="J159" s="1654"/>
      <c r="K159" s="1654"/>
      <c r="L159" s="1654"/>
      <c r="M159" s="1654"/>
      <c r="N159" s="1654"/>
      <c r="O159" s="1654"/>
      <c r="P159" s="1654"/>
      <c r="Q159" s="1654"/>
      <c r="R159" s="1654"/>
      <c r="S159" s="1654"/>
      <c r="T159" s="1654"/>
      <c r="U159" s="1654"/>
      <c r="V159" s="1654"/>
      <c r="W159" s="1654"/>
      <c r="X159" s="1654"/>
      <c r="Y159" s="1654"/>
      <c r="Z159" s="1654"/>
      <c r="AA159" s="1654"/>
      <c r="AB159" s="1654"/>
      <c r="AJ159" s="23"/>
    </row>
    <row r="160" spans="1:37" s="338" customFormat="1" x14ac:dyDescent="0.2">
      <c r="AJ160" s="23"/>
    </row>
    <row r="161" spans="1:36" s="338" customFormat="1" x14ac:dyDescent="0.2">
      <c r="U161" s="971"/>
      <c r="V161" s="971"/>
      <c r="W161" s="971"/>
      <c r="X161" s="971"/>
      <c r="Y161" s="971"/>
      <c r="Z161" s="971"/>
      <c r="AA161" s="971"/>
      <c r="AB161" s="971"/>
      <c r="AJ161" s="23"/>
    </row>
    <row r="162" spans="1:36" ht="12.75" x14ac:dyDescent="0.2">
      <c r="A162" s="972"/>
      <c r="B162" s="972"/>
      <c r="C162" s="972"/>
      <c r="D162" s="972"/>
      <c r="E162" s="972"/>
      <c r="F162" s="972"/>
      <c r="G162" s="972"/>
      <c r="H162" s="972"/>
      <c r="I162" s="972"/>
      <c r="J162" s="972"/>
      <c r="K162" s="972"/>
      <c r="L162" s="972"/>
      <c r="M162" s="972"/>
      <c r="N162" s="972"/>
      <c r="O162" s="972"/>
      <c r="P162" s="972"/>
      <c r="Q162" s="972"/>
      <c r="R162" s="972"/>
      <c r="S162" s="972"/>
      <c r="T162" s="972"/>
    </row>
    <row r="164" spans="1:36" ht="12.75" x14ac:dyDescent="0.2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</row>
    <row r="165" spans="1:36" ht="12.75" x14ac:dyDescent="0.2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</row>
    <row r="166" spans="1:36" ht="12.75" x14ac:dyDescent="0.2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</row>
    <row r="167" spans="1:36" ht="12.75" x14ac:dyDescent="0.2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23"/>
      <c r="V167" s="23"/>
      <c r="W167" s="23"/>
      <c r="X167" s="23"/>
      <c r="Y167" s="23"/>
      <c r="Z167" s="23"/>
      <c r="AA167" s="23"/>
      <c r="AB167" s="23"/>
    </row>
    <row r="168" spans="1:36" ht="11.25" customHeight="1" x14ac:dyDescent="0.2"/>
    <row r="169" spans="1:36" x14ac:dyDescent="0.2">
      <c r="U169" s="23"/>
      <c r="V169" s="23"/>
      <c r="W169" s="23"/>
      <c r="X169" s="23"/>
      <c r="Y169" s="23"/>
      <c r="Z169" s="23"/>
      <c r="AA169" s="23"/>
      <c r="AB169" s="23"/>
    </row>
  </sheetData>
  <mergeCells count="7">
    <mergeCell ref="A156:AB156"/>
    <mergeCell ref="A159:AB159"/>
    <mergeCell ref="A1:AG1"/>
    <mergeCell ref="A153:AB153"/>
    <mergeCell ref="A154:AB154"/>
    <mergeCell ref="A152:AB152"/>
    <mergeCell ref="A155:M1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50.28515625" style="284" customWidth="1"/>
    <col min="2" max="14" width="9.140625" style="138"/>
    <col min="15" max="15" width="12.85546875" style="138" customWidth="1"/>
    <col min="16" max="16" width="14.28515625" style="138" customWidth="1"/>
    <col min="17" max="16384" width="9.140625" style="138"/>
  </cols>
  <sheetData>
    <row r="1" spans="1:17" s="285" customFormat="1" ht="15.75" customHeight="1" x14ac:dyDescent="0.2">
      <c r="A1" s="1663" t="s">
        <v>692</v>
      </c>
      <c r="B1" s="1664"/>
      <c r="C1" s="1664"/>
      <c r="D1" s="1664"/>
      <c r="E1" s="1664"/>
      <c r="F1" s="1664"/>
      <c r="G1" s="1664"/>
      <c r="H1" s="1664"/>
      <c r="I1" s="1433"/>
      <c r="J1" s="1433"/>
      <c r="K1" s="1433"/>
      <c r="L1" s="1433"/>
      <c r="M1" s="1433"/>
      <c r="N1" s="1434"/>
    </row>
    <row r="2" spans="1:17" s="920" customFormat="1" x14ac:dyDescent="0.25">
      <c r="A2" s="1314"/>
      <c r="B2" s="1315">
        <v>2010</v>
      </c>
      <c r="C2" s="1315">
        <v>2011</v>
      </c>
      <c r="D2" s="1315">
        <v>2012</v>
      </c>
      <c r="E2" s="1315">
        <v>2013</v>
      </c>
      <c r="F2" s="1315">
        <v>2014</v>
      </c>
      <c r="G2" s="1315">
        <v>2015</v>
      </c>
      <c r="H2" s="1315">
        <v>2016</v>
      </c>
      <c r="I2" s="1315">
        <v>2017</v>
      </c>
      <c r="J2" s="1315">
        <v>2018</v>
      </c>
      <c r="K2" s="1315">
        <v>2019</v>
      </c>
      <c r="L2" s="1315">
        <v>2020</v>
      </c>
      <c r="M2" s="1315">
        <v>2021</v>
      </c>
      <c r="N2" s="1316">
        <v>2022</v>
      </c>
      <c r="O2" s="1024">
        <v>2023</v>
      </c>
      <c r="P2" s="1314">
        <v>2024</v>
      </c>
      <c r="Q2" s="1315">
        <v>2025</v>
      </c>
    </row>
    <row r="3" spans="1:17" x14ac:dyDescent="0.2">
      <c r="A3" s="1317" t="s">
        <v>1</v>
      </c>
      <c r="B3" s="1318"/>
      <c r="C3" s="1318"/>
      <c r="D3" s="1318"/>
      <c r="E3" s="1318"/>
      <c r="F3" s="1318"/>
      <c r="G3" s="1318"/>
      <c r="H3" s="1318"/>
      <c r="I3" s="1318"/>
      <c r="J3" s="1318"/>
      <c r="K3" s="1318"/>
      <c r="L3" s="1318"/>
      <c r="M3" s="1318"/>
      <c r="N3" s="1319"/>
      <c r="O3" s="1319"/>
      <c r="P3" s="1227"/>
      <c r="Q3" s="1227"/>
    </row>
    <row r="4" spans="1:17" x14ac:dyDescent="0.2">
      <c r="A4" s="261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262"/>
      <c r="O4" s="262"/>
      <c r="P4" s="93"/>
      <c r="Q4" s="93"/>
    </row>
    <row r="5" spans="1:17" x14ac:dyDescent="0.2">
      <c r="A5" s="263" t="s">
        <v>3</v>
      </c>
      <c r="B5" s="1010">
        <v>53.1</v>
      </c>
      <c r="C5" s="1010">
        <v>53.7</v>
      </c>
      <c r="D5" s="1010">
        <v>54.7</v>
      </c>
      <c r="E5" s="1010">
        <v>55.5</v>
      </c>
      <c r="F5" s="1010">
        <v>56.5</v>
      </c>
      <c r="G5" s="1010">
        <v>57.4</v>
      </c>
      <c r="H5" s="1010">
        <v>58.5</v>
      </c>
      <c r="I5" s="1010">
        <v>59.6</v>
      </c>
      <c r="J5" s="1010">
        <v>60.5</v>
      </c>
      <c r="K5" s="1010">
        <v>61.5</v>
      </c>
      <c r="L5" s="1010">
        <v>62.3</v>
      </c>
      <c r="M5" s="1010">
        <v>64.8</v>
      </c>
      <c r="N5" s="13">
        <v>65.900000000000006</v>
      </c>
      <c r="O5" s="1339">
        <v>66.599999999999994</v>
      </c>
      <c r="P5" s="1340">
        <v>64.8</v>
      </c>
      <c r="Q5" s="1010">
        <v>64.400000000000006</v>
      </c>
    </row>
    <row r="6" spans="1:17" x14ac:dyDescent="0.2">
      <c r="A6" s="261" t="s">
        <v>611</v>
      </c>
      <c r="B6" s="1010">
        <v>102.3</v>
      </c>
      <c r="C6" s="1010">
        <v>101.1</v>
      </c>
      <c r="D6" s="1010">
        <v>101.9</v>
      </c>
      <c r="E6" s="1010">
        <v>101.5</v>
      </c>
      <c r="F6" s="1010">
        <v>101.8</v>
      </c>
      <c r="G6" s="1010">
        <v>101.6</v>
      </c>
      <c r="H6" s="1010">
        <v>101.9</v>
      </c>
      <c r="I6" s="1010">
        <v>101.9</v>
      </c>
      <c r="J6" s="1010">
        <v>101.5</v>
      </c>
      <c r="K6" s="1010">
        <v>101.7</v>
      </c>
      <c r="L6" s="1010">
        <v>101.3</v>
      </c>
      <c r="M6" s="1010">
        <v>101.3</v>
      </c>
      <c r="N6" s="13">
        <v>104.6</v>
      </c>
      <c r="O6" s="1341">
        <v>100.9</v>
      </c>
      <c r="P6" s="1341">
        <v>97.4</v>
      </c>
      <c r="Q6" s="1010">
        <v>99.3</v>
      </c>
    </row>
    <row r="7" spans="1:17" x14ac:dyDescent="0.2">
      <c r="A7" s="261" t="s">
        <v>6</v>
      </c>
      <c r="B7" s="1010"/>
      <c r="C7" s="1010"/>
      <c r="D7" s="1010"/>
      <c r="E7" s="1010"/>
      <c r="F7" s="1010"/>
      <c r="G7" s="1010"/>
      <c r="H7" s="1010"/>
      <c r="I7" s="1010"/>
      <c r="J7" s="1010"/>
      <c r="K7" s="1010"/>
      <c r="L7" s="1010"/>
      <c r="M7" s="1010"/>
      <c r="N7" s="13"/>
      <c r="O7" s="1341"/>
      <c r="P7" s="1341"/>
      <c r="Q7" s="1010"/>
    </row>
    <row r="8" spans="1:17" x14ac:dyDescent="0.2">
      <c r="A8" s="261" t="s">
        <v>693</v>
      </c>
      <c r="B8" s="99">
        <v>1609</v>
      </c>
      <c r="C8" s="99">
        <v>1640</v>
      </c>
      <c r="D8" s="99">
        <v>1685</v>
      </c>
      <c r="E8" s="99">
        <v>1664</v>
      </c>
      <c r="F8" s="99">
        <v>1775</v>
      </c>
      <c r="G8" s="99">
        <v>1744</v>
      </c>
      <c r="H8" s="99">
        <v>1815</v>
      </c>
      <c r="I8" s="99">
        <v>1823</v>
      </c>
      <c r="J8" s="99">
        <v>1857</v>
      </c>
      <c r="K8" s="99">
        <v>1765</v>
      </c>
      <c r="L8" s="99">
        <v>1800</v>
      </c>
      <c r="M8" s="99">
        <v>1805</v>
      </c>
      <c r="N8" s="137">
        <v>1694</v>
      </c>
      <c r="O8" s="1342">
        <v>1678</v>
      </c>
      <c r="P8" s="1343">
        <v>1536</v>
      </c>
      <c r="Q8" s="99">
        <v>1384</v>
      </c>
    </row>
    <row r="9" spans="1:17" x14ac:dyDescent="0.2">
      <c r="A9" s="261" t="s">
        <v>9</v>
      </c>
      <c r="B9" s="1010">
        <v>30.64</v>
      </c>
      <c r="C9" s="1010">
        <v>30.7</v>
      </c>
      <c r="D9" s="1010">
        <v>31.08</v>
      </c>
      <c r="E9" s="1010">
        <v>30.19</v>
      </c>
      <c r="F9" s="1010">
        <v>31.7</v>
      </c>
      <c r="G9" s="1010">
        <v>30.64</v>
      </c>
      <c r="H9" s="1010">
        <v>31.34</v>
      </c>
      <c r="I9" s="1010">
        <v>30.87</v>
      </c>
      <c r="J9" s="1010">
        <v>30.92</v>
      </c>
      <c r="K9" s="1010">
        <v>28.93</v>
      </c>
      <c r="L9" s="1010">
        <v>29.07</v>
      </c>
      <c r="M9" s="1010">
        <v>28.8</v>
      </c>
      <c r="N9" s="13">
        <v>25.89</v>
      </c>
      <c r="O9" s="1341">
        <v>25.32</v>
      </c>
      <c r="P9" s="1344">
        <v>23.37</v>
      </c>
      <c r="Q9" s="1010">
        <v>21.42</v>
      </c>
    </row>
    <row r="10" spans="1:17" x14ac:dyDescent="0.2">
      <c r="A10" s="261" t="s">
        <v>10</v>
      </c>
      <c r="B10" s="1010"/>
      <c r="C10" s="1010"/>
      <c r="D10" s="1010"/>
      <c r="E10" s="1010"/>
      <c r="F10" s="1010"/>
      <c r="G10" s="1010"/>
      <c r="H10" s="1010"/>
      <c r="I10" s="1010"/>
      <c r="J10" s="1010"/>
      <c r="K10" s="1010"/>
      <c r="L10" s="1010"/>
      <c r="M10" s="1010"/>
      <c r="N10" s="1011"/>
      <c r="O10" s="1341"/>
      <c r="P10" s="1341"/>
      <c r="Q10" s="1010"/>
    </row>
    <row r="11" spans="1:17" x14ac:dyDescent="0.2">
      <c r="A11" s="261" t="s">
        <v>694</v>
      </c>
      <c r="B11" s="1010">
        <v>322</v>
      </c>
      <c r="C11" s="1010">
        <v>322</v>
      </c>
      <c r="D11" s="1010">
        <v>318</v>
      </c>
      <c r="E11" s="12">
        <v>293</v>
      </c>
      <c r="F11" s="12">
        <v>297</v>
      </c>
      <c r="G11" s="12">
        <v>299</v>
      </c>
      <c r="H11" s="12">
        <v>296</v>
      </c>
      <c r="I11" s="12">
        <v>264</v>
      </c>
      <c r="J11" s="1010">
        <v>304</v>
      </c>
      <c r="K11" s="1010">
        <v>265</v>
      </c>
      <c r="L11" s="99">
        <v>1800</v>
      </c>
      <c r="M11" s="1010">
        <v>423</v>
      </c>
      <c r="N11" s="13">
        <v>273</v>
      </c>
      <c r="O11" s="1341">
        <v>321</v>
      </c>
      <c r="P11" s="1341">
        <v>306</v>
      </c>
      <c r="Q11" s="1010">
        <v>302</v>
      </c>
    </row>
    <row r="12" spans="1:17" x14ac:dyDescent="0.2">
      <c r="A12" s="261" t="s">
        <v>12</v>
      </c>
      <c r="B12" s="1010">
        <v>6.13</v>
      </c>
      <c r="C12" s="1010">
        <v>6.03</v>
      </c>
      <c r="D12" s="1010">
        <v>5.87</v>
      </c>
      <c r="E12" s="1010">
        <v>5.32</v>
      </c>
      <c r="F12" s="1010">
        <v>5.3</v>
      </c>
      <c r="G12" s="1010">
        <v>5.25</v>
      </c>
      <c r="H12" s="1010">
        <v>5.1100000000000003</v>
      </c>
      <c r="I12" s="1010">
        <v>4.47</v>
      </c>
      <c r="J12" s="1010">
        <v>5.0599999999999996</v>
      </c>
      <c r="K12" s="1010">
        <v>4.34</v>
      </c>
      <c r="L12" s="1010">
        <v>6.38</v>
      </c>
      <c r="M12" s="1010">
        <v>6.77</v>
      </c>
      <c r="N12" s="13">
        <v>4.17</v>
      </c>
      <c r="O12" s="1341">
        <v>4.84</v>
      </c>
      <c r="P12" s="1344">
        <v>4.66</v>
      </c>
      <c r="Q12" s="1010">
        <v>4.67</v>
      </c>
    </row>
    <row r="13" spans="1:17" x14ac:dyDescent="0.2">
      <c r="A13" s="261" t="s">
        <v>13</v>
      </c>
      <c r="B13" s="1010">
        <v>19.95</v>
      </c>
      <c r="C13" s="1010">
        <v>20.76</v>
      </c>
      <c r="D13" s="1010">
        <v>20.84</v>
      </c>
      <c r="E13" s="1010">
        <v>12.61</v>
      </c>
      <c r="F13" s="1010">
        <v>13.07</v>
      </c>
      <c r="G13" s="1010">
        <v>6.86</v>
      </c>
      <c r="H13" s="1010">
        <v>10.51</v>
      </c>
      <c r="I13" s="1010">
        <v>7.13</v>
      </c>
      <c r="J13" s="1010">
        <v>11.87</v>
      </c>
      <c r="K13" s="1010">
        <v>13.51</v>
      </c>
      <c r="L13" s="1010">
        <v>10.56</v>
      </c>
      <c r="M13" s="1010">
        <v>7.75</v>
      </c>
      <c r="N13" s="13">
        <v>4.2300000000000004</v>
      </c>
      <c r="O13" s="1341">
        <v>9.59</v>
      </c>
      <c r="P13" s="1344">
        <v>8.9499999999999993</v>
      </c>
      <c r="Q13" s="1010">
        <v>3.54</v>
      </c>
    </row>
    <row r="14" spans="1:17" s="23" customFormat="1" ht="24" x14ac:dyDescent="0.2">
      <c r="A14" s="263" t="s">
        <v>14</v>
      </c>
      <c r="B14" s="22" t="s">
        <v>8</v>
      </c>
      <c r="C14" s="22" t="s">
        <v>8</v>
      </c>
      <c r="D14" s="22" t="s">
        <v>8</v>
      </c>
      <c r="E14" s="22" t="s">
        <v>8</v>
      </c>
      <c r="F14" s="22" t="s">
        <v>8</v>
      </c>
      <c r="G14" s="22" t="s">
        <v>8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  <c r="M14" s="22" t="s">
        <v>8</v>
      </c>
      <c r="N14" s="13" t="s">
        <v>8</v>
      </c>
      <c r="O14" s="1345" t="s">
        <v>8</v>
      </c>
      <c r="P14" s="1346" t="s">
        <v>8</v>
      </c>
      <c r="Q14" s="22" t="s">
        <v>8</v>
      </c>
    </row>
    <row r="15" spans="1:17" x14ac:dyDescent="0.2">
      <c r="A15" s="261" t="s">
        <v>15</v>
      </c>
      <c r="B15" s="1010"/>
      <c r="C15" s="1010"/>
      <c r="D15" s="1010"/>
      <c r="E15" s="1010"/>
      <c r="F15" s="1010"/>
      <c r="G15" s="1010"/>
      <c r="H15" s="1010"/>
      <c r="I15" s="1010"/>
      <c r="J15" s="1010"/>
      <c r="K15" s="1010"/>
      <c r="L15" s="1010"/>
      <c r="M15" s="1010"/>
      <c r="N15" s="1011"/>
      <c r="O15" s="1341"/>
      <c r="P15" s="1341"/>
      <c r="Q15" s="1010"/>
    </row>
    <row r="16" spans="1:17" x14ac:dyDescent="0.2">
      <c r="A16" s="264" t="s">
        <v>695</v>
      </c>
      <c r="B16" s="99">
        <v>1287</v>
      </c>
      <c r="C16" s="99">
        <v>1318</v>
      </c>
      <c r="D16" s="99">
        <v>1367</v>
      </c>
      <c r="E16" s="99">
        <v>1371</v>
      </c>
      <c r="F16" s="99">
        <v>1478</v>
      </c>
      <c r="G16" s="99">
        <v>1445</v>
      </c>
      <c r="H16" s="99">
        <v>1519</v>
      </c>
      <c r="I16" s="99">
        <v>1559</v>
      </c>
      <c r="J16" s="99">
        <v>1553</v>
      </c>
      <c r="K16" s="99">
        <v>1500</v>
      </c>
      <c r="L16" s="99">
        <v>1405</v>
      </c>
      <c r="M16" s="99">
        <v>1382</v>
      </c>
      <c r="N16" s="137">
        <v>1421</v>
      </c>
      <c r="O16" s="1339">
        <v>1357</v>
      </c>
      <c r="P16" s="1342">
        <v>1230</v>
      </c>
      <c r="Q16" s="99">
        <v>1082</v>
      </c>
    </row>
    <row r="17" spans="1:17" x14ac:dyDescent="0.2">
      <c r="A17" s="264" t="s">
        <v>696</v>
      </c>
      <c r="B17" s="1010">
        <v>24.5</v>
      </c>
      <c r="C17" s="1010">
        <v>24.67</v>
      </c>
      <c r="D17" s="1010">
        <v>25.21</v>
      </c>
      <c r="E17" s="1010">
        <v>24.88</v>
      </c>
      <c r="F17" s="1010">
        <v>26.39</v>
      </c>
      <c r="G17" s="1010">
        <v>25.39</v>
      </c>
      <c r="H17" s="1010">
        <v>26.23</v>
      </c>
      <c r="I17" s="1010">
        <v>26.4</v>
      </c>
      <c r="J17" s="1010">
        <v>25.86</v>
      </c>
      <c r="K17" s="1010">
        <v>24.58</v>
      </c>
      <c r="L17" s="1010">
        <v>22.69</v>
      </c>
      <c r="M17" s="1010">
        <v>22.03</v>
      </c>
      <c r="N17" s="13">
        <v>21.72</v>
      </c>
      <c r="O17" s="1341">
        <v>20.48</v>
      </c>
      <c r="P17" s="1347">
        <v>18.72</v>
      </c>
      <c r="Q17" s="1010">
        <v>16.75</v>
      </c>
    </row>
    <row r="18" spans="1:17" x14ac:dyDescent="0.2">
      <c r="A18" s="261" t="s">
        <v>697</v>
      </c>
      <c r="B18" s="1010">
        <v>11.42</v>
      </c>
      <c r="C18" s="1010">
        <v>12.62</v>
      </c>
      <c r="D18" s="1010">
        <v>10.92</v>
      </c>
      <c r="E18" s="1010">
        <v>14.59</v>
      </c>
      <c r="F18" s="1010">
        <v>10.18</v>
      </c>
      <c r="G18" s="1010">
        <v>9.06</v>
      </c>
      <c r="H18" s="1010">
        <v>8.8699999999999992</v>
      </c>
      <c r="I18" s="1010">
        <v>9.23</v>
      </c>
      <c r="J18" s="1010">
        <v>9.3699999999999992</v>
      </c>
      <c r="K18" s="1010">
        <v>7.69</v>
      </c>
      <c r="L18" s="1010">
        <v>7.49</v>
      </c>
      <c r="M18" s="1010">
        <v>7.64</v>
      </c>
      <c r="N18" s="13">
        <v>7.17</v>
      </c>
      <c r="O18" s="1348">
        <v>6.4</v>
      </c>
      <c r="P18" s="1344">
        <v>5.33</v>
      </c>
      <c r="Q18" s="1010">
        <v>5</v>
      </c>
    </row>
    <row r="19" spans="1:17" x14ac:dyDescent="0.2">
      <c r="A19" s="261" t="s">
        <v>19</v>
      </c>
      <c r="B19" s="1010">
        <v>600</v>
      </c>
      <c r="C19" s="1010">
        <v>674</v>
      </c>
      <c r="D19" s="1010">
        <v>592</v>
      </c>
      <c r="E19" s="1010">
        <v>804</v>
      </c>
      <c r="F19" s="1010">
        <v>570</v>
      </c>
      <c r="G19" s="1010">
        <v>516</v>
      </c>
      <c r="H19" s="1010">
        <v>514</v>
      </c>
      <c r="I19" s="1010">
        <v>545</v>
      </c>
      <c r="J19" s="1010">
        <v>563</v>
      </c>
      <c r="K19" s="1010">
        <v>469</v>
      </c>
      <c r="L19" s="1010">
        <v>464</v>
      </c>
      <c r="M19" s="1010">
        <v>479</v>
      </c>
      <c r="N19" s="1011">
        <v>469</v>
      </c>
      <c r="O19" s="1341">
        <v>424</v>
      </c>
      <c r="P19" s="1339">
        <v>350</v>
      </c>
      <c r="Q19" s="1010">
        <v>323</v>
      </c>
    </row>
    <row r="20" spans="1:17" x14ac:dyDescent="0.2">
      <c r="A20" s="261" t="s">
        <v>698</v>
      </c>
      <c r="B20" s="1010">
        <v>1.21</v>
      </c>
      <c r="C20" s="1010">
        <v>2.5099999999999998</v>
      </c>
      <c r="D20" s="1010">
        <v>3.34</v>
      </c>
      <c r="E20" s="1010">
        <v>3.16</v>
      </c>
      <c r="F20" s="1010">
        <v>2.54</v>
      </c>
      <c r="G20" s="1010">
        <v>2.71</v>
      </c>
      <c r="H20" s="1010">
        <v>2.2799999999999998</v>
      </c>
      <c r="I20" s="1010">
        <v>2.46</v>
      </c>
      <c r="J20" s="1010">
        <v>2.2599999999999998</v>
      </c>
      <c r="K20" s="1010">
        <v>2.69</v>
      </c>
      <c r="L20" s="1010">
        <v>1.94</v>
      </c>
      <c r="M20" s="1010">
        <v>1.91</v>
      </c>
      <c r="N20" s="1011">
        <v>1.74</v>
      </c>
      <c r="O20" s="1341">
        <v>1.84</v>
      </c>
      <c r="P20" s="1344">
        <v>1.72</v>
      </c>
      <c r="Q20" s="1010">
        <v>1.84</v>
      </c>
    </row>
    <row r="21" spans="1:17" x14ac:dyDescent="0.2">
      <c r="A21" s="261" t="s">
        <v>21</v>
      </c>
      <c r="B21" s="1010">
        <v>116</v>
      </c>
      <c r="C21" s="1010">
        <v>134</v>
      </c>
      <c r="D21" s="1010">
        <v>181</v>
      </c>
      <c r="E21" s="1010">
        <v>174</v>
      </c>
      <c r="F21" s="1010">
        <v>142</v>
      </c>
      <c r="G21" s="1010">
        <v>154</v>
      </c>
      <c r="H21" s="1010">
        <v>132</v>
      </c>
      <c r="I21" s="1010">
        <v>145</v>
      </c>
      <c r="J21" s="1010">
        <v>136</v>
      </c>
      <c r="K21" s="1010">
        <v>164</v>
      </c>
      <c r="L21" s="1010">
        <v>120</v>
      </c>
      <c r="M21" s="1010">
        <v>120</v>
      </c>
      <c r="N21" s="1011">
        <v>114</v>
      </c>
      <c r="O21" s="1341">
        <v>122</v>
      </c>
      <c r="P21" s="1339">
        <v>113</v>
      </c>
      <c r="Q21" s="1010">
        <v>119</v>
      </c>
    </row>
    <row r="22" spans="1:17" x14ac:dyDescent="0.2">
      <c r="A22" s="261" t="s">
        <v>559</v>
      </c>
      <c r="B22" s="1010"/>
      <c r="C22" s="1010"/>
      <c r="D22" s="1010"/>
      <c r="E22" s="1010"/>
      <c r="F22" s="1010"/>
      <c r="G22" s="1010"/>
      <c r="H22" s="1010"/>
      <c r="I22" s="1010"/>
      <c r="J22" s="1010"/>
      <c r="K22" s="1010"/>
      <c r="L22" s="1010"/>
      <c r="M22" s="1010"/>
      <c r="N22" s="1011"/>
      <c r="O22" s="1341"/>
      <c r="P22" s="1341"/>
      <c r="Q22" s="1010"/>
    </row>
    <row r="23" spans="1:17" x14ac:dyDescent="0.2">
      <c r="A23" s="261" t="s">
        <v>699</v>
      </c>
      <c r="B23" s="99">
        <v>1263</v>
      </c>
      <c r="C23" s="99">
        <v>434</v>
      </c>
      <c r="D23" s="99">
        <v>496</v>
      </c>
      <c r="E23" s="99">
        <v>406</v>
      </c>
      <c r="F23" s="99">
        <v>760</v>
      </c>
      <c r="G23" s="99">
        <v>666</v>
      </c>
      <c r="H23" s="99">
        <v>1083</v>
      </c>
      <c r="I23" s="99">
        <v>1718</v>
      </c>
      <c r="J23" s="99">
        <v>1487</v>
      </c>
      <c r="K23" s="99">
        <v>2067</v>
      </c>
      <c r="L23" s="99">
        <v>1337</v>
      </c>
      <c r="M23" s="99">
        <v>1312</v>
      </c>
      <c r="N23" s="137">
        <v>1446</v>
      </c>
      <c r="O23" s="1339">
        <v>1780</v>
      </c>
      <c r="P23" s="1349">
        <v>2758</v>
      </c>
      <c r="Q23" s="99">
        <v>2672</v>
      </c>
    </row>
    <row r="24" spans="1:17" x14ac:dyDescent="0.2">
      <c r="A24" s="261" t="s">
        <v>700</v>
      </c>
      <c r="B24" s="99">
        <v>1386</v>
      </c>
      <c r="C24" s="99">
        <v>1123</v>
      </c>
      <c r="D24" s="99">
        <v>890</v>
      </c>
      <c r="E24" s="99">
        <v>967</v>
      </c>
      <c r="F24" s="99">
        <v>1270</v>
      </c>
      <c r="G24" s="99">
        <v>1229</v>
      </c>
      <c r="H24" s="99">
        <v>1493</v>
      </c>
      <c r="I24" s="99">
        <v>2133</v>
      </c>
      <c r="J24" s="99">
        <v>2159</v>
      </c>
      <c r="K24" s="99">
        <v>2524</v>
      </c>
      <c r="L24" s="99">
        <v>2005</v>
      </c>
      <c r="M24" s="99">
        <v>1901</v>
      </c>
      <c r="N24" s="137">
        <v>1791</v>
      </c>
      <c r="O24" s="1339">
        <v>2506</v>
      </c>
      <c r="P24" s="1349">
        <v>5728</v>
      </c>
      <c r="Q24" s="99">
        <v>4225</v>
      </c>
    </row>
    <row r="25" spans="1:17" x14ac:dyDescent="0.2">
      <c r="A25" s="261" t="s">
        <v>27</v>
      </c>
      <c r="B25" s="1010">
        <v>-123</v>
      </c>
      <c r="C25" s="1010">
        <v>-689</v>
      </c>
      <c r="D25" s="1010">
        <v>-394</v>
      </c>
      <c r="E25" s="1010">
        <v>-561</v>
      </c>
      <c r="F25" s="1010">
        <v>-510</v>
      </c>
      <c r="G25" s="1010">
        <v>-563</v>
      </c>
      <c r="H25" s="1010">
        <v>-410</v>
      </c>
      <c r="I25" s="1010">
        <v>-415</v>
      </c>
      <c r="J25" s="1010">
        <v>-672</v>
      </c>
      <c r="K25" s="1010">
        <v>-457</v>
      </c>
      <c r="L25" s="1010">
        <v>-668</v>
      </c>
      <c r="M25" s="1010">
        <v>-589</v>
      </c>
      <c r="N25" s="13">
        <v>-345</v>
      </c>
      <c r="O25" s="1341">
        <v>-726</v>
      </c>
      <c r="P25" s="1349">
        <v>-2970</v>
      </c>
      <c r="Q25" s="99">
        <v>-1553</v>
      </c>
    </row>
    <row r="26" spans="1:17" ht="12.75" x14ac:dyDescent="0.2">
      <c r="A26" s="261" t="s">
        <v>29</v>
      </c>
      <c r="B26" s="1010">
        <v>3</v>
      </c>
      <c r="C26" s="1010">
        <v>3</v>
      </c>
      <c r="D26" s="1010">
        <v>3</v>
      </c>
      <c r="E26" s="1010">
        <v>3</v>
      </c>
      <c r="F26" s="1010">
        <v>3</v>
      </c>
      <c r="G26" s="1010">
        <v>3</v>
      </c>
      <c r="H26" s="1010">
        <v>1</v>
      </c>
      <c r="I26" s="1010">
        <v>1</v>
      </c>
      <c r="J26" s="12">
        <v>1</v>
      </c>
      <c r="K26" s="12">
        <v>1</v>
      </c>
      <c r="L26" s="12">
        <v>1</v>
      </c>
      <c r="M26" s="12">
        <v>1</v>
      </c>
      <c r="N26" s="13">
        <v>1</v>
      </c>
      <c r="O26" s="1341">
        <v>1</v>
      </c>
      <c r="P26" s="1341">
        <v>1</v>
      </c>
      <c r="Q26" s="1010">
        <v>1</v>
      </c>
    </row>
    <row r="27" spans="1:17" ht="12.75" x14ac:dyDescent="0.2">
      <c r="A27" s="261" t="s">
        <v>30</v>
      </c>
      <c r="B27" s="1010">
        <v>235</v>
      </c>
      <c r="C27" s="1010">
        <v>210</v>
      </c>
      <c r="D27" s="1010">
        <v>210</v>
      </c>
      <c r="E27" s="1010">
        <v>210</v>
      </c>
      <c r="F27" s="1010">
        <v>200</v>
      </c>
      <c r="G27" s="1010">
        <v>200</v>
      </c>
      <c r="H27" s="1010">
        <v>145</v>
      </c>
      <c r="I27" s="1010">
        <v>145</v>
      </c>
      <c r="J27" s="12">
        <v>145</v>
      </c>
      <c r="K27" s="12">
        <v>145</v>
      </c>
      <c r="L27" s="12">
        <v>145</v>
      </c>
      <c r="M27" s="12">
        <v>145</v>
      </c>
      <c r="N27" s="13">
        <v>145</v>
      </c>
      <c r="O27" s="1341">
        <v>165</v>
      </c>
      <c r="P27" s="1341">
        <v>145</v>
      </c>
      <c r="Q27" s="1010">
        <v>145</v>
      </c>
    </row>
    <row r="28" spans="1:17" ht="24" x14ac:dyDescent="0.2">
      <c r="A28" s="261" t="s">
        <v>31</v>
      </c>
      <c r="B28" s="1010">
        <v>32</v>
      </c>
      <c r="C28" s="1010">
        <v>25</v>
      </c>
      <c r="D28" s="1010">
        <v>33</v>
      </c>
      <c r="E28" s="1010">
        <v>32</v>
      </c>
      <c r="F28" s="1010">
        <v>40</v>
      </c>
      <c r="G28" s="1010">
        <v>35</v>
      </c>
      <c r="H28" s="1010">
        <v>35</v>
      </c>
      <c r="I28" s="1010">
        <v>37</v>
      </c>
      <c r="J28" s="1010">
        <v>34</v>
      </c>
      <c r="K28" s="1010">
        <v>36</v>
      </c>
      <c r="L28" s="1010">
        <v>30</v>
      </c>
      <c r="M28" s="1010">
        <v>32</v>
      </c>
      <c r="N28" s="101">
        <v>39</v>
      </c>
      <c r="O28" s="1341">
        <v>39</v>
      </c>
      <c r="P28" s="1341">
        <v>28</v>
      </c>
      <c r="Q28" s="1010">
        <v>19</v>
      </c>
    </row>
    <row r="29" spans="1:17" ht="24" x14ac:dyDescent="0.2">
      <c r="A29" s="261" t="s">
        <v>32</v>
      </c>
      <c r="B29" s="99">
        <v>2896</v>
      </c>
      <c r="C29" s="99">
        <v>3002</v>
      </c>
      <c r="D29" s="99">
        <v>2745</v>
      </c>
      <c r="E29" s="99">
        <v>2896</v>
      </c>
      <c r="F29" s="99">
        <v>3450</v>
      </c>
      <c r="G29" s="99">
        <v>2835</v>
      </c>
      <c r="H29" s="99">
        <v>2885</v>
      </c>
      <c r="I29" s="99">
        <v>3363</v>
      </c>
      <c r="J29" s="99">
        <v>3487</v>
      </c>
      <c r="K29" s="99">
        <v>3543</v>
      </c>
      <c r="L29" s="99">
        <v>3417</v>
      </c>
      <c r="M29" s="99">
        <v>3352</v>
      </c>
      <c r="N29" s="137">
        <v>5668</v>
      </c>
      <c r="O29" s="1341">
        <v>4662</v>
      </c>
      <c r="P29" s="1350">
        <v>3827</v>
      </c>
      <c r="Q29" s="99">
        <v>4807</v>
      </c>
    </row>
    <row r="30" spans="1:17" ht="12.75" x14ac:dyDescent="0.2">
      <c r="A30" s="261" t="s">
        <v>33</v>
      </c>
      <c r="B30" s="12">
        <v>13</v>
      </c>
      <c r="C30" s="12">
        <v>13</v>
      </c>
      <c r="D30" s="12">
        <v>13</v>
      </c>
      <c r="E30" s="12">
        <v>13</v>
      </c>
      <c r="F30" s="12">
        <v>13</v>
      </c>
      <c r="G30" s="12">
        <v>13</v>
      </c>
      <c r="H30" s="12">
        <v>13</v>
      </c>
      <c r="I30" s="12">
        <v>13</v>
      </c>
      <c r="J30" s="12">
        <v>13</v>
      </c>
      <c r="K30" s="12">
        <v>13</v>
      </c>
      <c r="L30" s="12">
        <v>13</v>
      </c>
      <c r="M30" s="12">
        <v>13</v>
      </c>
      <c r="N30" s="13">
        <v>14</v>
      </c>
      <c r="O30" s="1341">
        <v>14</v>
      </c>
      <c r="P30" s="1341">
        <v>14</v>
      </c>
      <c r="Q30" s="1010">
        <v>13</v>
      </c>
    </row>
    <row r="31" spans="1:17" x14ac:dyDescent="0.2">
      <c r="A31" s="261" t="s">
        <v>701</v>
      </c>
      <c r="B31" s="99">
        <v>10294</v>
      </c>
      <c r="C31" s="99">
        <v>10363</v>
      </c>
      <c r="D31" s="99">
        <v>10451</v>
      </c>
      <c r="E31" s="99">
        <v>10561</v>
      </c>
      <c r="F31" s="99">
        <v>11095</v>
      </c>
      <c r="G31" s="99">
        <v>11534</v>
      </c>
      <c r="H31" s="99">
        <v>12121</v>
      </c>
      <c r="I31" s="99">
        <v>12748</v>
      </c>
      <c r="J31" s="99">
        <v>13176</v>
      </c>
      <c r="K31" s="99">
        <v>13752</v>
      </c>
      <c r="L31" s="99">
        <v>14061</v>
      </c>
      <c r="M31" s="99">
        <v>14149</v>
      </c>
      <c r="N31" s="137">
        <v>14634</v>
      </c>
      <c r="O31" s="1341">
        <v>14972</v>
      </c>
      <c r="P31" s="1350">
        <v>14495</v>
      </c>
      <c r="Q31" s="99">
        <v>14256</v>
      </c>
    </row>
    <row r="32" spans="1:17" x14ac:dyDescent="0.2">
      <c r="A32" s="261" t="s">
        <v>35</v>
      </c>
      <c r="B32" s="1010">
        <v>2</v>
      </c>
      <c r="C32" s="1010">
        <v>2</v>
      </c>
      <c r="D32" s="1010">
        <v>2</v>
      </c>
      <c r="E32" s="1010">
        <v>2</v>
      </c>
      <c r="F32" s="1010">
        <v>3</v>
      </c>
      <c r="G32" s="1010">
        <v>3</v>
      </c>
      <c r="H32" s="1010">
        <v>3</v>
      </c>
      <c r="I32" s="1010">
        <v>3</v>
      </c>
      <c r="J32" s="1010">
        <v>3</v>
      </c>
      <c r="K32" s="1010">
        <v>3</v>
      </c>
      <c r="L32" s="1010">
        <v>3</v>
      </c>
      <c r="M32" s="1010">
        <v>3</v>
      </c>
      <c r="N32" s="13">
        <v>3</v>
      </c>
      <c r="O32" s="1341">
        <v>3</v>
      </c>
      <c r="P32" s="1341">
        <v>3</v>
      </c>
      <c r="Q32" s="1010">
        <v>3</v>
      </c>
    </row>
    <row r="33" spans="1:17" x14ac:dyDescent="0.2">
      <c r="A33" s="261" t="s">
        <v>36</v>
      </c>
      <c r="B33" s="99">
        <v>940</v>
      </c>
      <c r="C33" s="99">
        <v>622</v>
      </c>
      <c r="D33" s="99">
        <v>503</v>
      </c>
      <c r="E33" s="99">
        <v>415</v>
      </c>
      <c r="F33" s="99">
        <v>1044</v>
      </c>
      <c r="G33" s="99">
        <v>1011</v>
      </c>
      <c r="H33" s="99">
        <v>1058</v>
      </c>
      <c r="I33" s="99">
        <v>1223</v>
      </c>
      <c r="J33" s="99">
        <v>924</v>
      </c>
      <c r="K33" s="99">
        <v>946</v>
      </c>
      <c r="L33" s="99">
        <v>988</v>
      </c>
      <c r="M33" s="99">
        <v>997</v>
      </c>
      <c r="N33" s="137">
        <v>1092</v>
      </c>
      <c r="O33" s="1341">
        <v>1087</v>
      </c>
      <c r="P33" s="1341">
        <v>919</v>
      </c>
      <c r="Q33" s="1010">
        <v>748</v>
      </c>
    </row>
    <row r="34" spans="1:17" x14ac:dyDescent="0.2">
      <c r="A34" s="261" t="s">
        <v>37</v>
      </c>
      <c r="B34" s="1010" t="s">
        <v>8</v>
      </c>
      <c r="C34" s="1010" t="s">
        <v>8</v>
      </c>
      <c r="D34" s="1010" t="s">
        <v>8</v>
      </c>
      <c r="E34" s="1010" t="s">
        <v>8</v>
      </c>
      <c r="F34" s="1010" t="s">
        <v>8</v>
      </c>
      <c r="G34" s="1010" t="s">
        <v>8</v>
      </c>
      <c r="H34" s="1010" t="s">
        <v>8</v>
      </c>
      <c r="I34" s="1010" t="s">
        <v>8</v>
      </c>
      <c r="J34" s="1010" t="s">
        <v>8</v>
      </c>
      <c r="K34" s="1010" t="s">
        <v>8</v>
      </c>
      <c r="L34" s="1010" t="s">
        <v>8</v>
      </c>
      <c r="M34" s="1010" t="s">
        <v>8</v>
      </c>
      <c r="N34" s="1011" t="s">
        <v>8</v>
      </c>
      <c r="O34" s="1345" t="s">
        <v>8</v>
      </c>
      <c r="P34" s="1339" t="s">
        <v>8</v>
      </c>
      <c r="Q34" s="1010" t="s">
        <v>8</v>
      </c>
    </row>
    <row r="35" spans="1:17" x14ac:dyDescent="0.2">
      <c r="A35" s="261" t="s">
        <v>38</v>
      </c>
      <c r="B35" s="1010" t="s">
        <v>8</v>
      </c>
      <c r="C35" s="1010" t="s">
        <v>8</v>
      </c>
      <c r="D35" s="1010" t="s">
        <v>8</v>
      </c>
      <c r="E35" s="1010" t="s">
        <v>8</v>
      </c>
      <c r="F35" s="1010" t="s">
        <v>8</v>
      </c>
      <c r="G35" s="1010" t="s">
        <v>8</v>
      </c>
      <c r="H35" s="1010" t="s">
        <v>8</v>
      </c>
      <c r="I35" s="1010" t="s">
        <v>8</v>
      </c>
      <c r="J35" s="1010" t="s">
        <v>8</v>
      </c>
      <c r="K35" s="1010" t="s">
        <v>8</v>
      </c>
      <c r="L35" s="1010" t="s">
        <v>8</v>
      </c>
      <c r="M35" s="1010" t="s">
        <v>8</v>
      </c>
      <c r="N35" s="1011" t="s">
        <v>8</v>
      </c>
      <c r="O35" s="1345" t="s">
        <v>8</v>
      </c>
      <c r="P35" s="1339" t="s">
        <v>8</v>
      </c>
      <c r="Q35" s="1010" t="s">
        <v>8</v>
      </c>
    </row>
    <row r="36" spans="1:17" ht="12.75" x14ac:dyDescent="0.2">
      <c r="A36" s="261" t="s">
        <v>39</v>
      </c>
      <c r="B36" s="1010" t="s">
        <v>8</v>
      </c>
      <c r="C36" s="1010"/>
      <c r="D36" s="1010" t="s">
        <v>8</v>
      </c>
      <c r="E36" s="1010" t="s">
        <v>8</v>
      </c>
      <c r="F36" s="1010" t="s">
        <v>8</v>
      </c>
      <c r="G36" s="1010" t="s">
        <v>8</v>
      </c>
      <c r="H36" s="1010" t="s">
        <v>8</v>
      </c>
      <c r="I36" s="1010" t="s">
        <v>8</v>
      </c>
      <c r="J36" s="1010" t="s">
        <v>8</v>
      </c>
      <c r="K36" s="1010" t="s">
        <v>8</v>
      </c>
      <c r="L36" s="1010" t="s">
        <v>8</v>
      </c>
      <c r="M36" s="1010" t="s">
        <v>8</v>
      </c>
      <c r="N36" s="1011" t="s">
        <v>8</v>
      </c>
      <c r="O36" s="1345" t="s">
        <v>8</v>
      </c>
      <c r="P36" s="1339" t="s">
        <v>8</v>
      </c>
      <c r="Q36" s="1010" t="s">
        <v>8</v>
      </c>
    </row>
    <row r="37" spans="1:17" x14ac:dyDescent="0.2">
      <c r="A37" s="1317" t="s">
        <v>40</v>
      </c>
      <c r="B37" s="1435"/>
      <c r="C37" s="1435"/>
      <c r="D37" s="1435"/>
      <c r="E37" s="1435"/>
      <c r="F37" s="1435"/>
      <c r="G37" s="1435"/>
      <c r="H37" s="1435"/>
      <c r="I37" s="1435"/>
      <c r="J37" s="1435"/>
      <c r="K37" s="1435"/>
      <c r="L37" s="1435"/>
      <c r="M37" s="1435"/>
      <c r="N37" s="1436"/>
      <c r="O37" s="1276"/>
      <c r="P37" s="1435"/>
      <c r="Q37" s="1435"/>
    </row>
    <row r="38" spans="1:17" x14ac:dyDescent="0.2">
      <c r="A38" s="261" t="s">
        <v>41</v>
      </c>
      <c r="B38" s="1010"/>
      <c r="C38" s="1010"/>
      <c r="D38" s="1010"/>
      <c r="E38" s="1010"/>
      <c r="F38" s="1010"/>
      <c r="G38" s="1010"/>
      <c r="H38" s="1010"/>
      <c r="I38" s="1010"/>
      <c r="J38" s="1010"/>
      <c r="K38" s="1010"/>
      <c r="L38" s="1010"/>
      <c r="M38" s="1010"/>
      <c r="N38" s="1011"/>
      <c r="O38" s="262"/>
      <c r="P38" s="1010"/>
      <c r="Q38" s="93"/>
    </row>
    <row r="39" spans="1:17" x14ac:dyDescent="0.2">
      <c r="A39" s="261" t="s">
        <v>42</v>
      </c>
      <c r="B39" s="99">
        <v>14157</v>
      </c>
      <c r="C39" s="99">
        <v>17685</v>
      </c>
      <c r="D39" s="99">
        <v>17391</v>
      </c>
      <c r="E39" s="99">
        <v>17858</v>
      </c>
      <c r="F39" s="99">
        <v>18881</v>
      </c>
      <c r="G39" s="99">
        <v>19834</v>
      </c>
      <c r="H39" s="99">
        <v>22672</v>
      </c>
      <c r="I39" s="99">
        <v>26075</v>
      </c>
      <c r="J39" s="99">
        <v>28541</v>
      </c>
      <c r="K39" s="99">
        <v>31527</v>
      </c>
      <c r="L39" s="99">
        <v>35906</v>
      </c>
      <c r="M39" s="99">
        <v>40795</v>
      </c>
      <c r="N39" s="137">
        <v>46081</v>
      </c>
      <c r="O39" s="921">
        <v>53305</v>
      </c>
      <c r="P39" s="99">
        <v>54265</v>
      </c>
      <c r="Q39" s="349">
        <v>56470</v>
      </c>
    </row>
    <row r="40" spans="1:17" x14ac:dyDescent="0.2">
      <c r="A40" s="1317" t="s">
        <v>44</v>
      </c>
      <c r="B40" s="1660"/>
      <c r="C40" s="1660"/>
      <c r="D40" s="1660"/>
      <c r="E40" s="1660"/>
      <c r="F40" s="1660"/>
      <c r="G40" s="1660"/>
      <c r="H40" s="1660"/>
      <c r="I40" s="1660"/>
      <c r="J40" s="1660"/>
      <c r="K40" s="1660"/>
      <c r="L40" s="1660"/>
      <c r="M40" s="1660"/>
      <c r="N40" s="1661"/>
      <c r="O40" s="1276"/>
      <c r="P40" s="1435"/>
      <c r="Q40" s="1435"/>
    </row>
    <row r="41" spans="1:17" x14ac:dyDescent="0.2">
      <c r="A41" s="261" t="s">
        <v>45</v>
      </c>
      <c r="B41" s="1010"/>
      <c r="C41" s="1010"/>
      <c r="D41" s="1010"/>
      <c r="E41" s="1010"/>
      <c r="F41" s="1010"/>
      <c r="G41" s="1010"/>
      <c r="H41" s="1010"/>
      <c r="I41" s="1010"/>
      <c r="J41" s="1010"/>
      <c r="K41" s="1010"/>
      <c r="L41" s="1010"/>
      <c r="M41" s="1010"/>
      <c r="N41" s="1011"/>
      <c r="O41" s="262"/>
      <c r="P41" s="1010"/>
      <c r="Q41" s="93"/>
    </row>
    <row r="42" spans="1:17" x14ac:dyDescent="0.2">
      <c r="A42" s="263" t="s">
        <v>46</v>
      </c>
      <c r="B42" s="1010" t="s">
        <v>8</v>
      </c>
      <c r="C42" s="1010" t="s">
        <v>8</v>
      </c>
      <c r="D42" s="1010" t="s">
        <v>8</v>
      </c>
      <c r="E42" s="1010" t="s">
        <v>8</v>
      </c>
      <c r="F42" s="99">
        <v>28817</v>
      </c>
      <c r="G42" s="99">
        <v>28974</v>
      </c>
      <c r="H42" s="99">
        <v>29650</v>
      </c>
      <c r="I42" s="99">
        <v>30284</v>
      </c>
      <c r="J42" s="99">
        <v>28429</v>
      </c>
      <c r="K42" s="99">
        <v>28390</v>
      </c>
      <c r="L42" s="99">
        <v>28219</v>
      </c>
      <c r="M42" s="99">
        <v>29010</v>
      </c>
      <c r="N42" s="137">
        <v>31821</v>
      </c>
      <c r="O42" s="1342">
        <v>31869</v>
      </c>
      <c r="P42" s="1351">
        <v>31770</v>
      </c>
      <c r="Q42" s="980">
        <v>29174</v>
      </c>
    </row>
    <row r="43" spans="1:17" x14ac:dyDescent="0.2">
      <c r="A43" s="261" t="s">
        <v>5</v>
      </c>
      <c r="B43" s="1010" t="s">
        <v>8</v>
      </c>
      <c r="C43" s="1010" t="s">
        <v>8</v>
      </c>
      <c r="D43" s="1010" t="s">
        <v>8</v>
      </c>
      <c r="E43" s="1010" t="s">
        <v>8</v>
      </c>
      <c r="F43" s="1010" t="s">
        <v>8</v>
      </c>
      <c r="G43" s="1010">
        <v>100.6</v>
      </c>
      <c r="H43" s="1010">
        <v>102.3</v>
      </c>
      <c r="I43" s="1010">
        <v>102.1</v>
      </c>
      <c r="J43" s="1010">
        <v>93.9</v>
      </c>
      <c r="K43" s="1010">
        <v>99.9</v>
      </c>
      <c r="L43" s="1010">
        <v>99.4</v>
      </c>
      <c r="M43" s="1010">
        <v>102.8</v>
      </c>
      <c r="N43" s="13">
        <v>109.7</v>
      </c>
      <c r="O43" s="1339">
        <v>100.1</v>
      </c>
      <c r="P43" s="1352">
        <v>99.7</v>
      </c>
      <c r="Q43" s="1014">
        <v>91.8</v>
      </c>
    </row>
    <row r="44" spans="1:17" x14ac:dyDescent="0.2">
      <c r="A44" s="263" t="s">
        <v>47</v>
      </c>
      <c r="B44" s="1010"/>
      <c r="C44" s="1010"/>
      <c r="D44" s="1010"/>
      <c r="E44" s="1010"/>
      <c r="F44" s="1010"/>
      <c r="G44" s="1010"/>
      <c r="H44" s="1010"/>
      <c r="I44" s="1010"/>
      <c r="J44" s="1010"/>
      <c r="K44" s="1010"/>
      <c r="L44" s="1010"/>
      <c r="M44" s="1010"/>
      <c r="N44" s="13"/>
      <c r="O44" s="1339"/>
      <c r="P44" s="1341"/>
      <c r="Q44" s="93"/>
    </row>
    <row r="45" spans="1:17" x14ac:dyDescent="0.2">
      <c r="A45" s="263" t="s">
        <v>46</v>
      </c>
      <c r="B45" s="1010" t="s">
        <v>8</v>
      </c>
      <c r="C45" s="1010" t="s">
        <v>8</v>
      </c>
      <c r="D45" s="1010" t="s">
        <v>8</v>
      </c>
      <c r="E45" s="1010" t="s">
        <v>8</v>
      </c>
      <c r="F45" s="99">
        <v>27701</v>
      </c>
      <c r="G45" s="99">
        <v>27830</v>
      </c>
      <c r="H45" s="99">
        <v>28191</v>
      </c>
      <c r="I45" s="99">
        <v>28845</v>
      </c>
      <c r="J45" s="99">
        <v>27085</v>
      </c>
      <c r="K45" s="99">
        <v>27286</v>
      </c>
      <c r="L45" s="99">
        <v>26898</v>
      </c>
      <c r="M45" s="99">
        <v>27664</v>
      </c>
      <c r="N45" s="137">
        <v>30317</v>
      </c>
      <c r="O45" s="1342">
        <v>30338</v>
      </c>
      <c r="P45" s="1351">
        <v>30252</v>
      </c>
      <c r="Q45" s="980">
        <v>27780</v>
      </c>
    </row>
    <row r="46" spans="1:17" x14ac:dyDescent="0.2">
      <c r="A46" s="261" t="s">
        <v>5</v>
      </c>
      <c r="B46" s="1010" t="s">
        <v>8</v>
      </c>
      <c r="C46" s="1010" t="s">
        <v>8</v>
      </c>
      <c r="D46" s="1010" t="s">
        <v>8</v>
      </c>
      <c r="E46" s="1010" t="s">
        <v>8</v>
      </c>
      <c r="F46" s="1010" t="s">
        <v>8</v>
      </c>
      <c r="G46" s="1010">
        <v>100.5</v>
      </c>
      <c r="H46" s="1010">
        <v>101.3</v>
      </c>
      <c r="I46" s="1010">
        <v>102.3</v>
      </c>
      <c r="J46" s="1010">
        <v>93.9</v>
      </c>
      <c r="K46" s="1010">
        <v>100.8</v>
      </c>
      <c r="L46" s="1010">
        <v>98.6</v>
      </c>
      <c r="M46" s="1010">
        <v>102.9</v>
      </c>
      <c r="N46" s="13">
        <v>109.6</v>
      </c>
      <c r="O46" s="1339">
        <v>100.1</v>
      </c>
      <c r="P46" s="1352">
        <v>99.7</v>
      </c>
      <c r="Q46" s="1014">
        <v>91.8</v>
      </c>
    </row>
    <row r="47" spans="1:17" x14ac:dyDescent="0.2">
      <c r="A47" s="261" t="s">
        <v>48</v>
      </c>
      <c r="B47" s="1010"/>
      <c r="C47" s="1010"/>
      <c r="D47" s="1010"/>
      <c r="E47" s="1010"/>
      <c r="F47" s="1010"/>
      <c r="G47" s="1010"/>
      <c r="H47" s="1010"/>
      <c r="I47" s="1010"/>
      <c r="J47" s="1010"/>
      <c r="K47" s="1010"/>
      <c r="L47" s="1010"/>
      <c r="M47" s="1010"/>
      <c r="N47" s="13"/>
      <c r="O47" s="1339"/>
      <c r="P47" s="1341"/>
      <c r="Q47" s="93"/>
    </row>
    <row r="48" spans="1:17" x14ac:dyDescent="0.2">
      <c r="A48" s="263" t="s">
        <v>49</v>
      </c>
      <c r="B48" s="1010" t="s">
        <v>8</v>
      </c>
      <c r="C48" s="1010" t="s">
        <v>8</v>
      </c>
      <c r="D48" s="1010" t="s">
        <v>8</v>
      </c>
      <c r="E48" s="1010" t="s">
        <v>8</v>
      </c>
      <c r="F48" s="99">
        <v>25238</v>
      </c>
      <c r="G48" s="99">
        <v>25366</v>
      </c>
      <c r="H48" s="99">
        <v>25461</v>
      </c>
      <c r="I48" s="99">
        <v>25797</v>
      </c>
      <c r="J48" s="99">
        <v>22813</v>
      </c>
      <c r="K48" s="99">
        <v>22001</v>
      </c>
      <c r="L48" s="99">
        <v>21712</v>
      </c>
      <c r="M48" s="99">
        <v>24080</v>
      </c>
      <c r="N48" s="137">
        <v>28918</v>
      </c>
      <c r="O48" s="1342">
        <v>28720</v>
      </c>
      <c r="P48" s="1351">
        <v>28657</v>
      </c>
      <c r="Q48" s="980">
        <v>26751</v>
      </c>
    </row>
    <row r="49" spans="1:17" x14ac:dyDescent="0.2">
      <c r="A49" s="261" t="s">
        <v>5</v>
      </c>
      <c r="B49" s="1010" t="s">
        <v>8</v>
      </c>
      <c r="C49" s="1010" t="s">
        <v>8</v>
      </c>
      <c r="D49" s="1010" t="s">
        <v>8</v>
      </c>
      <c r="E49" s="1010" t="s">
        <v>8</v>
      </c>
      <c r="F49" s="1010" t="s">
        <v>8</v>
      </c>
      <c r="G49" s="1010">
        <v>100.5</v>
      </c>
      <c r="H49" s="1010">
        <v>100.4</v>
      </c>
      <c r="I49" s="1010">
        <v>101.3</v>
      </c>
      <c r="J49" s="1010">
        <v>88.4</v>
      </c>
      <c r="K49" s="1010">
        <v>96.4</v>
      </c>
      <c r="L49" s="1010">
        <v>98.7</v>
      </c>
      <c r="M49" s="1010">
        <v>110.9</v>
      </c>
      <c r="N49" s="13">
        <v>120.1</v>
      </c>
      <c r="O49" s="1339">
        <v>99.3</v>
      </c>
      <c r="P49" s="1352">
        <v>99.8</v>
      </c>
      <c r="Q49" s="1014">
        <v>93.3</v>
      </c>
    </row>
    <row r="50" spans="1:17" x14ac:dyDescent="0.2">
      <c r="A50" s="261" t="s">
        <v>50</v>
      </c>
      <c r="B50" s="1010"/>
      <c r="C50" s="1010"/>
      <c r="D50" s="1010"/>
      <c r="E50" s="1010"/>
      <c r="F50" s="1010"/>
      <c r="G50" s="1010"/>
      <c r="H50" s="1010"/>
      <c r="I50" s="1010"/>
      <c r="J50" s="1010"/>
      <c r="K50" s="1010"/>
      <c r="L50" s="1010"/>
      <c r="M50" s="1010"/>
      <c r="N50" s="13"/>
      <c r="O50" s="1339"/>
      <c r="P50" s="1341"/>
      <c r="Q50" s="93"/>
    </row>
    <row r="51" spans="1:17" x14ac:dyDescent="0.2">
      <c r="A51" s="263" t="s">
        <v>46</v>
      </c>
      <c r="B51" s="1010" t="s">
        <v>8</v>
      </c>
      <c r="C51" s="1010" t="s">
        <v>8</v>
      </c>
      <c r="D51" s="1010" t="s">
        <v>8</v>
      </c>
      <c r="E51" s="1010" t="s">
        <v>8</v>
      </c>
      <c r="F51" s="99">
        <v>2463</v>
      </c>
      <c r="G51" s="99">
        <v>2464</v>
      </c>
      <c r="H51" s="99">
        <v>2730</v>
      </c>
      <c r="I51" s="99">
        <v>3048</v>
      </c>
      <c r="J51" s="99">
        <v>4272</v>
      </c>
      <c r="K51" s="99">
        <v>5285</v>
      </c>
      <c r="L51" s="99">
        <v>5186</v>
      </c>
      <c r="M51" s="99">
        <v>3584</v>
      </c>
      <c r="N51" s="137">
        <v>1399</v>
      </c>
      <c r="O51" s="1342">
        <v>1618</v>
      </c>
      <c r="P51" s="1351">
        <v>1595</v>
      </c>
      <c r="Q51" s="980">
        <v>1029</v>
      </c>
    </row>
    <row r="52" spans="1:17" x14ac:dyDescent="0.2">
      <c r="A52" s="261" t="s">
        <v>5</v>
      </c>
      <c r="B52" s="1010" t="s">
        <v>8</v>
      </c>
      <c r="C52" s="1010" t="s">
        <v>8</v>
      </c>
      <c r="D52" s="1010" t="s">
        <v>8</v>
      </c>
      <c r="E52" s="1010" t="s">
        <v>8</v>
      </c>
      <c r="F52" s="1010" t="s">
        <v>8</v>
      </c>
      <c r="G52" s="1010">
        <v>100</v>
      </c>
      <c r="H52" s="1010">
        <v>110.8</v>
      </c>
      <c r="I52" s="1010">
        <v>111.7</v>
      </c>
      <c r="J52" s="1010">
        <v>140.19999999999999</v>
      </c>
      <c r="K52" s="1010">
        <v>123.7</v>
      </c>
      <c r="L52" s="1010">
        <v>98.1</v>
      </c>
      <c r="M52" s="1010">
        <v>69.099999999999994</v>
      </c>
      <c r="N52" s="13">
        <v>39</v>
      </c>
      <c r="O52" s="1339">
        <v>115.6</v>
      </c>
      <c r="P52" s="1352">
        <v>98.6</v>
      </c>
      <c r="Q52" s="1014">
        <v>64.5</v>
      </c>
    </row>
    <row r="53" spans="1:17" x14ac:dyDescent="0.2">
      <c r="A53" s="263" t="s">
        <v>51</v>
      </c>
      <c r="B53" s="1010"/>
      <c r="C53" s="1010"/>
      <c r="D53" s="1010"/>
      <c r="E53" s="1010"/>
      <c r="F53" s="1010"/>
      <c r="G53" s="1010"/>
      <c r="H53" s="1010"/>
      <c r="I53" s="1010"/>
      <c r="J53" s="1010"/>
      <c r="K53" s="1010"/>
      <c r="L53" s="1010"/>
      <c r="M53" s="1010"/>
      <c r="N53" s="13"/>
      <c r="O53" s="1339"/>
      <c r="P53" s="1341"/>
      <c r="Q53" s="93"/>
    </row>
    <row r="54" spans="1:17" x14ac:dyDescent="0.2">
      <c r="A54" s="263" t="s">
        <v>46</v>
      </c>
      <c r="B54" s="1010" t="s">
        <v>8</v>
      </c>
      <c r="C54" s="1010" t="s">
        <v>8</v>
      </c>
      <c r="D54" s="1010" t="s">
        <v>8</v>
      </c>
      <c r="E54" s="1010" t="s">
        <v>8</v>
      </c>
      <c r="F54" s="99">
        <v>1116</v>
      </c>
      <c r="G54" s="99">
        <v>1144</v>
      </c>
      <c r="H54" s="99">
        <v>1459</v>
      </c>
      <c r="I54" s="99">
        <v>1439</v>
      </c>
      <c r="J54" s="99">
        <v>1344</v>
      </c>
      <c r="K54" s="99">
        <v>1104</v>
      </c>
      <c r="L54" s="99">
        <v>1321</v>
      </c>
      <c r="M54" s="99">
        <v>1346</v>
      </c>
      <c r="N54" s="137">
        <v>1504</v>
      </c>
      <c r="O54" s="1342">
        <v>1531</v>
      </c>
      <c r="P54" s="1351">
        <v>1518</v>
      </c>
      <c r="Q54" s="980">
        <v>1394</v>
      </c>
    </row>
    <row r="55" spans="1:17" x14ac:dyDescent="0.2">
      <c r="A55" s="261" t="s">
        <v>5</v>
      </c>
      <c r="B55" s="1010" t="s">
        <v>8</v>
      </c>
      <c r="C55" s="1010" t="s">
        <v>8</v>
      </c>
      <c r="D55" s="1010" t="s">
        <v>8</v>
      </c>
      <c r="E55" s="1010" t="s">
        <v>8</v>
      </c>
      <c r="F55" s="1010" t="s">
        <v>8</v>
      </c>
      <c r="G55" s="1010">
        <v>102.5</v>
      </c>
      <c r="H55" s="1010">
        <v>127.5</v>
      </c>
      <c r="I55" s="1010">
        <v>98.6</v>
      </c>
      <c r="J55" s="1010">
        <v>93.4</v>
      </c>
      <c r="K55" s="1010">
        <v>82.2</v>
      </c>
      <c r="L55" s="1010">
        <v>119.7</v>
      </c>
      <c r="M55" s="1010">
        <v>101.9</v>
      </c>
      <c r="N55" s="13">
        <v>111.7</v>
      </c>
      <c r="O55" s="1339">
        <v>101.8</v>
      </c>
      <c r="P55" s="1352">
        <v>99.2</v>
      </c>
      <c r="Q55" s="1014">
        <v>91.8</v>
      </c>
    </row>
    <row r="56" spans="1:17" ht="24" x14ac:dyDescent="0.2">
      <c r="A56" s="261" t="s">
        <v>702</v>
      </c>
      <c r="B56" s="1010" t="s">
        <v>8</v>
      </c>
      <c r="C56" s="1010" t="s">
        <v>8</v>
      </c>
      <c r="D56" s="1010" t="s">
        <v>8</v>
      </c>
      <c r="E56" s="1010" t="s">
        <v>8</v>
      </c>
      <c r="F56" s="1010" t="s">
        <v>8</v>
      </c>
      <c r="G56" s="1010" t="s">
        <v>8</v>
      </c>
      <c r="H56" s="1010" t="s">
        <v>8</v>
      </c>
      <c r="I56" s="1010" t="s">
        <v>8</v>
      </c>
      <c r="J56" s="1010" t="s">
        <v>8</v>
      </c>
      <c r="K56" s="1010" t="s">
        <v>8</v>
      </c>
      <c r="L56" s="1010" t="s">
        <v>8</v>
      </c>
      <c r="M56" s="1010" t="s">
        <v>8</v>
      </c>
      <c r="N56" s="265" t="s">
        <v>8</v>
      </c>
      <c r="O56" s="1353" t="s">
        <v>8</v>
      </c>
      <c r="P56" s="1339" t="s">
        <v>8</v>
      </c>
      <c r="Q56" s="1014" t="s">
        <v>8</v>
      </c>
    </row>
    <row r="57" spans="1:17" ht="24" x14ac:dyDescent="0.2">
      <c r="A57" s="261" t="s">
        <v>703</v>
      </c>
      <c r="B57" s="1010" t="s">
        <v>8</v>
      </c>
      <c r="C57" s="1010" t="s">
        <v>8</v>
      </c>
      <c r="D57" s="1010" t="s">
        <v>8</v>
      </c>
      <c r="E57" s="1010" t="s">
        <v>8</v>
      </c>
      <c r="F57" s="1010" t="s">
        <v>8</v>
      </c>
      <c r="G57" s="1010" t="s">
        <v>8</v>
      </c>
      <c r="H57" s="1010" t="s">
        <v>8</v>
      </c>
      <c r="I57" s="1010" t="s">
        <v>8</v>
      </c>
      <c r="J57" s="1010" t="s">
        <v>8</v>
      </c>
      <c r="K57" s="1010" t="s">
        <v>8</v>
      </c>
      <c r="L57" s="1010" t="s">
        <v>8</v>
      </c>
      <c r="M57" s="1010" t="s">
        <v>8</v>
      </c>
      <c r="N57" s="265" t="s">
        <v>8</v>
      </c>
      <c r="O57" s="1353" t="s">
        <v>8</v>
      </c>
      <c r="P57" s="1339" t="s">
        <v>8</v>
      </c>
      <c r="Q57" s="1014" t="s">
        <v>8</v>
      </c>
    </row>
    <row r="58" spans="1:17" x14ac:dyDescent="0.2">
      <c r="A58" s="263" t="s">
        <v>52</v>
      </c>
      <c r="B58" s="1010" t="s">
        <v>8</v>
      </c>
      <c r="C58" s="1010" t="s">
        <v>8</v>
      </c>
      <c r="D58" s="1010" t="s">
        <v>8</v>
      </c>
      <c r="E58" s="1010" t="s">
        <v>8</v>
      </c>
      <c r="F58" s="1010">
        <v>3.9</v>
      </c>
      <c r="G58" s="1010">
        <v>3.9</v>
      </c>
      <c r="H58" s="1010">
        <v>4.9000000000000004</v>
      </c>
      <c r="I58" s="1010">
        <v>4.8</v>
      </c>
      <c r="J58" s="1010">
        <v>4.7</v>
      </c>
      <c r="K58" s="1010">
        <v>3.9</v>
      </c>
      <c r="L58" s="1010">
        <v>4.7</v>
      </c>
      <c r="M58" s="1010">
        <v>4.5999999999999996</v>
      </c>
      <c r="N58" s="13">
        <v>4.7</v>
      </c>
      <c r="O58" s="1339">
        <v>4.8</v>
      </c>
      <c r="P58" s="1352">
        <v>4.8</v>
      </c>
      <c r="Q58" s="1014">
        <v>4.8</v>
      </c>
    </row>
    <row r="59" spans="1:17" x14ac:dyDescent="0.2">
      <c r="A59" s="263" t="s">
        <v>53</v>
      </c>
      <c r="B59" s="1010" t="s">
        <v>8</v>
      </c>
      <c r="C59" s="1010" t="s">
        <v>8</v>
      </c>
      <c r="D59" s="1010" t="s">
        <v>8</v>
      </c>
      <c r="E59" s="1010" t="s">
        <v>8</v>
      </c>
      <c r="F59" s="1010">
        <v>0.5</v>
      </c>
      <c r="G59" s="1010">
        <v>1.4</v>
      </c>
      <c r="H59" s="1010">
        <v>1.4</v>
      </c>
      <c r="I59" s="1010">
        <v>0.9</v>
      </c>
      <c r="J59" s="1010">
        <v>2</v>
      </c>
      <c r="K59" s="1010">
        <v>2.9</v>
      </c>
      <c r="L59" s="1010">
        <v>2.5</v>
      </c>
      <c r="M59" s="1010">
        <v>3.5</v>
      </c>
      <c r="N59" s="1011" t="s">
        <v>8</v>
      </c>
      <c r="O59" s="1339">
        <v>2.7</v>
      </c>
      <c r="P59" s="1352">
        <v>2.2000000000000002</v>
      </c>
      <c r="Q59" s="1014">
        <v>0.9</v>
      </c>
    </row>
    <row r="60" spans="1:17" ht="24" x14ac:dyDescent="0.2">
      <c r="A60" s="261" t="s">
        <v>704</v>
      </c>
      <c r="B60" s="1010" t="s">
        <v>8</v>
      </c>
      <c r="C60" s="1010" t="s">
        <v>8</v>
      </c>
      <c r="D60" s="1010" t="s">
        <v>8</v>
      </c>
      <c r="E60" s="1010" t="s">
        <v>8</v>
      </c>
      <c r="F60" s="1010">
        <v>2.1</v>
      </c>
      <c r="G60" s="1010">
        <v>2.5</v>
      </c>
      <c r="H60" s="1010">
        <v>2.2000000000000002</v>
      </c>
      <c r="I60" s="1010">
        <v>1.9</v>
      </c>
      <c r="J60" s="1010">
        <v>1.9</v>
      </c>
      <c r="K60" s="1010">
        <v>3.8</v>
      </c>
      <c r="L60" s="1010">
        <v>3.5</v>
      </c>
      <c r="M60" s="1010">
        <v>2.5</v>
      </c>
      <c r="N60" s="13">
        <v>3.3</v>
      </c>
      <c r="O60" s="1339">
        <v>2.7</v>
      </c>
      <c r="P60" s="1352">
        <v>2.6</v>
      </c>
      <c r="Q60" s="1014">
        <v>2.6</v>
      </c>
    </row>
    <row r="61" spans="1:17" ht="22.5" x14ac:dyDescent="0.2">
      <c r="A61" s="261" t="s">
        <v>328</v>
      </c>
      <c r="B61" s="1010"/>
      <c r="C61" s="1010"/>
      <c r="D61" s="1010"/>
      <c r="E61" s="1010"/>
      <c r="F61" s="1010"/>
      <c r="G61" s="1010"/>
      <c r="H61" s="1010"/>
      <c r="I61" s="1010"/>
      <c r="J61" s="1010"/>
      <c r="K61" s="1010"/>
      <c r="L61" s="1010"/>
      <c r="M61" s="1010"/>
      <c r="N61" s="1011"/>
      <c r="O61" s="1341"/>
      <c r="P61" s="1341"/>
      <c r="Q61" s="93"/>
    </row>
    <row r="62" spans="1:17" x14ac:dyDescent="0.2">
      <c r="A62" s="261" t="s">
        <v>276</v>
      </c>
      <c r="B62" s="99">
        <v>107823.11693777281</v>
      </c>
      <c r="C62" s="99">
        <v>113256.6891366347</v>
      </c>
      <c r="D62" s="99">
        <v>119744.21071194638</v>
      </c>
      <c r="E62" s="99">
        <v>124152.54497924035</v>
      </c>
      <c r="F62" s="99">
        <v>147534</v>
      </c>
      <c r="G62" s="99">
        <v>170429</v>
      </c>
      <c r="H62" s="99">
        <v>203761</v>
      </c>
      <c r="I62" s="99">
        <v>196086</v>
      </c>
      <c r="J62" s="99">
        <v>215556</v>
      </c>
      <c r="K62" s="99">
        <v>244339</v>
      </c>
      <c r="L62" s="99">
        <v>277132</v>
      </c>
      <c r="M62" s="99">
        <v>321520</v>
      </c>
      <c r="N62" s="266">
        <v>433119</v>
      </c>
      <c r="O62" s="1342">
        <v>480384</v>
      </c>
      <c r="P62" s="1351">
        <v>524253</v>
      </c>
      <c r="Q62" s="980">
        <v>515943</v>
      </c>
    </row>
    <row r="63" spans="1:17" x14ac:dyDescent="0.2">
      <c r="A63" s="261" t="s">
        <v>43</v>
      </c>
      <c r="B63" s="1010">
        <v>789.3</v>
      </c>
      <c r="C63" s="1010">
        <v>811.3</v>
      </c>
      <c r="D63" s="1010">
        <v>770.6</v>
      </c>
      <c r="E63" s="1010">
        <v>784.3</v>
      </c>
      <c r="F63" s="1010">
        <v>791.1</v>
      </c>
      <c r="G63" s="1010">
        <v>749.1</v>
      </c>
      <c r="H63" s="1010">
        <v>589.29999999999995</v>
      </c>
      <c r="I63" s="1010">
        <v>599.29999999999995</v>
      </c>
      <c r="J63" s="1010">
        <v>625.4</v>
      </c>
      <c r="K63" s="1010">
        <v>638.29999999999995</v>
      </c>
      <c r="L63" s="1010">
        <v>647.79999999999995</v>
      </c>
      <c r="M63" s="1010">
        <v>755.3</v>
      </c>
      <c r="N63" s="13">
        <v>941.1</v>
      </c>
      <c r="O63" s="1350">
        <v>1045</v>
      </c>
      <c r="P63" s="1351">
        <v>1116.8</v>
      </c>
      <c r="Q63" s="1014">
        <v>990</v>
      </c>
    </row>
    <row r="64" spans="1:17" ht="22.5" x14ac:dyDescent="0.2">
      <c r="A64" s="261" t="s">
        <v>705</v>
      </c>
      <c r="B64" s="11">
        <v>109.13485941148002</v>
      </c>
      <c r="C64" s="11">
        <v>105.03933882935115</v>
      </c>
      <c r="D64" s="11">
        <v>105.728157537331</v>
      </c>
      <c r="E64" s="11">
        <v>103.68145920465295</v>
      </c>
      <c r="F64" s="11">
        <v>118.83247057431585</v>
      </c>
      <c r="G64" s="1010">
        <v>115.5</v>
      </c>
      <c r="H64" s="1010">
        <v>119.6</v>
      </c>
      <c r="I64" s="1010">
        <v>96.2</v>
      </c>
      <c r="J64" s="1010">
        <v>109.9</v>
      </c>
      <c r="K64" s="1010">
        <v>113.4</v>
      </c>
      <c r="L64" s="1010">
        <v>113.4</v>
      </c>
      <c r="M64" s="267">
        <v>116</v>
      </c>
      <c r="N64" s="268">
        <v>134.69999999999999</v>
      </c>
      <c r="O64" s="1339">
        <v>110.9</v>
      </c>
      <c r="P64" s="1352">
        <v>109.1</v>
      </c>
      <c r="Q64" s="1014">
        <v>98.4</v>
      </c>
    </row>
    <row r="65" spans="1:17" ht="22.5" x14ac:dyDescent="0.2">
      <c r="A65" s="261" t="s">
        <v>706</v>
      </c>
      <c r="B65" s="11">
        <v>101.99519571166358</v>
      </c>
      <c r="C65" s="11">
        <v>96.899759067667119</v>
      </c>
      <c r="D65" s="11">
        <v>100.31134491207874</v>
      </c>
      <c r="E65" s="11">
        <v>98.276264648960137</v>
      </c>
      <c r="F65" s="11">
        <v>111.68465279540962</v>
      </c>
      <c r="G65" s="11">
        <v>107.96172257030518</v>
      </c>
      <c r="H65" s="11">
        <v>104.5998452780065</v>
      </c>
      <c r="I65" s="11">
        <v>88.449641574965185</v>
      </c>
      <c r="J65" s="11">
        <v>104.09983253702958</v>
      </c>
      <c r="K65" s="11">
        <v>107.03769505500989</v>
      </c>
      <c r="L65" s="11">
        <v>106.19924508384007</v>
      </c>
      <c r="M65" s="267">
        <v>107.1255214190226</v>
      </c>
      <c r="N65" s="268">
        <v>98</v>
      </c>
      <c r="O65" s="1339">
        <v>97.5</v>
      </c>
      <c r="P65" s="1352">
        <v>100.1</v>
      </c>
      <c r="Q65" s="1014">
        <v>88.2</v>
      </c>
    </row>
    <row r="66" spans="1:17" x14ac:dyDescent="0.2">
      <c r="A66" s="261" t="s">
        <v>506</v>
      </c>
      <c r="B66" s="1010" t="s">
        <v>8</v>
      </c>
      <c r="C66" s="1010" t="s">
        <v>8</v>
      </c>
      <c r="D66" s="1010" t="s">
        <v>8</v>
      </c>
      <c r="E66" s="1010" t="s">
        <v>8</v>
      </c>
      <c r="F66" s="1010" t="s">
        <v>8</v>
      </c>
      <c r="G66" s="1010" t="s">
        <v>8</v>
      </c>
      <c r="H66" s="1010" t="s">
        <v>8</v>
      </c>
      <c r="I66" s="1010" t="s">
        <v>8</v>
      </c>
      <c r="J66" s="1010" t="s">
        <v>8</v>
      </c>
      <c r="K66" s="1010" t="s">
        <v>8</v>
      </c>
      <c r="L66" s="1010" t="s">
        <v>8</v>
      </c>
      <c r="M66" s="1010" t="s">
        <v>8</v>
      </c>
      <c r="N66" s="13"/>
      <c r="O66" s="1341"/>
      <c r="P66" s="1352"/>
      <c r="Q66" s="93"/>
    </row>
    <row r="67" spans="1:17" x14ac:dyDescent="0.2">
      <c r="A67" s="263" t="s">
        <v>74</v>
      </c>
      <c r="B67" s="99">
        <v>14952</v>
      </c>
      <c r="C67" s="99">
        <v>15999</v>
      </c>
      <c r="D67" s="99">
        <v>17439</v>
      </c>
      <c r="E67" s="99">
        <v>18660</v>
      </c>
      <c r="F67" s="99">
        <v>19966</v>
      </c>
      <c r="G67" s="99">
        <v>21364</v>
      </c>
      <c r="H67" s="99">
        <v>22859</v>
      </c>
      <c r="I67" s="99">
        <v>24459</v>
      </c>
      <c r="J67" s="99">
        <v>28284</v>
      </c>
      <c r="K67" s="99">
        <v>42500</v>
      </c>
      <c r="L67" s="35">
        <v>42500</v>
      </c>
      <c r="M67" s="35">
        <v>42500</v>
      </c>
      <c r="N67" s="137">
        <v>60000</v>
      </c>
      <c r="O67" s="1342">
        <v>70000</v>
      </c>
      <c r="P67" s="1351">
        <v>85000</v>
      </c>
      <c r="Q67" s="349">
        <v>85000</v>
      </c>
    </row>
    <row r="68" spans="1:17" x14ac:dyDescent="0.2">
      <c r="A68" s="1320" t="s">
        <v>79</v>
      </c>
      <c r="B68" s="1660"/>
      <c r="C68" s="1660"/>
      <c r="D68" s="1660"/>
      <c r="E68" s="1660"/>
      <c r="F68" s="1660"/>
      <c r="G68" s="1660"/>
      <c r="H68" s="1660"/>
      <c r="I68" s="1660"/>
      <c r="J68" s="1660"/>
      <c r="K68" s="1660"/>
      <c r="L68" s="1660"/>
      <c r="M68" s="1660"/>
      <c r="N68" s="1661"/>
      <c r="O68" s="1276"/>
      <c r="P68" s="1435"/>
      <c r="Q68" s="1435"/>
    </row>
    <row r="69" spans="1:17" x14ac:dyDescent="0.2">
      <c r="A69" s="261" t="s">
        <v>80</v>
      </c>
      <c r="B69" s="1010"/>
      <c r="C69" s="1010"/>
      <c r="D69" s="1010"/>
      <c r="E69" s="1010"/>
      <c r="F69" s="1010"/>
      <c r="G69" s="1010"/>
      <c r="H69" s="1010"/>
      <c r="I69" s="1010"/>
      <c r="J69" s="1010"/>
      <c r="K69" s="1010"/>
      <c r="L69" s="1010"/>
      <c r="M69" s="1010"/>
      <c r="N69" s="1011"/>
      <c r="O69" s="262"/>
      <c r="P69" s="1010"/>
      <c r="Q69" s="93"/>
    </row>
    <row r="70" spans="1:17" x14ac:dyDescent="0.2">
      <c r="A70" s="261" t="s">
        <v>288</v>
      </c>
      <c r="B70" s="1010" t="s">
        <v>8</v>
      </c>
      <c r="C70" s="1010" t="s">
        <v>8</v>
      </c>
      <c r="D70" s="1010" t="s">
        <v>8</v>
      </c>
      <c r="E70" s="1010" t="s">
        <v>8</v>
      </c>
      <c r="F70" s="269">
        <v>47722.9</v>
      </c>
      <c r="G70" s="269">
        <v>43754.3</v>
      </c>
      <c r="H70" s="269">
        <v>62621.5</v>
      </c>
      <c r="I70" s="269">
        <v>12551.4</v>
      </c>
      <c r="J70" s="269">
        <v>20695.400000000001</v>
      </c>
      <c r="K70" s="269">
        <v>29854.5</v>
      </c>
      <c r="L70" s="269">
        <v>15448.2</v>
      </c>
      <c r="M70" s="269" t="s">
        <v>707</v>
      </c>
      <c r="N70" s="270">
        <v>40065.1</v>
      </c>
      <c r="O70" s="1342">
        <v>99163</v>
      </c>
      <c r="P70" s="1350">
        <v>89807</v>
      </c>
      <c r="Q70" s="1063">
        <v>192397</v>
      </c>
    </row>
    <row r="71" spans="1:17" x14ac:dyDescent="0.2">
      <c r="A71" s="261" t="s">
        <v>84</v>
      </c>
      <c r="B71" s="1010" t="s">
        <v>8</v>
      </c>
      <c r="C71" s="1010" t="s">
        <v>8</v>
      </c>
      <c r="D71" s="1010" t="s">
        <v>8</v>
      </c>
      <c r="E71" s="1010" t="s">
        <v>8</v>
      </c>
      <c r="F71" s="1010">
        <v>106.9</v>
      </c>
      <c r="G71" s="1010">
        <v>88</v>
      </c>
      <c r="H71" s="1010">
        <v>139.4</v>
      </c>
      <c r="I71" s="1010">
        <v>19.100000000000001</v>
      </c>
      <c r="J71" s="1010">
        <v>157.30000000000001</v>
      </c>
      <c r="K71" s="1010">
        <v>137.6</v>
      </c>
      <c r="L71" s="1010">
        <v>53.2</v>
      </c>
      <c r="M71" s="1010">
        <v>290.7</v>
      </c>
      <c r="N71" s="13">
        <v>69.8</v>
      </c>
      <c r="O71" s="1341">
        <v>239.4</v>
      </c>
      <c r="P71" s="1339">
        <v>88</v>
      </c>
      <c r="Q71" s="1012">
        <v>206.6</v>
      </c>
    </row>
    <row r="72" spans="1:17" ht="12.75" x14ac:dyDescent="0.2">
      <c r="A72" s="261" t="s">
        <v>708</v>
      </c>
      <c r="B72" s="1010" t="s">
        <v>8</v>
      </c>
      <c r="C72" s="1010" t="s">
        <v>8</v>
      </c>
      <c r="D72" s="1010" t="s">
        <v>8</v>
      </c>
      <c r="E72" s="1010" t="s">
        <v>8</v>
      </c>
      <c r="F72" s="22">
        <v>100</v>
      </c>
      <c r="G72" s="271">
        <v>88</v>
      </c>
      <c r="H72" s="67">
        <v>122.7</v>
      </c>
      <c r="I72" s="67">
        <v>23.4</v>
      </c>
      <c r="J72" s="67">
        <v>36.9</v>
      </c>
      <c r="K72" s="67">
        <v>50.7</v>
      </c>
      <c r="L72" s="67">
        <v>27</v>
      </c>
      <c r="M72" s="67">
        <v>78.400000000000006</v>
      </c>
      <c r="N72" s="67">
        <v>54.7</v>
      </c>
      <c r="O72" s="1354">
        <v>131.1</v>
      </c>
      <c r="P72" s="1341">
        <v>115.3</v>
      </c>
      <c r="Q72" s="1012">
        <v>476.2</v>
      </c>
    </row>
    <row r="73" spans="1:17" ht="22.5" x14ac:dyDescent="0.2">
      <c r="A73" s="261" t="s">
        <v>709</v>
      </c>
      <c r="B73" s="1010" t="s">
        <v>8</v>
      </c>
      <c r="C73" s="1010" t="s">
        <v>8</v>
      </c>
      <c r="D73" s="1010" t="s">
        <v>8</v>
      </c>
      <c r="E73" s="272">
        <v>739</v>
      </c>
      <c r="F73" s="272">
        <v>954</v>
      </c>
      <c r="G73" s="272">
        <v>915</v>
      </c>
      <c r="H73" s="272">
        <v>952</v>
      </c>
      <c r="I73" s="272">
        <v>850</v>
      </c>
      <c r="J73" s="272">
        <v>905</v>
      </c>
      <c r="K73" s="272">
        <v>927</v>
      </c>
      <c r="L73" s="272">
        <v>961</v>
      </c>
      <c r="M73" s="272">
        <v>979</v>
      </c>
      <c r="N73" s="273">
        <v>986</v>
      </c>
      <c r="O73" s="1339">
        <v>990</v>
      </c>
      <c r="P73" s="1341">
        <v>905</v>
      </c>
      <c r="Q73" s="1429">
        <v>953</v>
      </c>
    </row>
    <row r="74" spans="1:17" ht="22.5" x14ac:dyDescent="0.2">
      <c r="A74" s="261" t="s">
        <v>710</v>
      </c>
      <c r="B74" s="1010" t="s">
        <v>8</v>
      </c>
      <c r="C74" s="1010" t="s">
        <v>8</v>
      </c>
      <c r="D74" s="1010" t="s">
        <v>8</v>
      </c>
      <c r="E74" s="272">
        <v>674</v>
      </c>
      <c r="F74" s="272">
        <v>747</v>
      </c>
      <c r="G74" s="272">
        <v>787</v>
      </c>
      <c r="H74" s="272">
        <v>745</v>
      </c>
      <c r="I74" s="272">
        <v>725</v>
      </c>
      <c r="J74" s="272">
        <v>771</v>
      </c>
      <c r="K74" s="272">
        <v>807</v>
      </c>
      <c r="L74" s="272">
        <v>797</v>
      </c>
      <c r="M74" s="272">
        <v>796</v>
      </c>
      <c r="N74" s="273">
        <v>845</v>
      </c>
      <c r="O74" s="1339">
        <v>852</v>
      </c>
      <c r="P74" s="1341">
        <v>823</v>
      </c>
      <c r="Q74" s="1429">
        <v>818</v>
      </c>
    </row>
    <row r="75" spans="1:17" s="5" customFormat="1" ht="26.25" customHeight="1" x14ac:dyDescent="0.2">
      <c r="A75" s="854" t="s">
        <v>89</v>
      </c>
      <c r="B75" s="274" t="s">
        <v>8</v>
      </c>
      <c r="C75" s="274" t="s">
        <v>8</v>
      </c>
      <c r="D75" s="274" t="s">
        <v>8</v>
      </c>
      <c r="E75" s="274" t="s">
        <v>8</v>
      </c>
      <c r="F75" s="274" t="s">
        <v>8</v>
      </c>
      <c r="G75" s="274" t="s">
        <v>8</v>
      </c>
      <c r="H75" s="274" t="s">
        <v>8</v>
      </c>
      <c r="I75" s="274" t="s">
        <v>8</v>
      </c>
      <c r="J75" s="274" t="s">
        <v>8</v>
      </c>
      <c r="K75" s="274" t="s">
        <v>8</v>
      </c>
      <c r="L75" s="274" t="s">
        <v>8</v>
      </c>
      <c r="M75" s="274" t="s">
        <v>8</v>
      </c>
      <c r="N75" s="274" t="s">
        <v>8</v>
      </c>
      <c r="O75" s="1355" t="s">
        <v>8</v>
      </c>
      <c r="P75" s="1355" t="s">
        <v>8</v>
      </c>
      <c r="Q75" s="1014" t="s">
        <v>8</v>
      </c>
    </row>
    <row r="76" spans="1:17" s="5" customFormat="1" ht="22.5" x14ac:dyDescent="0.2">
      <c r="A76" s="854" t="s">
        <v>90</v>
      </c>
      <c r="B76" s="274" t="s">
        <v>8</v>
      </c>
      <c r="C76" s="274" t="s">
        <v>8</v>
      </c>
      <c r="D76" s="274" t="s">
        <v>8</v>
      </c>
      <c r="E76" s="274" t="s">
        <v>8</v>
      </c>
      <c r="F76" s="274" t="s">
        <v>8</v>
      </c>
      <c r="G76" s="274" t="s">
        <v>8</v>
      </c>
      <c r="H76" s="274" t="s">
        <v>8</v>
      </c>
      <c r="I76" s="274" t="s">
        <v>8</v>
      </c>
      <c r="J76" s="274" t="s">
        <v>8</v>
      </c>
      <c r="K76" s="274" t="s">
        <v>8</v>
      </c>
      <c r="L76" s="274" t="s">
        <v>8</v>
      </c>
      <c r="M76" s="274" t="s">
        <v>8</v>
      </c>
      <c r="N76" s="274" t="s">
        <v>8</v>
      </c>
      <c r="O76" s="1355" t="s">
        <v>8</v>
      </c>
      <c r="P76" s="1355" t="s">
        <v>8</v>
      </c>
      <c r="Q76" s="1014" t="s">
        <v>8</v>
      </c>
    </row>
    <row r="77" spans="1:17" s="5" customFormat="1" ht="15" customHeight="1" x14ac:dyDescent="0.2">
      <c r="A77" s="854" t="s">
        <v>91</v>
      </c>
      <c r="B77" s="274" t="s">
        <v>8</v>
      </c>
      <c r="C77" s="274" t="s">
        <v>8</v>
      </c>
      <c r="D77" s="274" t="s">
        <v>8</v>
      </c>
      <c r="E77" s="274" t="s">
        <v>8</v>
      </c>
      <c r="F77" s="274" t="s">
        <v>8</v>
      </c>
      <c r="G77" s="274" t="s">
        <v>8</v>
      </c>
      <c r="H77" s="274" t="s">
        <v>8</v>
      </c>
      <c r="I77" s="274" t="s">
        <v>8</v>
      </c>
      <c r="J77" s="274" t="s">
        <v>8</v>
      </c>
      <c r="K77" s="274" t="s">
        <v>8</v>
      </c>
      <c r="L77" s="274" t="s">
        <v>8</v>
      </c>
      <c r="M77" s="274" t="s">
        <v>8</v>
      </c>
      <c r="N77" s="274" t="s">
        <v>8</v>
      </c>
      <c r="O77" s="1355" t="s">
        <v>8</v>
      </c>
      <c r="P77" s="1355" t="s">
        <v>8</v>
      </c>
      <c r="Q77" s="1014" t="s">
        <v>8</v>
      </c>
    </row>
    <row r="78" spans="1:17" s="5" customFormat="1" ht="12.75" x14ac:dyDescent="0.2">
      <c r="A78" s="854" t="s">
        <v>92</v>
      </c>
      <c r="B78" s="274" t="s">
        <v>8</v>
      </c>
      <c r="C78" s="274" t="s">
        <v>8</v>
      </c>
      <c r="D78" s="274" t="s">
        <v>8</v>
      </c>
      <c r="E78" s="274" t="s">
        <v>8</v>
      </c>
      <c r="F78" s="274" t="s">
        <v>8</v>
      </c>
      <c r="G78" s="274" t="s">
        <v>8</v>
      </c>
      <c r="H78" s="274" t="s">
        <v>8</v>
      </c>
      <c r="I78" s="274" t="s">
        <v>8</v>
      </c>
      <c r="J78" s="274" t="s">
        <v>8</v>
      </c>
      <c r="K78" s="274" t="s">
        <v>8</v>
      </c>
      <c r="L78" s="274" t="s">
        <v>8</v>
      </c>
      <c r="M78" s="274" t="s">
        <v>8</v>
      </c>
      <c r="N78" s="274" t="s">
        <v>8</v>
      </c>
      <c r="O78" s="1355" t="s">
        <v>8</v>
      </c>
      <c r="P78" s="1355" t="s">
        <v>8</v>
      </c>
      <c r="Q78" s="1014" t="s">
        <v>8</v>
      </c>
    </row>
    <row r="79" spans="1:17" s="5" customFormat="1" ht="12.75" x14ac:dyDescent="0.2">
      <c r="A79" s="854" t="s">
        <v>93</v>
      </c>
      <c r="B79" s="274" t="s">
        <v>8</v>
      </c>
      <c r="C79" s="274" t="s">
        <v>8</v>
      </c>
      <c r="D79" s="274" t="s">
        <v>8</v>
      </c>
      <c r="E79" s="274" t="s">
        <v>8</v>
      </c>
      <c r="F79" s="274" t="s">
        <v>8</v>
      </c>
      <c r="G79" s="274" t="s">
        <v>8</v>
      </c>
      <c r="H79" s="274" t="s">
        <v>8</v>
      </c>
      <c r="I79" s="274" t="s">
        <v>8</v>
      </c>
      <c r="J79" s="274" t="s">
        <v>8</v>
      </c>
      <c r="K79" s="274" t="s">
        <v>8</v>
      </c>
      <c r="L79" s="274" t="s">
        <v>8</v>
      </c>
      <c r="M79" s="274" t="s">
        <v>8</v>
      </c>
      <c r="N79" s="274" t="s">
        <v>8</v>
      </c>
      <c r="O79" s="1355" t="s">
        <v>8</v>
      </c>
      <c r="P79" s="1355" t="s">
        <v>8</v>
      </c>
      <c r="Q79" s="1014" t="s">
        <v>8</v>
      </c>
    </row>
    <row r="80" spans="1:17" s="5" customFormat="1" ht="12.75" x14ac:dyDescent="0.2">
      <c r="A80" s="854" t="s">
        <v>94</v>
      </c>
      <c r="B80" s="274" t="s">
        <v>8</v>
      </c>
      <c r="C80" s="274" t="s">
        <v>8</v>
      </c>
      <c r="D80" s="274" t="s">
        <v>8</v>
      </c>
      <c r="E80" s="274" t="s">
        <v>8</v>
      </c>
      <c r="F80" s="274" t="s">
        <v>8</v>
      </c>
      <c r="G80" s="274" t="s">
        <v>8</v>
      </c>
      <c r="H80" s="274" t="s">
        <v>8</v>
      </c>
      <c r="I80" s="274" t="s">
        <v>8</v>
      </c>
      <c r="J80" s="274" t="s">
        <v>8</v>
      </c>
      <c r="K80" s="274" t="s">
        <v>8</v>
      </c>
      <c r="L80" s="274" t="s">
        <v>8</v>
      </c>
      <c r="M80" s="274" t="s">
        <v>8</v>
      </c>
      <c r="N80" s="274" t="s">
        <v>8</v>
      </c>
      <c r="O80" s="1355" t="s">
        <v>8</v>
      </c>
      <c r="P80" s="1355" t="s">
        <v>8</v>
      </c>
      <c r="Q80" s="1014" t="s">
        <v>8</v>
      </c>
    </row>
    <row r="81" spans="1:17" s="5" customFormat="1" ht="12.75" x14ac:dyDescent="0.2">
      <c r="A81" s="854" t="s">
        <v>95</v>
      </c>
      <c r="B81" s="274" t="s">
        <v>8</v>
      </c>
      <c r="C81" s="274" t="s">
        <v>8</v>
      </c>
      <c r="D81" s="274" t="s">
        <v>8</v>
      </c>
      <c r="E81" s="274" t="s">
        <v>8</v>
      </c>
      <c r="F81" s="274" t="s">
        <v>8</v>
      </c>
      <c r="G81" s="274" t="s">
        <v>8</v>
      </c>
      <c r="H81" s="274" t="s">
        <v>8</v>
      </c>
      <c r="I81" s="274" t="s">
        <v>8</v>
      </c>
      <c r="J81" s="274" t="s">
        <v>8</v>
      </c>
      <c r="K81" s="274" t="s">
        <v>8</v>
      </c>
      <c r="L81" s="274" t="s">
        <v>8</v>
      </c>
      <c r="M81" s="274" t="s">
        <v>8</v>
      </c>
      <c r="N81" s="274" t="s">
        <v>8</v>
      </c>
      <c r="O81" s="1355" t="s">
        <v>8</v>
      </c>
      <c r="P81" s="1355" t="s">
        <v>8</v>
      </c>
      <c r="Q81" s="1014" t="s">
        <v>8</v>
      </c>
    </row>
    <row r="82" spans="1:17" s="5" customFormat="1" ht="15" customHeight="1" x14ac:dyDescent="0.2">
      <c r="A82" s="854" t="s">
        <v>96</v>
      </c>
      <c r="B82" s="274" t="s">
        <v>8</v>
      </c>
      <c r="C82" s="274" t="s">
        <v>8</v>
      </c>
      <c r="D82" s="274" t="s">
        <v>8</v>
      </c>
      <c r="E82" s="274" t="s">
        <v>8</v>
      </c>
      <c r="F82" s="274" t="s">
        <v>8</v>
      </c>
      <c r="G82" s="274" t="s">
        <v>8</v>
      </c>
      <c r="H82" s="274" t="s">
        <v>8</v>
      </c>
      <c r="I82" s="274" t="s">
        <v>8</v>
      </c>
      <c r="J82" s="274" t="s">
        <v>8</v>
      </c>
      <c r="K82" s="274" t="s">
        <v>8</v>
      </c>
      <c r="L82" s="274" t="s">
        <v>8</v>
      </c>
      <c r="M82" s="274" t="s">
        <v>8</v>
      </c>
      <c r="N82" s="274" t="s">
        <v>8</v>
      </c>
      <c r="O82" s="1355" t="s">
        <v>8</v>
      </c>
      <c r="P82" s="1355" t="s">
        <v>8</v>
      </c>
      <c r="Q82" s="1014" t="s">
        <v>8</v>
      </c>
    </row>
    <row r="83" spans="1:17" s="5" customFormat="1" ht="12.75" x14ac:dyDescent="0.2">
      <c r="A83" s="854" t="s">
        <v>97</v>
      </c>
      <c r="B83" s="274" t="s">
        <v>8</v>
      </c>
      <c r="C83" s="274" t="s">
        <v>8</v>
      </c>
      <c r="D83" s="274" t="s">
        <v>8</v>
      </c>
      <c r="E83" s="274" t="s">
        <v>8</v>
      </c>
      <c r="F83" s="274" t="s">
        <v>8</v>
      </c>
      <c r="G83" s="274" t="s">
        <v>8</v>
      </c>
      <c r="H83" s="274" t="s">
        <v>8</v>
      </c>
      <c r="I83" s="274" t="s">
        <v>8</v>
      </c>
      <c r="J83" s="274" t="s">
        <v>8</v>
      </c>
      <c r="K83" s="274" t="s">
        <v>8</v>
      </c>
      <c r="L83" s="274" t="s">
        <v>8</v>
      </c>
      <c r="M83" s="274" t="s">
        <v>8</v>
      </c>
      <c r="N83" s="274" t="s">
        <v>8</v>
      </c>
      <c r="O83" s="1355" t="s">
        <v>8</v>
      </c>
      <c r="P83" s="1355" t="s">
        <v>8</v>
      </c>
      <c r="Q83" s="1014" t="s">
        <v>8</v>
      </c>
    </row>
    <row r="84" spans="1:17" s="5" customFormat="1" ht="12.75" x14ac:dyDescent="0.2">
      <c r="A84" s="102" t="s">
        <v>98</v>
      </c>
      <c r="B84" s="274" t="s">
        <v>8</v>
      </c>
      <c r="C84" s="274" t="s">
        <v>8</v>
      </c>
      <c r="D84" s="274" t="s">
        <v>8</v>
      </c>
      <c r="E84" s="274" t="s">
        <v>8</v>
      </c>
      <c r="F84" s="274" t="s">
        <v>8</v>
      </c>
      <c r="G84" s="274" t="s">
        <v>8</v>
      </c>
      <c r="H84" s="274" t="s">
        <v>8</v>
      </c>
      <c r="I84" s="274" t="s">
        <v>8</v>
      </c>
      <c r="J84" s="274" t="s">
        <v>8</v>
      </c>
      <c r="K84" s="274" t="s">
        <v>8</v>
      </c>
      <c r="L84" s="274" t="s">
        <v>8</v>
      </c>
      <c r="M84" s="274" t="s">
        <v>8</v>
      </c>
      <c r="N84" s="274" t="s">
        <v>8</v>
      </c>
      <c r="O84" s="1355" t="s">
        <v>8</v>
      </c>
      <c r="P84" s="1355" t="s">
        <v>8</v>
      </c>
      <c r="Q84" s="1014" t="s">
        <v>8</v>
      </c>
    </row>
    <row r="85" spans="1:17" s="5" customFormat="1" ht="12.75" x14ac:dyDescent="0.2">
      <c r="A85" s="102" t="s">
        <v>99</v>
      </c>
      <c r="B85" s="274" t="s">
        <v>8</v>
      </c>
      <c r="C85" s="274" t="s">
        <v>8</v>
      </c>
      <c r="D85" s="274" t="s">
        <v>8</v>
      </c>
      <c r="E85" s="274" t="s">
        <v>8</v>
      </c>
      <c r="F85" s="274" t="s">
        <v>8</v>
      </c>
      <c r="G85" s="274" t="s">
        <v>8</v>
      </c>
      <c r="H85" s="274" t="s">
        <v>8</v>
      </c>
      <c r="I85" s="274" t="s">
        <v>8</v>
      </c>
      <c r="J85" s="274" t="s">
        <v>8</v>
      </c>
      <c r="K85" s="274" t="s">
        <v>8</v>
      </c>
      <c r="L85" s="274" t="s">
        <v>8</v>
      </c>
      <c r="M85" s="274" t="s">
        <v>8</v>
      </c>
      <c r="N85" s="274" t="s">
        <v>8</v>
      </c>
      <c r="O85" s="1355" t="s">
        <v>8</v>
      </c>
      <c r="P85" s="1355" t="s">
        <v>8</v>
      </c>
      <c r="Q85" s="1014" t="s">
        <v>8</v>
      </c>
    </row>
    <row r="86" spans="1:17" s="5" customFormat="1" ht="12.75" x14ac:dyDescent="0.2">
      <c r="A86" s="102" t="s">
        <v>101</v>
      </c>
      <c r="B86" s="274" t="s">
        <v>8</v>
      </c>
      <c r="C86" s="274" t="s">
        <v>8</v>
      </c>
      <c r="D86" s="274" t="s">
        <v>8</v>
      </c>
      <c r="E86" s="274" t="s">
        <v>8</v>
      </c>
      <c r="F86" s="274" t="s">
        <v>8</v>
      </c>
      <c r="G86" s="274" t="s">
        <v>8</v>
      </c>
      <c r="H86" s="274" t="s">
        <v>8</v>
      </c>
      <c r="I86" s="274" t="s">
        <v>8</v>
      </c>
      <c r="J86" s="274" t="s">
        <v>8</v>
      </c>
      <c r="K86" s="274" t="s">
        <v>8</v>
      </c>
      <c r="L86" s="274" t="s">
        <v>8</v>
      </c>
      <c r="M86" s="274" t="s">
        <v>8</v>
      </c>
      <c r="N86" s="274" t="s">
        <v>8</v>
      </c>
      <c r="O86" s="1355" t="s">
        <v>8</v>
      </c>
      <c r="P86" s="1355" t="s">
        <v>8</v>
      </c>
      <c r="Q86" s="1014" t="s">
        <v>8</v>
      </c>
    </row>
    <row r="87" spans="1:17" s="5" customFormat="1" ht="12.75" x14ac:dyDescent="0.2">
      <c r="A87" s="102" t="s">
        <v>102</v>
      </c>
      <c r="B87" s="274" t="s">
        <v>8</v>
      </c>
      <c r="C87" s="274" t="s">
        <v>8</v>
      </c>
      <c r="D87" s="274" t="s">
        <v>8</v>
      </c>
      <c r="E87" s="274" t="s">
        <v>8</v>
      </c>
      <c r="F87" s="274" t="s">
        <v>8</v>
      </c>
      <c r="G87" s="274" t="s">
        <v>8</v>
      </c>
      <c r="H87" s="274" t="s">
        <v>8</v>
      </c>
      <c r="I87" s="274" t="s">
        <v>8</v>
      </c>
      <c r="J87" s="274" t="s">
        <v>8</v>
      </c>
      <c r="K87" s="274" t="s">
        <v>8</v>
      </c>
      <c r="L87" s="274" t="s">
        <v>8</v>
      </c>
      <c r="M87" s="274" t="s">
        <v>8</v>
      </c>
      <c r="N87" s="274" t="s">
        <v>8</v>
      </c>
      <c r="O87" s="1355" t="s">
        <v>8</v>
      </c>
      <c r="P87" s="1355" t="s">
        <v>8</v>
      </c>
      <c r="Q87" s="1014" t="s">
        <v>8</v>
      </c>
    </row>
    <row r="88" spans="1:17" s="5" customFormat="1" ht="12.75" x14ac:dyDescent="0.2">
      <c r="A88" s="102" t="s">
        <v>103</v>
      </c>
      <c r="B88" s="274" t="s">
        <v>8</v>
      </c>
      <c r="C88" s="274" t="s">
        <v>8</v>
      </c>
      <c r="D88" s="274" t="s">
        <v>8</v>
      </c>
      <c r="E88" s="274" t="s">
        <v>8</v>
      </c>
      <c r="F88" s="274" t="s">
        <v>8</v>
      </c>
      <c r="G88" s="274" t="s">
        <v>8</v>
      </c>
      <c r="H88" s="274" t="s">
        <v>8</v>
      </c>
      <c r="I88" s="274" t="s">
        <v>8</v>
      </c>
      <c r="J88" s="274" t="s">
        <v>8</v>
      </c>
      <c r="K88" s="274" t="s">
        <v>8</v>
      </c>
      <c r="L88" s="274" t="s">
        <v>8</v>
      </c>
      <c r="M88" s="274" t="s">
        <v>8</v>
      </c>
      <c r="N88" s="274" t="s">
        <v>8</v>
      </c>
      <c r="O88" s="1355" t="s">
        <v>8</v>
      </c>
      <c r="P88" s="1355" t="s">
        <v>8</v>
      </c>
      <c r="Q88" s="1014" t="s">
        <v>8</v>
      </c>
    </row>
    <row r="89" spans="1:17" x14ac:dyDescent="0.2">
      <c r="A89" s="1317" t="s">
        <v>104</v>
      </c>
      <c r="B89" s="1660"/>
      <c r="C89" s="1660"/>
      <c r="D89" s="1660"/>
      <c r="E89" s="1660"/>
      <c r="F89" s="1660"/>
      <c r="G89" s="1660"/>
      <c r="H89" s="1660"/>
      <c r="I89" s="1660"/>
      <c r="J89" s="1660"/>
      <c r="K89" s="1660"/>
      <c r="L89" s="1660"/>
      <c r="M89" s="1660"/>
      <c r="N89" s="1661"/>
      <c r="O89" s="1276"/>
      <c r="P89" s="1435"/>
      <c r="Q89" s="1435"/>
    </row>
    <row r="90" spans="1:17" ht="22.5" x14ac:dyDescent="0.2">
      <c r="A90" s="261" t="s">
        <v>105</v>
      </c>
      <c r="B90" s="1010"/>
      <c r="C90" s="1010"/>
      <c r="D90" s="1010"/>
      <c r="E90" s="1010"/>
      <c r="F90" s="1010"/>
      <c r="G90" s="1010"/>
      <c r="H90" s="1010"/>
      <c r="I90" s="1010"/>
      <c r="J90" s="1010"/>
      <c r="K90" s="1010"/>
      <c r="L90" s="1010"/>
      <c r="M90" s="1010"/>
      <c r="N90" s="1011"/>
      <c r="O90" s="262"/>
      <c r="P90" s="1010"/>
      <c r="Q90" s="93"/>
    </row>
    <row r="91" spans="1:17" x14ac:dyDescent="0.2">
      <c r="A91" s="263" t="s">
        <v>81</v>
      </c>
      <c r="B91" s="99">
        <v>2997.0970000000002</v>
      </c>
      <c r="C91" s="99">
        <v>4092.2809999999999</v>
      </c>
      <c r="D91" s="99">
        <v>4227.7550000000001</v>
      </c>
      <c r="E91" s="99">
        <v>4349.2340000000004</v>
      </c>
      <c r="F91" s="99">
        <v>7270.3239999999996</v>
      </c>
      <c r="G91" s="99">
        <v>9140.6280000000006</v>
      </c>
      <c r="H91" s="99">
        <v>7846.4340000000002</v>
      </c>
      <c r="I91" s="99">
        <v>6691.8680000000004</v>
      </c>
      <c r="J91" s="99">
        <v>9968.6919999999991</v>
      </c>
      <c r="K91" s="99">
        <v>6222.6880000000001</v>
      </c>
      <c r="L91" s="99">
        <v>3362.5970000000002</v>
      </c>
      <c r="M91" s="99">
        <v>3296.4929999999999</v>
      </c>
      <c r="N91" s="137">
        <v>8623</v>
      </c>
      <c r="O91" s="1339">
        <v>18661</v>
      </c>
      <c r="P91" s="1350">
        <v>23674</v>
      </c>
      <c r="Q91" s="1258">
        <v>21116</v>
      </c>
    </row>
    <row r="92" spans="1:17" ht="22.5" x14ac:dyDescent="0.2">
      <c r="A92" s="261" t="s">
        <v>106</v>
      </c>
      <c r="B92" s="1010">
        <v>0.1</v>
      </c>
      <c r="C92" s="1010">
        <v>0.1</v>
      </c>
      <c r="D92" s="1010">
        <v>0.1</v>
      </c>
      <c r="E92" s="1010">
        <v>0.1</v>
      </c>
      <c r="F92" s="1010">
        <v>0.1</v>
      </c>
      <c r="G92" s="1010">
        <v>0.3</v>
      </c>
      <c r="H92" s="1010">
        <v>0.2</v>
      </c>
      <c r="I92" s="1010">
        <v>0.1</v>
      </c>
      <c r="J92" s="1010">
        <v>0.1</v>
      </c>
      <c r="K92" s="1010">
        <v>0.1</v>
      </c>
      <c r="L92" s="1010">
        <v>0.1</v>
      </c>
      <c r="M92" s="1010" t="s">
        <v>8</v>
      </c>
      <c r="N92" s="1010">
        <v>0.1</v>
      </c>
      <c r="O92" s="1346">
        <v>0.2</v>
      </c>
      <c r="P92" s="1339">
        <v>0.2</v>
      </c>
      <c r="Q92" s="786">
        <v>0.1</v>
      </c>
    </row>
    <row r="93" spans="1:17" x14ac:dyDescent="0.2">
      <c r="A93" s="261" t="s">
        <v>113</v>
      </c>
      <c r="B93" s="1010"/>
      <c r="C93" s="1010"/>
      <c r="D93" s="1010"/>
      <c r="E93" s="1010"/>
      <c r="F93" s="1010"/>
      <c r="G93" s="1010"/>
      <c r="H93" s="1010"/>
      <c r="I93" s="1010"/>
      <c r="J93" s="1010"/>
      <c r="K93" s="1010"/>
      <c r="L93" s="1010"/>
      <c r="M93" s="1010"/>
      <c r="N93" s="1011"/>
      <c r="O93" s="1341"/>
      <c r="P93" s="1341"/>
      <c r="Q93" s="786"/>
    </row>
    <row r="94" spans="1:17" x14ac:dyDescent="0.2">
      <c r="A94" s="261" t="s">
        <v>288</v>
      </c>
      <c r="B94" s="275" t="s">
        <v>8</v>
      </c>
      <c r="C94" s="275">
        <v>220.001</v>
      </c>
      <c r="D94" s="275">
        <v>8.516</v>
      </c>
      <c r="E94" s="275">
        <v>11.35</v>
      </c>
      <c r="F94" s="275">
        <v>346.39600000000002</v>
      </c>
      <c r="G94" s="275">
        <v>3089.24</v>
      </c>
      <c r="H94" s="275">
        <v>312.09300000000002</v>
      </c>
      <c r="I94" s="275">
        <v>45.204999999999998</v>
      </c>
      <c r="J94" s="275">
        <v>8.3520000000000003</v>
      </c>
      <c r="K94" s="275">
        <v>1141.7349999999999</v>
      </c>
      <c r="L94" s="275">
        <v>303.82</v>
      </c>
      <c r="M94" s="275" t="s">
        <v>8</v>
      </c>
      <c r="N94" s="276">
        <v>837</v>
      </c>
      <c r="O94" s="1350">
        <v>5850</v>
      </c>
      <c r="P94" s="1350">
        <v>7486</v>
      </c>
      <c r="Q94" s="1258">
        <v>1398</v>
      </c>
    </row>
    <row r="95" spans="1:17" x14ac:dyDescent="0.2">
      <c r="A95" s="261" t="s">
        <v>116</v>
      </c>
      <c r="B95" s="1010"/>
      <c r="C95" s="1010"/>
      <c r="D95" s="1010"/>
      <c r="E95" s="1010"/>
      <c r="F95" s="1010"/>
      <c r="G95" s="1010"/>
      <c r="H95" s="1010"/>
      <c r="I95" s="1010"/>
      <c r="J95" s="1010"/>
      <c r="K95" s="1010"/>
      <c r="L95" s="1010"/>
      <c r="M95" s="1010"/>
      <c r="N95" s="1011"/>
      <c r="O95" s="1341"/>
      <c r="P95" s="1341"/>
      <c r="Q95" s="786"/>
    </row>
    <row r="96" spans="1:17" x14ac:dyDescent="0.2">
      <c r="A96" s="261" t="s">
        <v>288</v>
      </c>
      <c r="B96" s="99">
        <v>2369.9389999999999</v>
      </c>
      <c r="C96" s="99">
        <v>2753.6109999999999</v>
      </c>
      <c r="D96" s="99">
        <v>2643.0680000000002</v>
      </c>
      <c r="E96" s="99">
        <v>2905.4870000000001</v>
      </c>
      <c r="F96" s="99">
        <v>2152.2199999999998</v>
      </c>
      <c r="G96" s="99">
        <v>2260.7669999999998</v>
      </c>
      <c r="H96" s="99">
        <v>4050.681</v>
      </c>
      <c r="I96" s="99">
        <v>2971.7979999999998</v>
      </c>
      <c r="J96" s="99">
        <v>4224.7979999999998</v>
      </c>
      <c r="K96" s="99">
        <v>2753.14</v>
      </c>
      <c r="L96" s="99">
        <v>544.524</v>
      </c>
      <c r="M96" s="99">
        <v>489.28399999999999</v>
      </c>
      <c r="N96" s="137">
        <v>2834</v>
      </c>
      <c r="O96" s="1341">
        <v>7923</v>
      </c>
      <c r="P96" s="1350">
        <v>12087</v>
      </c>
      <c r="Q96" s="1258">
        <v>14459</v>
      </c>
    </row>
    <row r="97" spans="1:17" ht="22.5" x14ac:dyDescent="0.2">
      <c r="A97" s="261" t="s">
        <v>112</v>
      </c>
      <c r="B97" s="1010" t="s">
        <v>8</v>
      </c>
      <c r="C97" s="1010" t="s">
        <v>8</v>
      </c>
      <c r="D97" s="1010" t="s">
        <v>8</v>
      </c>
      <c r="E97" s="1010" t="s">
        <v>8</v>
      </c>
      <c r="F97" s="1010"/>
      <c r="G97" s="1010" t="s">
        <v>8</v>
      </c>
      <c r="H97" s="1010" t="s">
        <v>8</v>
      </c>
      <c r="I97" s="1010" t="s">
        <v>8</v>
      </c>
      <c r="J97" s="1010" t="s">
        <v>8</v>
      </c>
      <c r="K97" s="1010" t="s">
        <v>8</v>
      </c>
      <c r="L97" s="1010" t="s">
        <v>8</v>
      </c>
      <c r="M97" s="1010" t="s">
        <v>8</v>
      </c>
      <c r="N97" s="1010" t="s">
        <v>8</v>
      </c>
      <c r="O97" s="1339" t="s">
        <v>8</v>
      </c>
      <c r="P97" s="1339" t="s">
        <v>8</v>
      </c>
      <c r="Q97" s="808" t="s">
        <v>8</v>
      </c>
    </row>
    <row r="98" spans="1:17" ht="22.5" x14ac:dyDescent="0.2">
      <c r="A98" s="261" t="s">
        <v>117</v>
      </c>
      <c r="B98" s="275">
        <v>68.275999999999996</v>
      </c>
      <c r="C98" s="275">
        <v>68.164000000000001</v>
      </c>
      <c r="D98" s="275">
        <v>45.615000000000002</v>
      </c>
      <c r="E98" s="275">
        <v>55.767000000000003</v>
      </c>
      <c r="F98" s="275">
        <v>40.811999999999998</v>
      </c>
      <c r="G98" s="275">
        <v>56.829000000000001</v>
      </c>
      <c r="H98" s="275">
        <v>50.783999999999999</v>
      </c>
      <c r="I98" s="275">
        <v>25.623999999999999</v>
      </c>
      <c r="J98" s="275">
        <v>31.027999999999999</v>
      </c>
      <c r="K98" s="275">
        <v>31.654</v>
      </c>
      <c r="L98" s="275">
        <v>7.7160000000000002</v>
      </c>
      <c r="M98" s="275">
        <v>8.1240000000000006</v>
      </c>
      <c r="N98" s="276">
        <v>6</v>
      </c>
      <c r="O98" s="1341">
        <v>0.6</v>
      </c>
      <c r="P98" s="1340">
        <v>0.6</v>
      </c>
      <c r="Q98" s="786">
        <v>2</v>
      </c>
    </row>
    <row r="99" spans="1:17" x14ac:dyDescent="0.2">
      <c r="A99" s="261" t="s">
        <v>118</v>
      </c>
      <c r="B99" s="275" t="s">
        <v>8</v>
      </c>
      <c r="C99" s="275">
        <v>1.095</v>
      </c>
      <c r="D99" s="275">
        <v>1.349</v>
      </c>
      <c r="E99" s="275">
        <v>8.58</v>
      </c>
      <c r="F99" s="275">
        <v>10.435</v>
      </c>
      <c r="G99" s="275">
        <v>3.5369999999999999</v>
      </c>
      <c r="H99" s="275">
        <v>5.5419999999999998</v>
      </c>
      <c r="I99" s="275">
        <v>1.677</v>
      </c>
      <c r="J99" s="275" t="s">
        <v>114</v>
      </c>
      <c r="K99" s="275" t="s">
        <v>114</v>
      </c>
      <c r="L99" s="275" t="s">
        <v>114</v>
      </c>
      <c r="M99" s="275" t="s">
        <v>8</v>
      </c>
      <c r="N99" s="276" t="s">
        <v>8</v>
      </c>
      <c r="O99" s="1356" t="s">
        <v>8</v>
      </c>
      <c r="P99" s="1356" t="s">
        <v>8</v>
      </c>
      <c r="Q99" s="808" t="s">
        <v>8</v>
      </c>
    </row>
    <row r="100" spans="1:17" x14ac:dyDescent="0.2">
      <c r="A100" s="261" t="s">
        <v>119</v>
      </c>
      <c r="B100" s="275">
        <v>6.2910000000000004</v>
      </c>
      <c r="C100" s="275">
        <v>53.911999999999999</v>
      </c>
      <c r="D100" s="275">
        <v>53.954000000000001</v>
      </c>
      <c r="E100" s="275">
        <v>5.7089999999999996</v>
      </c>
      <c r="F100" s="275">
        <v>7.31</v>
      </c>
      <c r="G100" s="275" t="s">
        <v>8</v>
      </c>
      <c r="H100" s="275" t="s">
        <v>8</v>
      </c>
      <c r="I100" s="275" t="s">
        <v>8</v>
      </c>
      <c r="J100" s="275">
        <v>0.81599999999999995</v>
      </c>
      <c r="K100" s="1010" t="s">
        <v>8</v>
      </c>
      <c r="L100" s="1010" t="s">
        <v>8</v>
      </c>
      <c r="M100" s="1010" t="s">
        <v>8</v>
      </c>
      <c r="N100" s="276" t="s">
        <v>8</v>
      </c>
      <c r="O100" s="1356" t="s">
        <v>8</v>
      </c>
      <c r="P100" s="1339">
        <v>80</v>
      </c>
      <c r="Q100" s="786">
        <v>103</v>
      </c>
    </row>
    <row r="101" spans="1:17" ht="29.25" customHeight="1" x14ac:dyDescent="0.2">
      <c r="A101" s="261" t="s">
        <v>120</v>
      </c>
      <c r="B101" s="1010" t="s">
        <v>8</v>
      </c>
      <c r="C101" s="1010" t="s">
        <v>8</v>
      </c>
      <c r="D101" s="1010" t="s">
        <v>8</v>
      </c>
      <c r="E101" s="1010" t="s">
        <v>8</v>
      </c>
      <c r="F101" s="1010" t="s">
        <v>8</v>
      </c>
      <c r="G101" s="1010" t="s">
        <v>8</v>
      </c>
      <c r="H101" s="1010" t="s">
        <v>8</v>
      </c>
      <c r="I101" s="1010" t="s">
        <v>8</v>
      </c>
      <c r="J101" s="1010" t="s">
        <v>8</v>
      </c>
      <c r="K101" s="12" t="s">
        <v>8</v>
      </c>
      <c r="L101" s="12" t="s">
        <v>8</v>
      </c>
      <c r="M101" s="1010" t="s">
        <v>8</v>
      </c>
      <c r="N101" s="276" t="s">
        <v>8</v>
      </c>
      <c r="O101" s="1356" t="s">
        <v>8</v>
      </c>
      <c r="P101" s="1339" t="s">
        <v>8</v>
      </c>
      <c r="Q101" s="808" t="s">
        <v>8</v>
      </c>
    </row>
    <row r="102" spans="1:17" ht="29.25" customHeight="1" x14ac:dyDescent="0.2">
      <c r="A102" s="261" t="s">
        <v>121</v>
      </c>
      <c r="B102" s="275">
        <v>30.763000000000002</v>
      </c>
      <c r="C102" s="275">
        <v>28.539000000000001</v>
      </c>
      <c r="D102" s="275">
        <v>34.950000000000003</v>
      </c>
      <c r="E102" s="275">
        <v>18.401</v>
      </c>
      <c r="F102" s="275">
        <v>17.844000000000001</v>
      </c>
      <c r="G102" s="275">
        <v>17.888000000000002</v>
      </c>
      <c r="H102" s="275">
        <v>65.2</v>
      </c>
      <c r="I102" s="275">
        <v>1.5920000000000001</v>
      </c>
      <c r="J102" s="275" t="s">
        <v>114</v>
      </c>
      <c r="K102" s="275" t="s">
        <v>8</v>
      </c>
      <c r="L102" s="275" t="s">
        <v>8</v>
      </c>
      <c r="M102" s="275" t="s">
        <v>8</v>
      </c>
      <c r="N102" s="276" t="s">
        <v>8</v>
      </c>
      <c r="O102" s="1356" t="s">
        <v>8</v>
      </c>
      <c r="P102" s="1356" t="s">
        <v>8</v>
      </c>
      <c r="Q102" s="808" t="s">
        <v>8</v>
      </c>
    </row>
    <row r="103" spans="1:17" ht="29.25" customHeight="1" x14ac:dyDescent="0.2">
      <c r="A103" s="261" t="s">
        <v>122</v>
      </c>
      <c r="B103" s="275">
        <v>3.2490000000000001</v>
      </c>
      <c r="C103" s="275">
        <v>43.874000000000002</v>
      </c>
      <c r="D103" s="275">
        <v>2.9049999999999998</v>
      </c>
      <c r="E103" s="275">
        <v>0.33600000000000002</v>
      </c>
      <c r="F103" s="275">
        <v>78.813000000000002</v>
      </c>
      <c r="G103" s="275">
        <v>241.8</v>
      </c>
      <c r="H103" s="275">
        <v>126.864</v>
      </c>
      <c r="I103" s="275">
        <v>127.533</v>
      </c>
      <c r="J103" s="275">
        <v>38.445999999999998</v>
      </c>
      <c r="K103" s="275">
        <v>506.86200000000002</v>
      </c>
      <c r="L103" s="275">
        <v>195.61099999999999</v>
      </c>
      <c r="M103" s="275">
        <v>195.22300000000001</v>
      </c>
      <c r="N103" s="276">
        <v>636</v>
      </c>
      <c r="O103" s="1339">
        <v>778</v>
      </c>
      <c r="P103" s="1350">
        <v>1869</v>
      </c>
      <c r="Q103" s="1258">
        <v>1682</v>
      </c>
    </row>
    <row r="104" spans="1:17" ht="19.5" customHeight="1" x14ac:dyDescent="0.2">
      <c r="A104" s="264" t="s">
        <v>711</v>
      </c>
      <c r="B104" s="277" t="s">
        <v>8</v>
      </c>
      <c r="C104" s="277" t="s">
        <v>8</v>
      </c>
      <c r="D104" s="277" t="s">
        <v>8</v>
      </c>
      <c r="E104" s="277" t="s">
        <v>8</v>
      </c>
      <c r="F104" s="277" t="s">
        <v>8</v>
      </c>
      <c r="G104" s="277" t="s">
        <v>8</v>
      </c>
      <c r="H104" s="277" t="s">
        <v>8</v>
      </c>
      <c r="I104" s="277" t="s">
        <v>8</v>
      </c>
      <c r="J104" s="72">
        <v>3939</v>
      </c>
      <c r="K104" s="72">
        <v>2099</v>
      </c>
      <c r="L104" s="72">
        <v>319</v>
      </c>
      <c r="M104" s="72">
        <v>209</v>
      </c>
      <c r="N104" s="421">
        <v>1726</v>
      </c>
      <c r="O104" s="1339">
        <v>1973</v>
      </c>
      <c r="P104" s="1350">
        <v>2369</v>
      </c>
      <c r="Q104" s="1258">
        <v>4210</v>
      </c>
    </row>
    <row r="105" spans="1:17" ht="29.25" customHeight="1" x14ac:dyDescent="0.2">
      <c r="A105" s="261" t="s">
        <v>123</v>
      </c>
      <c r="B105" s="275" t="s">
        <v>8</v>
      </c>
      <c r="C105" s="275">
        <v>29.4</v>
      </c>
      <c r="D105" s="275">
        <v>65.900000000000006</v>
      </c>
      <c r="E105" s="275">
        <v>53.72</v>
      </c>
      <c r="F105" s="275">
        <v>194.52099999999999</v>
      </c>
      <c r="G105" s="275">
        <v>32.061999999999998</v>
      </c>
      <c r="H105" s="275">
        <v>33.195999999999998</v>
      </c>
      <c r="I105" s="275">
        <v>50.899000000000001</v>
      </c>
      <c r="J105" s="99">
        <v>96.465000000000003</v>
      </c>
      <c r="K105" s="99">
        <v>78.816999999999993</v>
      </c>
      <c r="L105" s="99">
        <v>21.035</v>
      </c>
      <c r="M105" s="99">
        <v>15.645</v>
      </c>
      <c r="N105" s="137" t="s">
        <v>8</v>
      </c>
      <c r="O105" s="1356">
        <v>4029</v>
      </c>
      <c r="P105" s="1339" t="s">
        <v>8</v>
      </c>
      <c r="Q105" s="808" t="s">
        <v>8</v>
      </c>
    </row>
    <row r="106" spans="1:17" ht="29.25" customHeight="1" x14ac:dyDescent="0.2">
      <c r="A106" s="261" t="s">
        <v>124</v>
      </c>
      <c r="B106" s="275">
        <v>235.149</v>
      </c>
      <c r="C106" s="275">
        <v>152.18100000000001</v>
      </c>
      <c r="D106" s="275">
        <v>14.231</v>
      </c>
      <c r="E106" s="275">
        <v>32.597000000000001</v>
      </c>
      <c r="F106" s="275">
        <v>262.58300000000003</v>
      </c>
      <c r="G106" s="275">
        <v>0.28799999999999998</v>
      </c>
      <c r="H106" s="275" t="s">
        <v>8</v>
      </c>
      <c r="I106" s="275">
        <v>133.46600000000001</v>
      </c>
      <c r="J106" s="275">
        <v>117.486</v>
      </c>
      <c r="K106" s="275" t="s">
        <v>8</v>
      </c>
      <c r="L106" s="275" t="s">
        <v>8</v>
      </c>
      <c r="M106" s="275" t="s">
        <v>8</v>
      </c>
      <c r="N106" s="276" t="s">
        <v>8</v>
      </c>
      <c r="O106" s="1356" t="s">
        <v>8</v>
      </c>
      <c r="P106" s="1356" t="s">
        <v>8</v>
      </c>
      <c r="Q106" s="1014" t="s">
        <v>8</v>
      </c>
    </row>
    <row r="107" spans="1:17" ht="22.5" x14ac:dyDescent="0.2">
      <c r="A107" s="261" t="s">
        <v>126</v>
      </c>
      <c r="B107" s="1010" t="s">
        <v>8</v>
      </c>
      <c r="C107" s="1010" t="s">
        <v>8</v>
      </c>
      <c r="D107" s="1010" t="s">
        <v>8</v>
      </c>
      <c r="E107" s="1010" t="s">
        <v>8</v>
      </c>
      <c r="F107" s="1010" t="s">
        <v>8</v>
      </c>
      <c r="G107" s="1010" t="s">
        <v>8</v>
      </c>
      <c r="H107" s="1010" t="s">
        <v>8</v>
      </c>
      <c r="I107" s="1010" t="s">
        <v>8</v>
      </c>
      <c r="J107" s="1010" t="s">
        <v>8</v>
      </c>
      <c r="K107" s="12" t="s">
        <v>8</v>
      </c>
      <c r="L107" s="12" t="s">
        <v>8</v>
      </c>
      <c r="M107" s="1010" t="s">
        <v>8</v>
      </c>
      <c r="N107" s="276" t="s">
        <v>8</v>
      </c>
      <c r="O107" s="1356" t="s">
        <v>8</v>
      </c>
      <c r="P107" s="1339" t="s">
        <v>8</v>
      </c>
      <c r="Q107" s="1014" t="s">
        <v>8</v>
      </c>
    </row>
    <row r="108" spans="1:17" ht="22.5" x14ac:dyDescent="0.2">
      <c r="A108" s="261" t="s">
        <v>127</v>
      </c>
      <c r="B108" s="1010" t="s">
        <v>8</v>
      </c>
      <c r="C108" s="1010" t="s">
        <v>8</v>
      </c>
      <c r="D108" s="1010" t="s">
        <v>8</v>
      </c>
      <c r="E108" s="1010" t="s">
        <v>8</v>
      </c>
      <c r="F108" s="1010" t="s">
        <v>8</v>
      </c>
      <c r="G108" s="1010" t="s">
        <v>8</v>
      </c>
      <c r="H108" s="1010" t="s">
        <v>8</v>
      </c>
      <c r="I108" s="1010" t="s">
        <v>8</v>
      </c>
      <c r="J108" s="1010" t="s">
        <v>8</v>
      </c>
      <c r="K108" s="12" t="s">
        <v>8</v>
      </c>
      <c r="L108" s="12" t="s">
        <v>8</v>
      </c>
      <c r="M108" s="1010" t="s">
        <v>8</v>
      </c>
      <c r="N108" s="276" t="s">
        <v>8</v>
      </c>
      <c r="O108" s="1356" t="s">
        <v>8</v>
      </c>
      <c r="P108" s="1339" t="s">
        <v>8</v>
      </c>
      <c r="Q108" s="1014" t="s">
        <v>8</v>
      </c>
    </row>
    <row r="109" spans="1:17" x14ac:dyDescent="0.2">
      <c r="A109" s="261" t="s">
        <v>129</v>
      </c>
      <c r="B109" s="275">
        <v>4.492</v>
      </c>
      <c r="C109" s="275">
        <v>4.0670000000000002</v>
      </c>
      <c r="D109" s="275">
        <v>10.207000000000001</v>
      </c>
      <c r="E109" s="275">
        <v>6.4569999999999999</v>
      </c>
      <c r="F109" s="275">
        <v>15.067</v>
      </c>
      <c r="G109" s="275">
        <v>30.817</v>
      </c>
      <c r="H109" s="275">
        <v>23.936</v>
      </c>
      <c r="I109" s="275" t="s">
        <v>8</v>
      </c>
      <c r="J109" s="275" t="s">
        <v>8</v>
      </c>
      <c r="K109" s="275" t="s">
        <v>114</v>
      </c>
      <c r="L109" s="275" t="s">
        <v>114</v>
      </c>
      <c r="M109" s="275">
        <v>61.033000000000001</v>
      </c>
      <c r="N109" s="276">
        <v>38</v>
      </c>
      <c r="O109" s="1341">
        <v>33</v>
      </c>
      <c r="P109" s="1339" t="s">
        <v>8</v>
      </c>
      <c r="Q109" s="1014" t="s">
        <v>8</v>
      </c>
    </row>
    <row r="110" spans="1:17" ht="22.5" x14ac:dyDescent="0.2">
      <c r="A110" s="261" t="s">
        <v>130</v>
      </c>
      <c r="B110" s="275"/>
      <c r="C110" s="275"/>
      <c r="D110" s="275"/>
      <c r="E110" s="275"/>
      <c r="F110" s="275"/>
      <c r="G110" s="275"/>
      <c r="H110" s="275"/>
      <c r="I110" s="275"/>
      <c r="J110" s="275"/>
      <c r="K110" s="43"/>
      <c r="L110" s="43"/>
      <c r="M110" s="275"/>
      <c r="N110" s="278"/>
      <c r="O110" s="1341"/>
      <c r="P110" s="1341"/>
      <c r="Q110" s="93"/>
    </row>
    <row r="111" spans="1:17" x14ac:dyDescent="0.2">
      <c r="A111" s="261" t="s">
        <v>81</v>
      </c>
      <c r="B111" s="275">
        <v>574.44000000000005</v>
      </c>
      <c r="C111" s="275">
        <v>820.75900000000001</v>
      </c>
      <c r="D111" s="275">
        <v>960.26900000000001</v>
      </c>
      <c r="E111" s="275">
        <v>643.928</v>
      </c>
      <c r="F111" s="275">
        <v>907.1</v>
      </c>
      <c r="G111" s="275">
        <v>839.59100000000001</v>
      </c>
      <c r="H111" s="99">
        <v>969.98500000000001</v>
      </c>
      <c r="I111" s="99">
        <v>1068.0650000000001</v>
      </c>
      <c r="J111" s="99">
        <v>1221.1669999999999</v>
      </c>
      <c r="K111" s="99">
        <v>1363.193</v>
      </c>
      <c r="L111" s="99">
        <v>1410.347</v>
      </c>
      <c r="M111" s="99">
        <v>1607.0630000000001</v>
      </c>
      <c r="N111" s="137">
        <v>1658</v>
      </c>
      <c r="O111" s="1341">
        <v>1659</v>
      </c>
      <c r="P111" s="1350">
        <v>1728</v>
      </c>
      <c r="Q111" s="1258">
        <v>1647</v>
      </c>
    </row>
    <row r="112" spans="1:17" ht="22.5" x14ac:dyDescent="0.2">
      <c r="A112" s="261" t="s">
        <v>115</v>
      </c>
      <c r="B112" s="1010" t="s">
        <v>8</v>
      </c>
      <c r="C112" s="1010" t="s">
        <v>8</v>
      </c>
      <c r="D112" s="1010" t="s">
        <v>8</v>
      </c>
      <c r="E112" s="1010" t="s">
        <v>8</v>
      </c>
      <c r="F112" s="1010" t="s">
        <v>8</v>
      </c>
      <c r="G112" s="1010" t="s">
        <v>8</v>
      </c>
      <c r="H112" s="1010" t="s">
        <v>8</v>
      </c>
      <c r="I112" s="1010" t="s">
        <v>8</v>
      </c>
      <c r="J112" s="1010" t="s">
        <v>8</v>
      </c>
      <c r="K112" s="1010" t="s">
        <v>8</v>
      </c>
      <c r="L112" s="1010" t="s">
        <v>8</v>
      </c>
      <c r="M112" s="1010" t="s">
        <v>8</v>
      </c>
      <c r="N112" s="13"/>
      <c r="O112" s="1339" t="s">
        <v>8</v>
      </c>
      <c r="P112" s="1339" t="s">
        <v>8</v>
      </c>
      <c r="Q112" s="808" t="s">
        <v>8</v>
      </c>
    </row>
    <row r="113" spans="1:17" ht="22.5" x14ac:dyDescent="0.2">
      <c r="A113" s="261" t="s">
        <v>131</v>
      </c>
      <c r="B113" s="1010"/>
      <c r="C113" s="1010"/>
      <c r="D113" s="1010"/>
      <c r="E113" s="1010"/>
      <c r="F113" s="1010"/>
      <c r="G113" s="1010"/>
      <c r="H113" s="1010"/>
      <c r="I113" s="1010"/>
      <c r="J113" s="1010"/>
      <c r="K113" s="1010"/>
      <c r="L113" s="1010"/>
      <c r="M113" s="1010"/>
      <c r="N113" s="1011"/>
      <c r="O113" s="1341"/>
      <c r="P113" s="1341"/>
      <c r="Q113" s="786"/>
    </row>
    <row r="114" spans="1:17" x14ac:dyDescent="0.2">
      <c r="A114" s="261" t="s">
        <v>81</v>
      </c>
      <c r="B114" s="275">
        <v>52.718000000000004</v>
      </c>
      <c r="C114" s="275">
        <v>297.91000000000003</v>
      </c>
      <c r="D114" s="275">
        <v>615.90200000000004</v>
      </c>
      <c r="E114" s="275">
        <v>788.46900000000005</v>
      </c>
      <c r="F114" s="275">
        <v>3864.6080000000002</v>
      </c>
      <c r="G114" s="275">
        <v>2951.03</v>
      </c>
      <c r="H114" s="99">
        <v>2513.6750000000002</v>
      </c>
      <c r="I114" s="99">
        <v>2606.8000000000002</v>
      </c>
      <c r="J114" s="99">
        <v>4514.375</v>
      </c>
      <c r="K114" s="99">
        <v>964.62</v>
      </c>
      <c r="L114" s="99">
        <v>1103.9059999999999</v>
      </c>
      <c r="M114" s="99">
        <v>1200.146</v>
      </c>
      <c r="N114" s="137">
        <v>3295</v>
      </c>
      <c r="O114" s="1341">
        <v>3230</v>
      </c>
      <c r="P114" s="1350">
        <v>2373</v>
      </c>
      <c r="Q114" s="1258">
        <v>3611</v>
      </c>
    </row>
    <row r="115" spans="1:17" ht="22.5" x14ac:dyDescent="0.2">
      <c r="A115" s="261" t="s">
        <v>115</v>
      </c>
      <c r="B115" s="1010" t="s">
        <v>8</v>
      </c>
      <c r="C115" s="1010" t="s">
        <v>8</v>
      </c>
      <c r="D115" s="1010" t="s">
        <v>8</v>
      </c>
      <c r="E115" s="1010" t="s">
        <v>8</v>
      </c>
      <c r="F115" s="1010" t="s">
        <v>8</v>
      </c>
      <c r="G115" s="1010" t="s">
        <v>8</v>
      </c>
      <c r="H115" s="1010" t="s">
        <v>8</v>
      </c>
      <c r="I115" s="1010" t="s">
        <v>8</v>
      </c>
      <c r="J115" s="1010" t="s">
        <v>8</v>
      </c>
      <c r="K115" s="1010" t="s">
        <v>8</v>
      </c>
      <c r="L115" s="1010" t="s">
        <v>8</v>
      </c>
      <c r="M115" s="1010" t="s">
        <v>8</v>
      </c>
      <c r="N115" s="1010" t="s">
        <v>8</v>
      </c>
      <c r="O115" s="1011" t="s">
        <v>8</v>
      </c>
      <c r="P115" s="1010" t="s">
        <v>8</v>
      </c>
      <c r="Q115" s="1014" t="s">
        <v>8</v>
      </c>
    </row>
    <row r="116" spans="1:17" x14ac:dyDescent="0.2">
      <c r="A116" s="261" t="s">
        <v>132</v>
      </c>
      <c r="B116" s="1010"/>
      <c r="C116" s="1010"/>
      <c r="D116" s="1010"/>
      <c r="E116" s="1010"/>
      <c r="F116" s="1010"/>
      <c r="G116" s="1010"/>
      <c r="H116" s="1010"/>
      <c r="I116" s="1010"/>
      <c r="J116" s="1010"/>
      <c r="K116" s="1010"/>
      <c r="L116" s="1010"/>
      <c r="M116" s="1010" t="s">
        <v>8</v>
      </c>
      <c r="N116" s="1010" t="s">
        <v>8</v>
      </c>
      <c r="O116" s="1011" t="s">
        <v>8</v>
      </c>
      <c r="P116" s="1010" t="s">
        <v>8</v>
      </c>
      <c r="Q116" s="1014" t="s">
        <v>8</v>
      </c>
    </row>
    <row r="117" spans="1:17" x14ac:dyDescent="0.2">
      <c r="A117" s="261" t="s">
        <v>133</v>
      </c>
      <c r="B117" s="1010" t="s">
        <v>8</v>
      </c>
      <c r="C117" s="1010" t="s">
        <v>8</v>
      </c>
      <c r="D117" s="1010" t="s">
        <v>8</v>
      </c>
      <c r="E117" s="1010" t="s">
        <v>8</v>
      </c>
      <c r="F117" s="1010" t="s">
        <v>8</v>
      </c>
      <c r="G117" s="1010" t="s">
        <v>8</v>
      </c>
      <c r="H117" s="1010" t="s">
        <v>8</v>
      </c>
      <c r="I117" s="1010" t="s">
        <v>8</v>
      </c>
      <c r="J117" s="1010" t="s">
        <v>8</v>
      </c>
      <c r="K117" s="1010" t="s">
        <v>8</v>
      </c>
      <c r="L117" s="1010" t="s">
        <v>8</v>
      </c>
      <c r="M117" s="1010" t="s">
        <v>8</v>
      </c>
      <c r="N117" s="1010" t="s">
        <v>8</v>
      </c>
      <c r="O117" s="1011" t="s">
        <v>8</v>
      </c>
      <c r="P117" s="1010" t="s">
        <v>8</v>
      </c>
      <c r="Q117" s="1014" t="s">
        <v>8</v>
      </c>
    </row>
    <row r="118" spans="1:17" ht="22.5" x14ac:dyDescent="0.2">
      <c r="A118" s="261" t="s">
        <v>134</v>
      </c>
      <c r="B118" s="1010" t="s">
        <v>8</v>
      </c>
      <c r="C118" s="1010" t="s">
        <v>8</v>
      </c>
      <c r="D118" s="1010" t="s">
        <v>8</v>
      </c>
      <c r="E118" s="1010" t="s">
        <v>8</v>
      </c>
      <c r="F118" s="1010" t="s">
        <v>8</v>
      </c>
      <c r="G118" s="1010" t="s">
        <v>8</v>
      </c>
      <c r="H118" s="1010" t="s">
        <v>8</v>
      </c>
      <c r="I118" s="1010" t="s">
        <v>8</v>
      </c>
      <c r="J118" s="1010" t="s">
        <v>8</v>
      </c>
      <c r="K118" s="1010" t="s">
        <v>8</v>
      </c>
      <c r="L118" s="1010" t="s">
        <v>8</v>
      </c>
      <c r="M118" s="1010" t="s">
        <v>8</v>
      </c>
      <c r="N118" s="1010" t="s">
        <v>8</v>
      </c>
      <c r="O118" s="1011" t="s">
        <v>8</v>
      </c>
      <c r="P118" s="1010" t="s">
        <v>8</v>
      </c>
      <c r="Q118" s="1014" t="s">
        <v>8</v>
      </c>
    </row>
    <row r="119" spans="1:17" x14ac:dyDescent="0.2">
      <c r="A119" s="261" t="s">
        <v>135</v>
      </c>
      <c r="B119" s="1010"/>
      <c r="C119" s="1010"/>
      <c r="D119" s="1010"/>
      <c r="E119" s="1010"/>
      <c r="F119" s="1010"/>
      <c r="G119" s="1010"/>
      <c r="H119" s="1010"/>
      <c r="I119" s="1010"/>
      <c r="J119" s="1010"/>
      <c r="K119" s="1010"/>
      <c r="L119" s="1010"/>
      <c r="M119" s="1010"/>
      <c r="N119" s="1011"/>
      <c r="O119" s="1011"/>
      <c r="P119" s="1010"/>
      <c r="Q119" s="1014" t="s">
        <v>8</v>
      </c>
    </row>
    <row r="120" spans="1:17" x14ac:dyDescent="0.2">
      <c r="A120" s="261" t="s">
        <v>712</v>
      </c>
      <c r="B120" s="1010" t="s">
        <v>8</v>
      </c>
      <c r="C120" s="1010" t="s">
        <v>8</v>
      </c>
      <c r="D120" s="1010" t="s">
        <v>8</v>
      </c>
      <c r="E120" s="1010" t="s">
        <v>8</v>
      </c>
      <c r="F120" s="1010" t="s">
        <v>8</v>
      </c>
      <c r="G120" s="1010" t="s">
        <v>8</v>
      </c>
      <c r="H120" s="1010" t="s">
        <v>8</v>
      </c>
      <c r="I120" s="1010" t="s">
        <v>8</v>
      </c>
      <c r="J120" s="1010" t="s">
        <v>8</v>
      </c>
      <c r="K120" s="1010" t="s">
        <v>8</v>
      </c>
      <c r="L120" s="1010" t="s">
        <v>8</v>
      </c>
      <c r="M120" s="1010" t="s">
        <v>8</v>
      </c>
      <c r="N120" s="1010" t="s">
        <v>8</v>
      </c>
      <c r="O120" s="1011" t="s">
        <v>8</v>
      </c>
      <c r="P120" s="1010" t="s">
        <v>8</v>
      </c>
      <c r="Q120" s="1014" t="s">
        <v>8</v>
      </c>
    </row>
    <row r="121" spans="1:17" x14ac:dyDescent="0.2">
      <c r="A121" s="261" t="s">
        <v>713</v>
      </c>
      <c r="B121" s="1010" t="s">
        <v>8</v>
      </c>
      <c r="C121" s="1010" t="s">
        <v>8</v>
      </c>
      <c r="D121" s="1010" t="s">
        <v>8</v>
      </c>
      <c r="E121" s="1010" t="s">
        <v>8</v>
      </c>
      <c r="F121" s="1010" t="s">
        <v>8</v>
      </c>
      <c r="G121" s="1010" t="s">
        <v>8</v>
      </c>
      <c r="H121" s="1010" t="s">
        <v>8</v>
      </c>
      <c r="I121" s="1010" t="s">
        <v>8</v>
      </c>
      <c r="J121" s="1010" t="s">
        <v>8</v>
      </c>
      <c r="K121" s="1010" t="s">
        <v>8</v>
      </c>
      <c r="L121" s="1010" t="s">
        <v>8</v>
      </c>
      <c r="M121" s="1010" t="s">
        <v>8</v>
      </c>
      <c r="N121" s="1010" t="s">
        <v>8</v>
      </c>
      <c r="O121" s="1011" t="s">
        <v>8</v>
      </c>
      <c r="P121" s="1010" t="s">
        <v>8</v>
      </c>
      <c r="Q121" s="1014" t="s">
        <v>8</v>
      </c>
    </row>
    <row r="122" spans="1:17" ht="22.5" x14ac:dyDescent="0.2">
      <c r="A122" s="261" t="s">
        <v>714</v>
      </c>
      <c r="B122" s="1010" t="s">
        <v>8</v>
      </c>
      <c r="C122" s="1010" t="s">
        <v>8</v>
      </c>
      <c r="D122" s="1010" t="s">
        <v>8</v>
      </c>
      <c r="E122" s="1010" t="s">
        <v>8</v>
      </c>
      <c r="F122" s="1010" t="s">
        <v>8</v>
      </c>
      <c r="G122" s="1010" t="s">
        <v>8</v>
      </c>
      <c r="H122" s="1010" t="s">
        <v>8</v>
      </c>
      <c r="I122" s="1010" t="s">
        <v>8</v>
      </c>
      <c r="J122" s="1010" t="s">
        <v>8</v>
      </c>
      <c r="K122" s="1010" t="s">
        <v>8</v>
      </c>
      <c r="L122" s="1010" t="s">
        <v>8</v>
      </c>
      <c r="M122" s="1010" t="s">
        <v>8</v>
      </c>
      <c r="N122" s="1011" t="s">
        <v>8</v>
      </c>
      <c r="O122" s="1011" t="s">
        <v>8</v>
      </c>
      <c r="P122" s="1010" t="s">
        <v>8</v>
      </c>
      <c r="Q122" s="1014" t="s">
        <v>8</v>
      </c>
    </row>
    <row r="123" spans="1:17" x14ac:dyDescent="0.2">
      <c r="A123" s="261" t="s">
        <v>715</v>
      </c>
      <c r="B123" s="1010" t="s">
        <v>8</v>
      </c>
      <c r="C123" s="1010" t="s">
        <v>8</v>
      </c>
      <c r="D123" s="1010" t="s">
        <v>8</v>
      </c>
      <c r="E123" s="1010" t="s">
        <v>8</v>
      </c>
      <c r="F123" s="1010" t="s">
        <v>8</v>
      </c>
      <c r="G123" s="1010" t="s">
        <v>8</v>
      </c>
      <c r="H123" s="1010" t="s">
        <v>8</v>
      </c>
      <c r="I123" s="1010" t="s">
        <v>8</v>
      </c>
      <c r="J123" s="1010" t="s">
        <v>8</v>
      </c>
      <c r="K123" s="1010" t="s">
        <v>8</v>
      </c>
      <c r="L123" s="1010" t="s">
        <v>8</v>
      </c>
      <c r="M123" s="1010" t="s">
        <v>8</v>
      </c>
      <c r="N123" s="1011" t="s">
        <v>8</v>
      </c>
      <c r="O123" s="1011" t="s">
        <v>8</v>
      </c>
      <c r="P123" s="1010" t="s">
        <v>8</v>
      </c>
      <c r="Q123" s="1014" t="s">
        <v>8</v>
      </c>
    </row>
    <row r="124" spans="1:17" x14ac:dyDescent="0.2">
      <c r="A124" s="261" t="s">
        <v>713</v>
      </c>
      <c r="B124" s="1010" t="s">
        <v>8</v>
      </c>
      <c r="C124" s="1010" t="s">
        <v>8</v>
      </c>
      <c r="D124" s="1010" t="s">
        <v>8</v>
      </c>
      <c r="E124" s="1010" t="s">
        <v>8</v>
      </c>
      <c r="F124" s="1010" t="s">
        <v>8</v>
      </c>
      <c r="G124" s="1010" t="s">
        <v>8</v>
      </c>
      <c r="H124" s="1010" t="s">
        <v>8</v>
      </c>
      <c r="I124" s="1010" t="s">
        <v>8</v>
      </c>
      <c r="J124" s="1010" t="s">
        <v>8</v>
      </c>
      <c r="K124" s="1010" t="s">
        <v>8</v>
      </c>
      <c r="L124" s="1010" t="s">
        <v>8</v>
      </c>
      <c r="M124" s="1010" t="s">
        <v>8</v>
      </c>
      <c r="N124" s="1011" t="s">
        <v>8</v>
      </c>
      <c r="O124" s="1011" t="s">
        <v>8</v>
      </c>
      <c r="P124" s="1010" t="s">
        <v>8</v>
      </c>
      <c r="Q124" s="1014" t="s">
        <v>8</v>
      </c>
    </row>
    <row r="125" spans="1:17" ht="22.5" x14ac:dyDescent="0.2">
      <c r="A125" s="261" t="s">
        <v>716</v>
      </c>
      <c r="B125" s="1010" t="s">
        <v>8</v>
      </c>
      <c r="C125" s="1010" t="s">
        <v>8</v>
      </c>
      <c r="D125" s="1010" t="s">
        <v>8</v>
      </c>
      <c r="E125" s="1010" t="s">
        <v>8</v>
      </c>
      <c r="F125" s="1010" t="s">
        <v>8</v>
      </c>
      <c r="G125" s="1010" t="s">
        <v>8</v>
      </c>
      <c r="H125" s="1010" t="s">
        <v>8</v>
      </c>
      <c r="I125" s="1010" t="s">
        <v>8</v>
      </c>
      <c r="J125" s="1010" t="s">
        <v>8</v>
      </c>
      <c r="K125" s="1010" t="s">
        <v>8</v>
      </c>
      <c r="L125" s="1010" t="s">
        <v>8</v>
      </c>
      <c r="M125" s="1010" t="s">
        <v>8</v>
      </c>
      <c r="N125" s="1011" t="s">
        <v>8</v>
      </c>
      <c r="O125" s="1011" t="s">
        <v>8</v>
      </c>
      <c r="P125" s="1010" t="s">
        <v>8</v>
      </c>
      <c r="Q125" s="1014" t="s">
        <v>8</v>
      </c>
    </row>
    <row r="126" spans="1:17" x14ac:dyDescent="0.2">
      <c r="A126" s="261" t="s">
        <v>717</v>
      </c>
      <c r="B126" s="1010" t="s">
        <v>8</v>
      </c>
      <c r="C126" s="1010" t="s">
        <v>8</v>
      </c>
      <c r="D126" s="1010" t="s">
        <v>8</v>
      </c>
      <c r="E126" s="1010" t="s">
        <v>8</v>
      </c>
      <c r="F126" s="1010" t="s">
        <v>8</v>
      </c>
      <c r="G126" s="1010" t="s">
        <v>8</v>
      </c>
      <c r="H126" s="1010" t="s">
        <v>8</v>
      </c>
      <c r="I126" s="1010" t="s">
        <v>8</v>
      </c>
      <c r="J126" s="1010" t="s">
        <v>8</v>
      </c>
      <c r="K126" s="1010" t="s">
        <v>8</v>
      </c>
      <c r="L126" s="1010" t="s">
        <v>8</v>
      </c>
      <c r="M126" s="1010" t="s">
        <v>8</v>
      </c>
      <c r="N126" s="1011" t="s">
        <v>8</v>
      </c>
      <c r="O126" s="1011" t="s">
        <v>8</v>
      </c>
      <c r="P126" s="1010" t="s">
        <v>8</v>
      </c>
      <c r="Q126" s="1014" t="s">
        <v>8</v>
      </c>
    </row>
    <row r="127" spans="1:17" x14ac:dyDescent="0.2">
      <c r="A127" s="261" t="s">
        <v>335</v>
      </c>
      <c r="B127" s="1010" t="s">
        <v>8</v>
      </c>
      <c r="C127" s="1010" t="s">
        <v>8</v>
      </c>
      <c r="D127" s="1010" t="s">
        <v>8</v>
      </c>
      <c r="E127" s="1010" t="s">
        <v>8</v>
      </c>
      <c r="F127" s="1010" t="s">
        <v>8</v>
      </c>
      <c r="G127" s="1010" t="s">
        <v>8</v>
      </c>
      <c r="H127" s="1010" t="s">
        <v>8</v>
      </c>
      <c r="I127" s="1010" t="s">
        <v>8</v>
      </c>
      <c r="J127" s="1010" t="s">
        <v>8</v>
      </c>
      <c r="K127" s="1010" t="s">
        <v>8</v>
      </c>
      <c r="L127" s="1010" t="s">
        <v>8</v>
      </c>
      <c r="M127" s="1010" t="s">
        <v>8</v>
      </c>
      <c r="N127" s="1011" t="s">
        <v>8</v>
      </c>
      <c r="O127" s="1011" t="s">
        <v>8</v>
      </c>
      <c r="P127" s="1010" t="s">
        <v>8</v>
      </c>
      <c r="Q127" s="1014" t="s">
        <v>8</v>
      </c>
    </row>
    <row r="128" spans="1:17" x14ac:dyDescent="0.2">
      <c r="A128" s="261" t="s">
        <v>241</v>
      </c>
      <c r="B128" s="1010" t="s">
        <v>8</v>
      </c>
      <c r="C128" s="1010" t="s">
        <v>8</v>
      </c>
      <c r="D128" s="1010" t="s">
        <v>8</v>
      </c>
      <c r="E128" s="1010" t="s">
        <v>8</v>
      </c>
      <c r="F128" s="1010" t="s">
        <v>8</v>
      </c>
      <c r="G128" s="1010" t="s">
        <v>8</v>
      </c>
      <c r="H128" s="1010" t="s">
        <v>8</v>
      </c>
      <c r="I128" s="1010" t="s">
        <v>8</v>
      </c>
      <c r="J128" s="1010" t="s">
        <v>8</v>
      </c>
      <c r="K128" s="1010" t="s">
        <v>8</v>
      </c>
      <c r="L128" s="1010" t="s">
        <v>8</v>
      </c>
      <c r="M128" s="1010" t="s">
        <v>8</v>
      </c>
      <c r="N128" s="1011" t="s">
        <v>8</v>
      </c>
      <c r="O128" s="1011" t="s">
        <v>8</v>
      </c>
      <c r="P128" s="1010" t="s">
        <v>8</v>
      </c>
      <c r="Q128" s="1014" t="s">
        <v>8</v>
      </c>
    </row>
    <row r="129" spans="1:17" x14ac:dyDescent="0.2">
      <c r="A129" s="261" t="s">
        <v>142</v>
      </c>
      <c r="B129" s="1010" t="s">
        <v>8</v>
      </c>
      <c r="C129" s="1010" t="s">
        <v>8</v>
      </c>
      <c r="D129" s="1010" t="s">
        <v>8</v>
      </c>
      <c r="E129" s="1010" t="s">
        <v>8</v>
      </c>
      <c r="F129" s="1010" t="s">
        <v>8</v>
      </c>
      <c r="G129" s="1010" t="s">
        <v>8</v>
      </c>
      <c r="H129" s="1010" t="s">
        <v>8</v>
      </c>
      <c r="I129" s="1010" t="s">
        <v>8</v>
      </c>
      <c r="J129" s="1010" t="s">
        <v>8</v>
      </c>
      <c r="K129" s="1010" t="s">
        <v>8</v>
      </c>
      <c r="L129" s="1010" t="s">
        <v>8</v>
      </c>
      <c r="M129" s="1010" t="s">
        <v>8</v>
      </c>
      <c r="N129" s="1011" t="s">
        <v>8</v>
      </c>
      <c r="O129" s="1011" t="s">
        <v>8</v>
      </c>
      <c r="P129" s="1010" t="s">
        <v>8</v>
      </c>
      <c r="Q129" s="1014" t="s">
        <v>8</v>
      </c>
    </row>
    <row r="130" spans="1:17" ht="12" customHeight="1" x14ac:dyDescent="0.2">
      <c r="A130" s="261" t="s">
        <v>718</v>
      </c>
      <c r="B130" s="1010" t="s">
        <v>8</v>
      </c>
      <c r="C130" s="1010" t="s">
        <v>8</v>
      </c>
      <c r="D130" s="1010" t="s">
        <v>8</v>
      </c>
      <c r="E130" s="1010" t="s">
        <v>8</v>
      </c>
      <c r="F130" s="1010" t="s">
        <v>8</v>
      </c>
      <c r="G130" s="1010" t="s">
        <v>8</v>
      </c>
      <c r="H130" s="1010" t="s">
        <v>8</v>
      </c>
      <c r="I130" s="1010" t="s">
        <v>8</v>
      </c>
      <c r="J130" s="1010" t="s">
        <v>8</v>
      </c>
      <c r="K130" s="1010" t="s">
        <v>8</v>
      </c>
      <c r="L130" s="1010" t="s">
        <v>8</v>
      </c>
      <c r="M130" s="1010" t="s">
        <v>8</v>
      </c>
      <c r="N130" s="1011" t="s">
        <v>8</v>
      </c>
      <c r="O130" s="1011" t="s">
        <v>8</v>
      </c>
      <c r="P130" s="1010" t="s">
        <v>8</v>
      </c>
      <c r="Q130" s="1014" t="s">
        <v>8</v>
      </c>
    </row>
    <row r="131" spans="1:17" ht="22.5" x14ac:dyDescent="0.2">
      <c r="A131" s="261" t="s">
        <v>145</v>
      </c>
      <c r="O131" s="1011" t="s">
        <v>8</v>
      </c>
      <c r="P131" s="1010" t="s">
        <v>8</v>
      </c>
      <c r="Q131" s="1014" t="s">
        <v>8</v>
      </c>
    </row>
    <row r="132" spans="1:17" x14ac:dyDescent="0.2">
      <c r="A132" s="261" t="s">
        <v>335</v>
      </c>
      <c r="B132" s="1010" t="s">
        <v>8</v>
      </c>
      <c r="C132" s="1010" t="s">
        <v>8</v>
      </c>
      <c r="D132" s="1010" t="s">
        <v>8</v>
      </c>
      <c r="E132" s="1010" t="s">
        <v>8</v>
      </c>
      <c r="F132" s="1010" t="s">
        <v>8</v>
      </c>
      <c r="G132" s="1010" t="s">
        <v>8</v>
      </c>
      <c r="H132" s="1010" t="s">
        <v>8</v>
      </c>
      <c r="I132" s="1010" t="s">
        <v>8</v>
      </c>
      <c r="J132" s="1010" t="s">
        <v>8</v>
      </c>
      <c r="K132" s="1010" t="s">
        <v>8</v>
      </c>
      <c r="L132" s="1010" t="s">
        <v>8</v>
      </c>
      <c r="M132" s="1010" t="s">
        <v>8</v>
      </c>
      <c r="N132" s="1011" t="s">
        <v>8</v>
      </c>
      <c r="O132" s="1011" t="s">
        <v>8</v>
      </c>
      <c r="P132" s="1010" t="s">
        <v>8</v>
      </c>
      <c r="Q132" s="1014" t="s">
        <v>8</v>
      </c>
    </row>
    <row r="133" spans="1:17" x14ac:dyDescent="0.2">
      <c r="A133" s="261" t="s">
        <v>241</v>
      </c>
      <c r="B133" s="1010" t="s">
        <v>8</v>
      </c>
      <c r="C133" s="1010" t="s">
        <v>8</v>
      </c>
      <c r="D133" s="1010" t="s">
        <v>8</v>
      </c>
      <c r="E133" s="1010" t="s">
        <v>8</v>
      </c>
      <c r="F133" s="1010" t="s">
        <v>8</v>
      </c>
      <c r="G133" s="1010" t="s">
        <v>8</v>
      </c>
      <c r="H133" s="1010" t="s">
        <v>8</v>
      </c>
      <c r="I133" s="1010" t="s">
        <v>8</v>
      </c>
      <c r="J133" s="1010" t="s">
        <v>8</v>
      </c>
      <c r="K133" s="1010" t="s">
        <v>8</v>
      </c>
      <c r="L133" s="1010" t="s">
        <v>8</v>
      </c>
      <c r="M133" s="1010" t="s">
        <v>8</v>
      </c>
      <c r="N133" s="1011" t="s">
        <v>8</v>
      </c>
      <c r="O133" s="1011" t="s">
        <v>8</v>
      </c>
      <c r="P133" s="1010" t="s">
        <v>8</v>
      </c>
      <c r="Q133" s="1014" t="s">
        <v>8</v>
      </c>
    </row>
    <row r="134" spans="1:17" x14ac:dyDescent="0.2">
      <c r="A134" s="261" t="s">
        <v>142</v>
      </c>
      <c r="B134" s="1010" t="s">
        <v>8</v>
      </c>
      <c r="C134" s="1010" t="s">
        <v>8</v>
      </c>
      <c r="D134" s="1010" t="s">
        <v>8</v>
      </c>
      <c r="E134" s="1010" t="s">
        <v>8</v>
      </c>
      <c r="F134" s="1010" t="s">
        <v>8</v>
      </c>
      <c r="G134" s="1010" t="s">
        <v>8</v>
      </c>
      <c r="H134" s="1010" t="s">
        <v>8</v>
      </c>
      <c r="I134" s="1010" t="s">
        <v>8</v>
      </c>
      <c r="J134" s="1010" t="s">
        <v>8</v>
      </c>
      <c r="K134" s="1010" t="s">
        <v>8</v>
      </c>
      <c r="L134" s="1010" t="s">
        <v>8</v>
      </c>
      <c r="M134" s="1010" t="s">
        <v>8</v>
      </c>
      <c r="N134" s="1011" t="s">
        <v>8</v>
      </c>
      <c r="O134" s="1011" t="s">
        <v>8</v>
      </c>
      <c r="P134" s="1010" t="s">
        <v>8</v>
      </c>
      <c r="Q134" s="1014" t="s">
        <v>8</v>
      </c>
    </row>
    <row r="135" spans="1:17" x14ac:dyDescent="0.2">
      <c r="A135" s="261" t="s">
        <v>146</v>
      </c>
      <c r="B135" s="1010" t="s">
        <v>8</v>
      </c>
      <c r="C135" s="1010" t="s">
        <v>8</v>
      </c>
      <c r="D135" s="1010" t="s">
        <v>8</v>
      </c>
      <c r="E135" s="1010" t="s">
        <v>8</v>
      </c>
      <c r="F135" s="1010" t="s">
        <v>8</v>
      </c>
      <c r="G135" s="1010" t="s">
        <v>8</v>
      </c>
      <c r="H135" s="1010" t="s">
        <v>8</v>
      </c>
      <c r="I135" s="1010" t="s">
        <v>8</v>
      </c>
      <c r="J135" s="1010" t="s">
        <v>8</v>
      </c>
      <c r="K135" s="1010" t="s">
        <v>8</v>
      </c>
      <c r="L135" s="1010" t="s">
        <v>8</v>
      </c>
      <c r="M135" s="1010" t="s">
        <v>8</v>
      </c>
      <c r="N135" s="1011" t="s">
        <v>8</v>
      </c>
      <c r="O135" s="1011" t="s">
        <v>8</v>
      </c>
      <c r="P135" s="1010" t="s">
        <v>8</v>
      </c>
      <c r="Q135" s="1014" t="s">
        <v>8</v>
      </c>
    </row>
    <row r="136" spans="1:17" x14ac:dyDescent="0.2">
      <c r="A136" s="261" t="s">
        <v>152</v>
      </c>
      <c r="B136" s="1010" t="s">
        <v>8</v>
      </c>
      <c r="C136" s="1010" t="s">
        <v>8</v>
      </c>
      <c r="D136" s="1010" t="s">
        <v>8</v>
      </c>
      <c r="E136" s="1010" t="s">
        <v>8</v>
      </c>
      <c r="F136" s="1010" t="s">
        <v>8</v>
      </c>
      <c r="G136" s="1010" t="s">
        <v>8</v>
      </c>
      <c r="H136" s="1010" t="s">
        <v>8</v>
      </c>
      <c r="I136" s="1010" t="s">
        <v>8</v>
      </c>
      <c r="J136" s="1010" t="s">
        <v>8</v>
      </c>
      <c r="K136" s="1010" t="s">
        <v>8</v>
      </c>
      <c r="L136" s="1010" t="s">
        <v>8</v>
      </c>
      <c r="M136" s="1010" t="s">
        <v>8</v>
      </c>
      <c r="N136" s="1011" t="s">
        <v>8</v>
      </c>
      <c r="O136" s="1011" t="s">
        <v>8</v>
      </c>
      <c r="P136" s="1010" t="s">
        <v>8</v>
      </c>
      <c r="Q136" s="1014" t="s">
        <v>8</v>
      </c>
    </row>
    <row r="137" spans="1:17" x14ac:dyDescent="0.2">
      <c r="A137" s="261" t="s">
        <v>153</v>
      </c>
      <c r="B137" s="1010" t="s">
        <v>8</v>
      </c>
      <c r="C137" s="1010" t="s">
        <v>8</v>
      </c>
      <c r="D137" s="1010" t="s">
        <v>8</v>
      </c>
      <c r="E137" s="1010" t="s">
        <v>8</v>
      </c>
      <c r="F137" s="1010" t="s">
        <v>8</v>
      </c>
      <c r="G137" s="1010" t="s">
        <v>8</v>
      </c>
      <c r="H137" s="1010" t="s">
        <v>8</v>
      </c>
      <c r="I137" s="1010" t="s">
        <v>8</v>
      </c>
      <c r="J137" s="1010" t="s">
        <v>8</v>
      </c>
      <c r="K137" s="1010" t="s">
        <v>8</v>
      </c>
      <c r="L137" s="1010" t="s">
        <v>8</v>
      </c>
      <c r="M137" s="1010" t="s">
        <v>8</v>
      </c>
      <c r="N137" s="1011" t="s">
        <v>8</v>
      </c>
      <c r="O137" s="1011" t="s">
        <v>8</v>
      </c>
      <c r="P137" s="1010" t="s">
        <v>8</v>
      </c>
      <c r="Q137" s="1014" t="s">
        <v>8</v>
      </c>
    </row>
    <row r="138" spans="1:17" x14ac:dyDescent="0.2">
      <c r="A138" s="261" t="s">
        <v>155</v>
      </c>
      <c r="B138" s="1010" t="s">
        <v>8</v>
      </c>
      <c r="C138" s="1010" t="s">
        <v>8</v>
      </c>
      <c r="D138" s="1010" t="s">
        <v>8</v>
      </c>
      <c r="E138" s="1010" t="s">
        <v>8</v>
      </c>
      <c r="F138" s="1010" t="s">
        <v>8</v>
      </c>
      <c r="G138" s="1010" t="s">
        <v>8</v>
      </c>
      <c r="H138" s="1010" t="s">
        <v>8</v>
      </c>
      <c r="I138" s="1010" t="s">
        <v>8</v>
      </c>
      <c r="J138" s="1010" t="s">
        <v>8</v>
      </c>
      <c r="K138" s="1010" t="s">
        <v>8</v>
      </c>
      <c r="L138" s="1010" t="s">
        <v>8</v>
      </c>
      <c r="M138" s="1010" t="s">
        <v>8</v>
      </c>
      <c r="N138" s="1011" t="s">
        <v>8</v>
      </c>
      <c r="O138" s="1011" t="s">
        <v>8</v>
      </c>
      <c r="P138" s="1010" t="s">
        <v>8</v>
      </c>
      <c r="Q138" s="1014" t="s">
        <v>8</v>
      </c>
    </row>
    <row r="139" spans="1:17" x14ac:dyDescent="0.2">
      <c r="A139" s="261" t="s">
        <v>156</v>
      </c>
      <c r="B139" s="1010" t="s">
        <v>8</v>
      </c>
      <c r="C139" s="1010" t="s">
        <v>8</v>
      </c>
      <c r="D139" s="1010" t="s">
        <v>8</v>
      </c>
      <c r="E139" s="1010" t="s">
        <v>8</v>
      </c>
      <c r="F139" s="1010" t="s">
        <v>8</v>
      </c>
      <c r="G139" s="1010" t="s">
        <v>8</v>
      </c>
      <c r="H139" s="1010" t="s">
        <v>8</v>
      </c>
      <c r="I139" s="1010" t="s">
        <v>8</v>
      </c>
      <c r="J139" s="1010" t="s">
        <v>8</v>
      </c>
      <c r="K139" s="1010" t="s">
        <v>8</v>
      </c>
      <c r="L139" s="1010" t="s">
        <v>8</v>
      </c>
      <c r="M139" s="1010" t="s">
        <v>8</v>
      </c>
      <c r="N139" s="1011" t="s">
        <v>8</v>
      </c>
      <c r="O139" s="1011" t="s">
        <v>8</v>
      </c>
      <c r="P139" s="1010" t="s">
        <v>8</v>
      </c>
      <c r="Q139" s="1014" t="s">
        <v>8</v>
      </c>
    </row>
    <row r="140" spans="1:17" x14ac:dyDescent="0.2">
      <c r="A140" s="261" t="s">
        <v>157</v>
      </c>
      <c r="B140" s="1010" t="s">
        <v>8</v>
      </c>
      <c r="C140" s="1010" t="s">
        <v>8</v>
      </c>
      <c r="D140" s="1010" t="s">
        <v>8</v>
      </c>
      <c r="E140" s="1010" t="s">
        <v>8</v>
      </c>
      <c r="F140" s="1010" t="s">
        <v>8</v>
      </c>
      <c r="G140" s="1010" t="s">
        <v>8</v>
      </c>
      <c r="H140" s="1010" t="s">
        <v>8</v>
      </c>
      <c r="I140" s="1010" t="s">
        <v>8</v>
      </c>
      <c r="J140" s="1010" t="s">
        <v>8</v>
      </c>
      <c r="K140" s="1010" t="s">
        <v>8</v>
      </c>
      <c r="L140" s="1010" t="s">
        <v>8</v>
      </c>
      <c r="M140" s="1010" t="s">
        <v>8</v>
      </c>
      <c r="N140" s="1011" t="s">
        <v>8</v>
      </c>
      <c r="O140" s="1011" t="s">
        <v>8</v>
      </c>
      <c r="P140" s="1010" t="s">
        <v>8</v>
      </c>
      <c r="Q140" s="1014" t="s">
        <v>8</v>
      </c>
    </row>
    <row r="141" spans="1:17" x14ac:dyDescent="0.2">
      <c r="A141" s="261" t="s">
        <v>158</v>
      </c>
      <c r="B141" s="1010" t="s">
        <v>8</v>
      </c>
      <c r="C141" s="1010" t="s">
        <v>8</v>
      </c>
      <c r="D141" s="1010" t="s">
        <v>8</v>
      </c>
      <c r="E141" s="1010" t="s">
        <v>8</v>
      </c>
      <c r="F141" s="1010" t="s">
        <v>8</v>
      </c>
      <c r="G141" s="1010" t="s">
        <v>8</v>
      </c>
      <c r="H141" s="1010" t="s">
        <v>8</v>
      </c>
      <c r="I141" s="1010" t="s">
        <v>8</v>
      </c>
      <c r="J141" s="1010" t="s">
        <v>8</v>
      </c>
      <c r="K141" s="1010" t="s">
        <v>8</v>
      </c>
      <c r="L141" s="1010" t="s">
        <v>8</v>
      </c>
      <c r="M141" s="1010" t="s">
        <v>8</v>
      </c>
      <c r="N141" s="1011" t="s">
        <v>8</v>
      </c>
      <c r="O141" s="1011" t="s">
        <v>8</v>
      </c>
      <c r="P141" s="1010" t="s">
        <v>8</v>
      </c>
      <c r="Q141" s="1014" t="s">
        <v>8</v>
      </c>
    </row>
    <row r="142" spans="1:17" x14ac:dyDescent="0.2">
      <c r="A142" s="261" t="s">
        <v>159</v>
      </c>
      <c r="B142" s="1010"/>
      <c r="C142" s="1010"/>
      <c r="D142" s="1010"/>
      <c r="E142" s="1010"/>
      <c r="F142" s="1010"/>
      <c r="G142" s="1010"/>
      <c r="H142" s="1010"/>
      <c r="I142" s="1010"/>
      <c r="J142" s="1010"/>
      <c r="K142" s="1010"/>
      <c r="L142" s="1010"/>
      <c r="M142" s="1010"/>
      <c r="N142" s="13"/>
      <c r="O142" s="262"/>
      <c r="P142" s="1010"/>
      <c r="Q142" s="93"/>
    </row>
    <row r="143" spans="1:17" x14ac:dyDescent="0.2">
      <c r="A143" s="261" t="s">
        <v>81</v>
      </c>
      <c r="B143" s="279" t="s">
        <v>8</v>
      </c>
      <c r="C143" s="279" t="s">
        <v>8</v>
      </c>
      <c r="D143" s="279" t="s">
        <v>8</v>
      </c>
      <c r="E143" s="279" t="s">
        <v>8</v>
      </c>
      <c r="F143" s="279">
        <v>14585.7</v>
      </c>
      <c r="G143" s="280">
        <v>20152.599999999999</v>
      </c>
      <c r="H143" s="280">
        <v>57771.9</v>
      </c>
      <c r="I143" s="280">
        <v>57730</v>
      </c>
      <c r="J143" s="280">
        <v>43521</v>
      </c>
      <c r="K143" s="280">
        <v>42723</v>
      </c>
      <c r="L143" s="280">
        <v>25231</v>
      </c>
      <c r="M143" s="281">
        <v>41408</v>
      </c>
      <c r="N143" s="282">
        <v>28182.6</v>
      </c>
      <c r="O143" s="1350">
        <v>30623</v>
      </c>
      <c r="P143" s="1357">
        <v>33490</v>
      </c>
      <c r="Q143" s="1070">
        <v>86310</v>
      </c>
    </row>
    <row r="144" spans="1:17" x14ac:dyDescent="0.2">
      <c r="A144" s="261" t="s">
        <v>160</v>
      </c>
      <c r="B144" s="1010" t="s">
        <v>8</v>
      </c>
      <c r="C144" s="1010" t="s">
        <v>8</v>
      </c>
      <c r="D144" s="1010" t="s">
        <v>8</v>
      </c>
      <c r="E144" s="1010" t="s">
        <v>8</v>
      </c>
      <c r="F144" s="1010">
        <v>134</v>
      </c>
      <c r="G144" s="1010">
        <v>131.6</v>
      </c>
      <c r="H144" s="1010">
        <v>273</v>
      </c>
      <c r="I144" s="1010">
        <v>95.2</v>
      </c>
      <c r="J144" s="1010">
        <v>71.900000000000006</v>
      </c>
      <c r="K144" s="1010">
        <v>96.6</v>
      </c>
      <c r="L144" s="1010">
        <v>59.4</v>
      </c>
      <c r="M144" s="1010">
        <v>159</v>
      </c>
      <c r="N144" s="13">
        <v>56.9</v>
      </c>
      <c r="O144" s="1341">
        <v>104.2</v>
      </c>
      <c r="P144" s="1339">
        <v>106.2</v>
      </c>
      <c r="Q144" s="1012">
        <v>253.2</v>
      </c>
    </row>
    <row r="145" spans="1:17" x14ac:dyDescent="0.2">
      <c r="A145" s="261" t="s">
        <v>162</v>
      </c>
      <c r="B145" s="1010"/>
      <c r="C145" s="1010"/>
      <c r="D145" s="1010"/>
      <c r="E145" s="1010"/>
      <c r="F145" s="1010"/>
      <c r="G145" s="1010"/>
      <c r="H145" s="1010"/>
      <c r="I145" s="1010"/>
      <c r="J145" s="1010"/>
      <c r="K145" s="1010"/>
      <c r="L145" s="1010"/>
      <c r="M145" s="1010"/>
      <c r="N145" s="13"/>
      <c r="O145" s="1341"/>
      <c r="P145" s="1341"/>
      <c r="Q145" s="1012"/>
    </row>
    <row r="146" spans="1:17" x14ac:dyDescent="0.2">
      <c r="A146" s="261" t="s">
        <v>719</v>
      </c>
      <c r="B146" s="1010" t="s">
        <v>8</v>
      </c>
      <c r="C146" s="1010" t="s">
        <v>8</v>
      </c>
      <c r="D146" s="1010" t="s">
        <v>8</v>
      </c>
      <c r="E146" s="1010" t="s">
        <v>8</v>
      </c>
      <c r="F146" s="99">
        <v>72755</v>
      </c>
      <c r="G146" s="99">
        <v>77211</v>
      </c>
      <c r="H146" s="99">
        <v>67600</v>
      </c>
      <c r="I146" s="99">
        <v>66453</v>
      </c>
      <c r="J146" s="99">
        <v>67650</v>
      </c>
      <c r="K146" s="99">
        <v>89482</v>
      </c>
      <c r="L146" s="99">
        <v>70615</v>
      </c>
      <c r="M146" s="99">
        <v>61632</v>
      </c>
      <c r="N146" s="137">
        <v>59895</v>
      </c>
      <c r="O146" s="1350">
        <v>87030</v>
      </c>
      <c r="P146" s="1350">
        <v>64772</v>
      </c>
      <c r="Q146" s="977">
        <v>60196</v>
      </c>
    </row>
    <row r="147" spans="1:17" ht="22.5" x14ac:dyDescent="0.2">
      <c r="A147" s="261" t="s">
        <v>164</v>
      </c>
      <c r="B147" s="1010" t="s">
        <v>8</v>
      </c>
      <c r="C147" s="1010" t="s">
        <v>8</v>
      </c>
      <c r="D147" s="1010" t="s">
        <v>8</v>
      </c>
      <c r="E147" s="1010" t="s">
        <v>8</v>
      </c>
      <c r="F147" s="1010">
        <v>98.4</v>
      </c>
      <c r="G147" s="1010">
        <v>106.1</v>
      </c>
      <c r="H147" s="1010">
        <v>87.6</v>
      </c>
      <c r="I147" s="1010">
        <v>98.3</v>
      </c>
      <c r="J147" s="1010">
        <v>101.8</v>
      </c>
      <c r="K147" s="1010">
        <v>132.30000000000001</v>
      </c>
      <c r="L147" s="1010">
        <v>78.900000000000006</v>
      </c>
      <c r="M147" s="1010">
        <v>87.3</v>
      </c>
      <c r="N147" s="101">
        <v>97.2</v>
      </c>
      <c r="O147" s="1341">
        <v>145.30000000000001</v>
      </c>
      <c r="P147" s="1341">
        <v>74.400000000000006</v>
      </c>
      <c r="Q147" s="1012">
        <v>92.9</v>
      </c>
    </row>
    <row r="148" spans="1:17" ht="22.5" x14ac:dyDescent="0.2">
      <c r="A148" s="261" t="s">
        <v>165</v>
      </c>
      <c r="B148" s="1010"/>
      <c r="C148" s="1010"/>
      <c r="D148" s="1010" t="s">
        <v>8</v>
      </c>
      <c r="E148" s="1010" t="s">
        <v>8</v>
      </c>
      <c r="F148" s="1010" t="s">
        <v>8</v>
      </c>
      <c r="G148" s="1010" t="s">
        <v>8</v>
      </c>
      <c r="H148" s="1010" t="s">
        <v>8</v>
      </c>
      <c r="I148" s="1010" t="s">
        <v>8</v>
      </c>
      <c r="J148" s="1010" t="s">
        <v>8</v>
      </c>
      <c r="K148" s="1010" t="s">
        <v>8</v>
      </c>
      <c r="L148" s="1010" t="s">
        <v>8</v>
      </c>
      <c r="M148" s="1010" t="s">
        <v>8</v>
      </c>
      <c r="N148" s="1010" t="s">
        <v>8</v>
      </c>
      <c r="O148" s="1339" t="s">
        <v>8</v>
      </c>
      <c r="P148" s="1339" t="s">
        <v>8</v>
      </c>
      <c r="Q148" s="1014" t="s">
        <v>8</v>
      </c>
    </row>
    <row r="149" spans="1:17" ht="22.5" x14ac:dyDescent="0.2">
      <c r="A149" s="261" t="s">
        <v>166</v>
      </c>
      <c r="B149" s="1010" t="s">
        <v>8</v>
      </c>
      <c r="C149" s="1010" t="s">
        <v>8</v>
      </c>
      <c r="D149" s="1010" t="s">
        <v>8</v>
      </c>
      <c r="E149" s="1010" t="s">
        <v>8</v>
      </c>
      <c r="F149" s="1010" t="s">
        <v>8</v>
      </c>
      <c r="G149" s="1010" t="s">
        <v>8</v>
      </c>
      <c r="H149" s="1010" t="s">
        <v>8</v>
      </c>
      <c r="I149" s="1010" t="s">
        <v>400</v>
      </c>
      <c r="J149" s="1010" t="s">
        <v>400</v>
      </c>
      <c r="K149" s="1010" t="s">
        <v>400</v>
      </c>
      <c r="L149" s="1010" t="s">
        <v>400</v>
      </c>
      <c r="M149" s="1010" t="s">
        <v>8</v>
      </c>
      <c r="N149" s="1010" t="s">
        <v>8</v>
      </c>
      <c r="O149" s="1339">
        <v>300</v>
      </c>
      <c r="P149" s="1339" t="s">
        <v>8</v>
      </c>
      <c r="Q149" s="1014" t="s">
        <v>8</v>
      </c>
    </row>
    <row r="150" spans="1:17" ht="22.5" x14ac:dyDescent="0.2">
      <c r="A150" s="261" t="s">
        <v>167</v>
      </c>
      <c r="B150" s="1010" t="s">
        <v>8</v>
      </c>
      <c r="C150" s="1010" t="s">
        <v>8</v>
      </c>
      <c r="D150" s="1010" t="s">
        <v>8</v>
      </c>
      <c r="E150" s="1010" t="s">
        <v>8</v>
      </c>
      <c r="F150" s="1010" t="s">
        <v>8</v>
      </c>
      <c r="G150" s="1010" t="s">
        <v>8</v>
      </c>
      <c r="H150" s="1010" t="s">
        <v>8</v>
      </c>
      <c r="I150" s="1010" t="s">
        <v>8</v>
      </c>
      <c r="J150" s="1010" t="s">
        <v>8</v>
      </c>
      <c r="K150" s="1010" t="s">
        <v>8</v>
      </c>
      <c r="L150" s="1010" t="s">
        <v>8</v>
      </c>
      <c r="M150" s="1010" t="s">
        <v>8</v>
      </c>
      <c r="N150" s="1010" t="s">
        <v>8</v>
      </c>
      <c r="O150" s="1339" t="s">
        <v>8</v>
      </c>
      <c r="P150" s="1339" t="s">
        <v>8</v>
      </c>
      <c r="Q150" s="1014" t="s">
        <v>8</v>
      </c>
    </row>
    <row r="151" spans="1:17" x14ac:dyDescent="0.2">
      <c r="A151" s="261" t="s">
        <v>246</v>
      </c>
      <c r="B151" s="1010" t="s">
        <v>8</v>
      </c>
      <c r="C151" s="1010" t="s">
        <v>8</v>
      </c>
      <c r="D151" s="1010" t="s">
        <v>8</v>
      </c>
      <c r="E151" s="1010" t="s">
        <v>8</v>
      </c>
      <c r="F151" s="1010" t="s">
        <v>8</v>
      </c>
      <c r="G151" s="1010" t="s">
        <v>8</v>
      </c>
      <c r="H151" s="1010" t="s">
        <v>8</v>
      </c>
      <c r="I151" s="1010" t="s">
        <v>8</v>
      </c>
      <c r="J151" s="1010" t="s">
        <v>8</v>
      </c>
      <c r="K151" s="1010" t="s">
        <v>8</v>
      </c>
      <c r="L151" s="1010" t="s">
        <v>8</v>
      </c>
      <c r="M151" s="1010" t="s">
        <v>8</v>
      </c>
      <c r="N151" s="1010" t="s">
        <v>8</v>
      </c>
      <c r="O151" s="1339" t="s">
        <v>8</v>
      </c>
      <c r="P151" s="1339" t="s">
        <v>8</v>
      </c>
      <c r="Q151" s="1014" t="s">
        <v>8</v>
      </c>
    </row>
    <row r="152" spans="1:17" x14ac:dyDescent="0.2">
      <c r="A152" s="261" t="s">
        <v>247</v>
      </c>
      <c r="B152" s="1010" t="s">
        <v>8</v>
      </c>
      <c r="C152" s="1010" t="s">
        <v>8</v>
      </c>
      <c r="D152" s="1010" t="s">
        <v>8</v>
      </c>
      <c r="E152" s="1010" t="s">
        <v>8</v>
      </c>
      <c r="F152" s="1010" t="s">
        <v>8</v>
      </c>
      <c r="G152" s="1010" t="s">
        <v>8</v>
      </c>
      <c r="H152" s="1010" t="s">
        <v>8</v>
      </c>
      <c r="I152" s="1010" t="s">
        <v>370</v>
      </c>
      <c r="J152" s="1010" t="s">
        <v>370</v>
      </c>
      <c r="K152" s="1010" t="s">
        <v>370</v>
      </c>
      <c r="L152" s="1010" t="s">
        <v>370</v>
      </c>
      <c r="M152" s="1010" t="s">
        <v>8</v>
      </c>
      <c r="N152" s="1010" t="s">
        <v>8</v>
      </c>
      <c r="O152" s="1339" t="s">
        <v>8</v>
      </c>
      <c r="P152" s="1341">
        <v>75</v>
      </c>
      <c r="Q152" s="1014" t="s">
        <v>8</v>
      </c>
    </row>
    <row r="153" spans="1:17" ht="22.5" x14ac:dyDescent="0.2">
      <c r="A153" s="261" t="s">
        <v>248</v>
      </c>
      <c r="B153" s="1010" t="s">
        <v>8</v>
      </c>
      <c r="C153" s="1010" t="s">
        <v>8</v>
      </c>
      <c r="D153" s="1010" t="s">
        <v>8</v>
      </c>
      <c r="E153" s="1010" t="s">
        <v>8</v>
      </c>
      <c r="F153" s="1010" t="s">
        <v>8</v>
      </c>
      <c r="G153" s="1010" t="s">
        <v>8</v>
      </c>
      <c r="H153" s="1010">
        <v>60</v>
      </c>
      <c r="I153" s="1010" t="s">
        <v>370</v>
      </c>
      <c r="J153" s="1010" t="s">
        <v>370</v>
      </c>
      <c r="K153" s="1010" t="s">
        <v>370</v>
      </c>
      <c r="L153" s="1010" t="s">
        <v>370</v>
      </c>
      <c r="M153" s="1010" t="s">
        <v>8</v>
      </c>
      <c r="N153" s="1010" t="s">
        <v>8</v>
      </c>
      <c r="O153" s="1339" t="s">
        <v>8</v>
      </c>
      <c r="P153" s="1339" t="s">
        <v>8</v>
      </c>
      <c r="Q153" s="1014" t="s">
        <v>8</v>
      </c>
    </row>
    <row r="154" spans="1:17" x14ac:dyDescent="0.2">
      <c r="A154" s="261" t="s">
        <v>720</v>
      </c>
      <c r="B154" s="99">
        <v>4022</v>
      </c>
      <c r="C154" s="99">
        <v>4579</v>
      </c>
      <c r="D154" s="99">
        <v>5138</v>
      </c>
      <c r="E154" s="99">
        <v>5610</v>
      </c>
      <c r="F154" s="99">
        <v>6119</v>
      </c>
      <c r="G154" s="99">
        <v>5685</v>
      </c>
      <c r="H154" s="99">
        <v>5896</v>
      </c>
      <c r="I154" s="99">
        <v>5993</v>
      </c>
      <c r="J154" s="99">
        <v>6057</v>
      </c>
      <c r="K154" s="99">
        <v>6080</v>
      </c>
      <c r="L154" s="99">
        <v>5790</v>
      </c>
      <c r="M154" s="99">
        <v>5403</v>
      </c>
      <c r="N154" s="137">
        <v>6299</v>
      </c>
      <c r="O154" s="1342">
        <v>5979</v>
      </c>
      <c r="P154" s="1342">
        <v>5757</v>
      </c>
      <c r="Q154" s="980">
        <v>5475</v>
      </c>
    </row>
    <row r="155" spans="1:17" x14ac:dyDescent="0.2">
      <c r="A155" s="261" t="s">
        <v>721</v>
      </c>
      <c r="B155" s="99">
        <v>3857</v>
      </c>
      <c r="C155" s="99">
        <v>4379</v>
      </c>
      <c r="D155" s="99">
        <v>4783</v>
      </c>
      <c r="E155" s="99">
        <v>5243</v>
      </c>
      <c r="F155" s="99">
        <v>5580</v>
      </c>
      <c r="G155" s="99">
        <v>5318</v>
      </c>
      <c r="H155" s="99">
        <v>5128</v>
      </c>
      <c r="I155" s="99">
        <v>4829</v>
      </c>
      <c r="J155" s="99">
        <v>5078</v>
      </c>
      <c r="K155" s="99">
        <v>5316</v>
      </c>
      <c r="L155" s="99">
        <v>5125</v>
      </c>
      <c r="M155" s="99">
        <v>4834</v>
      </c>
      <c r="N155" s="137">
        <v>5898</v>
      </c>
      <c r="O155" s="1350">
        <v>5738</v>
      </c>
      <c r="P155" s="1342">
        <v>5555</v>
      </c>
      <c r="Q155" s="980">
        <v>5274</v>
      </c>
    </row>
    <row r="156" spans="1:17" ht="22.5" x14ac:dyDescent="0.2">
      <c r="A156" s="261" t="s">
        <v>178</v>
      </c>
      <c r="B156" s="1010" t="s">
        <v>8</v>
      </c>
      <c r="C156" s="1010" t="s">
        <v>8</v>
      </c>
      <c r="D156" s="1010" t="s">
        <v>8</v>
      </c>
      <c r="E156" s="1010" t="s">
        <v>8</v>
      </c>
      <c r="F156" s="1010" t="s">
        <v>8</v>
      </c>
      <c r="G156" s="1010" t="s">
        <v>8</v>
      </c>
      <c r="H156" s="1010" t="s">
        <v>8</v>
      </c>
      <c r="I156" s="1010" t="s">
        <v>8</v>
      </c>
      <c r="J156" s="1010" t="s">
        <v>8</v>
      </c>
      <c r="K156" s="1010" t="s">
        <v>8</v>
      </c>
      <c r="L156" s="1010" t="s">
        <v>8</v>
      </c>
      <c r="M156" s="1010" t="s">
        <v>8</v>
      </c>
      <c r="N156" s="1010" t="s">
        <v>8</v>
      </c>
      <c r="O156" s="1345" t="s">
        <v>8</v>
      </c>
      <c r="P156" s="1345" t="s">
        <v>8</v>
      </c>
      <c r="Q156" s="1345" t="s">
        <v>8</v>
      </c>
    </row>
    <row r="157" spans="1:17" ht="22.5" x14ac:dyDescent="0.2">
      <c r="A157" s="261" t="s">
        <v>179</v>
      </c>
      <c r="B157" s="1010" t="s">
        <v>8</v>
      </c>
      <c r="C157" s="1010" t="s">
        <v>8</v>
      </c>
      <c r="D157" s="1010" t="s">
        <v>8</v>
      </c>
      <c r="E157" s="1010" t="s">
        <v>8</v>
      </c>
      <c r="F157" s="1010" t="s">
        <v>8</v>
      </c>
      <c r="G157" s="1010" t="s">
        <v>8</v>
      </c>
      <c r="H157" s="1010" t="s">
        <v>8</v>
      </c>
      <c r="I157" s="1010" t="s">
        <v>8</v>
      </c>
      <c r="J157" s="1010" t="s">
        <v>8</v>
      </c>
      <c r="K157" s="1010" t="s">
        <v>8</v>
      </c>
      <c r="L157" s="1010" t="s">
        <v>8</v>
      </c>
      <c r="M157" s="1010" t="s">
        <v>8</v>
      </c>
      <c r="N157" s="1010" t="s">
        <v>8</v>
      </c>
      <c r="O157" s="1345" t="s">
        <v>8</v>
      </c>
      <c r="P157" s="1345" t="s">
        <v>8</v>
      </c>
      <c r="Q157" s="1345" t="s">
        <v>8</v>
      </c>
    </row>
    <row r="158" spans="1:17" ht="22.5" x14ac:dyDescent="0.2">
      <c r="A158" s="261" t="s">
        <v>722</v>
      </c>
      <c r="B158" s="11">
        <v>66980.34</v>
      </c>
      <c r="C158" s="11">
        <v>50070.216999999997</v>
      </c>
      <c r="D158" s="11">
        <v>46299.81</v>
      </c>
      <c r="E158" s="11">
        <v>58061.987999999998</v>
      </c>
      <c r="F158" s="11">
        <v>78174.957999999999</v>
      </c>
      <c r="G158" s="11">
        <v>79652.807237119996</v>
      </c>
      <c r="H158" s="45">
        <v>95329.826498249997</v>
      </c>
      <c r="I158" s="45">
        <v>91740.162200500024</v>
      </c>
      <c r="J158" s="45">
        <v>137780.67974250004</v>
      </c>
      <c r="K158" s="45">
        <v>170151.986</v>
      </c>
      <c r="L158" s="45">
        <v>200668.337</v>
      </c>
      <c r="M158" s="45">
        <v>259944.40100000001</v>
      </c>
      <c r="N158" s="73">
        <v>282267.5</v>
      </c>
      <c r="O158" s="1358">
        <v>300448.59999999998</v>
      </c>
      <c r="P158" s="1359">
        <v>375750.2</v>
      </c>
      <c r="Q158" s="1014" t="s">
        <v>205</v>
      </c>
    </row>
    <row r="159" spans="1:17" x14ac:dyDescent="0.2">
      <c r="A159" s="1317" t="s">
        <v>181</v>
      </c>
      <c r="B159" s="1435"/>
      <c r="C159" s="1435"/>
      <c r="D159" s="1435"/>
      <c r="E159" s="1435"/>
      <c r="F159" s="1435"/>
      <c r="G159" s="1435"/>
      <c r="H159" s="1435"/>
      <c r="I159" s="1435"/>
      <c r="J159" s="1435"/>
      <c r="K159" s="1435"/>
      <c r="L159" s="1435"/>
      <c r="M159" s="1435"/>
      <c r="N159" s="1436"/>
      <c r="O159" s="1276"/>
      <c r="P159" s="1435"/>
      <c r="Q159" s="1435"/>
    </row>
    <row r="160" spans="1:17" x14ac:dyDescent="0.2">
      <c r="A160" s="261" t="s">
        <v>182</v>
      </c>
      <c r="B160" s="1010"/>
      <c r="C160" s="1010"/>
      <c r="D160" s="1010"/>
      <c r="E160" s="1010"/>
      <c r="F160" s="1010"/>
      <c r="G160" s="1010"/>
      <c r="H160" s="1010"/>
      <c r="I160" s="1010"/>
      <c r="J160" s="1010"/>
      <c r="K160" s="1010"/>
      <c r="L160" s="1010"/>
      <c r="M160" s="1010"/>
      <c r="N160" s="1011"/>
      <c r="O160" s="262"/>
      <c r="P160" s="1010"/>
      <c r="Q160" s="1014"/>
    </row>
    <row r="161" spans="1:17" x14ac:dyDescent="0.2">
      <c r="A161" s="261" t="s">
        <v>81</v>
      </c>
      <c r="B161" s="1010" t="s">
        <v>4</v>
      </c>
      <c r="C161" s="1010" t="s">
        <v>4</v>
      </c>
      <c r="D161" s="1010" t="s">
        <v>4</v>
      </c>
      <c r="E161" s="269">
        <v>7177.2</v>
      </c>
      <c r="F161" s="269">
        <v>8239.6</v>
      </c>
      <c r="G161" s="269">
        <v>12446.4</v>
      </c>
      <c r="H161" s="269">
        <v>18607.099999999999</v>
      </c>
      <c r="I161" s="269">
        <v>10161.9</v>
      </c>
      <c r="J161" s="269">
        <v>11513.3</v>
      </c>
      <c r="K161" s="269">
        <v>14799.9</v>
      </c>
      <c r="L161" s="269">
        <v>9678.5</v>
      </c>
      <c r="M161" s="269">
        <v>10928.4</v>
      </c>
      <c r="N161" s="270">
        <v>29975.1</v>
      </c>
      <c r="O161" s="1360">
        <v>14535.1</v>
      </c>
      <c r="P161" s="1350">
        <v>17768</v>
      </c>
      <c r="Q161" s="978">
        <v>20590.099999999999</v>
      </c>
    </row>
    <row r="162" spans="1:17" x14ac:dyDescent="0.2">
      <c r="A162" s="261" t="s">
        <v>175</v>
      </c>
      <c r="B162" s="1010" t="s">
        <v>8</v>
      </c>
      <c r="C162" s="1010" t="s">
        <v>8</v>
      </c>
      <c r="D162" s="1010" t="s">
        <v>8</v>
      </c>
      <c r="E162" s="1010" t="s">
        <v>8</v>
      </c>
      <c r="F162" s="1010" t="s">
        <v>8</v>
      </c>
      <c r="G162" s="1010" t="s">
        <v>8</v>
      </c>
      <c r="H162" s="1010" t="s">
        <v>8</v>
      </c>
      <c r="I162" s="1010" t="s">
        <v>8</v>
      </c>
      <c r="J162" s="1010" t="s">
        <v>8</v>
      </c>
      <c r="K162" s="1010" t="s">
        <v>8</v>
      </c>
      <c r="L162" s="1010" t="s">
        <v>8</v>
      </c>
      <c r="M162" s="1010" t="s">
        <v>8</v>
      </c>
      <c r="N162" s="1011" t="s">
        <v>8</v>
      </c>
      <c r="O162" s="1339" t="s">
        <v>8</v>
      </c>
      <c r="P162" s="1339" t="s">
        <v>8</v>
      </c>
      <c r="Q162" s="1014" t="s">
        <v>8</v>
      </c>
    </row>
    <row r="163" spans="1:17" x14ac:dyDescent="0.2">
      <c r="A163" s="261" t="s">
        <v>607</v>
      </c>
      <c r="B163" s="1010" t="s">
        <v>4</v>
      </c>
      <c r="C163" s="1010" t="s">
        <v>4</v>
      </c>
      <c r="D163" s="1010" t="s">
        <v>4</v>
      </c>
      <c r="E163" s="1010" t="s">
        <v>8</v>
      </c>
      <c r="F163" s="1010">
        <v>107.3</v>
      </c>
      <c r="G163" s="1010">
        <v>139.9</v>
      </c>
      <c r="H163" s="1010">
        <v>126.4</v>
      </c>
      <c r="I163" s="1010">
        <v>48.9</v>
      </c>
      <c r="J163" s="1010">
        <v>105.1</v>
      </c>
      <c r="K163" s="1010">
        <v>120.1</v>
      </c>
      <c r="L163" s="1010">
        <v>61.1</v>
      </c>
      <c r="M163" s="1010">
        <v>103.9</v>
      </c>
      <c r="N163" s="1011">
        <v>235.4</v>
      </c>
      <c r="O163" s="1339">
        <v>42.7</v>
      </c>
      <c r="P163" s="1339">
        <v>114.5</v>
      </c>
      <c r="Q163" s="1014">
        <v>105.7</v>
      </c>
    </row>
    <row r="164" spans="1:17" x14ac:dyDescent="0.2">
      <c r="A164" s="283" t="s">
        <v>723</v>
      </c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</row>
    <row r="165" spans="1:17" x14ac:dyDescent="0.2">
      <c r="A165" s="283" t="s">
        <v>724</v>
      </c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</row>
    <row r="166" spans="1:17" x14ac:dyDescent="0.2">
      <c r="A166" s="283" t="s">
        <v>725</v>
      </c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</row>
    <row r="167" spans="1:17" x14ac:dyDescent="0.2">
      <c r="A167" s="283" t="s">
        <v>726</v>
      </c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</row>
    <row r="168" spans="1:17" ht="22.5" customHeight="1" x14ac:dyDescent="0.2">
      <c r="A168" s="1662" t="s">
        <v>727</v>
      </c>
      <c r="B168" s="1662"/>
      <c r="C168" s="1662"/>
      <c r="D168" s="1662"/>
      <c r="E168" s="1662"/>
      <c r="F168" s="1662"/>
      <c r="G168" s="1662"/>
      <c r="H168" s="200"/>
      <c r="I168" s="200"/>
      <c r="J168" s="200"/>
      <c r="K168" s="200"/>
    </row>
    <row r="169" spans="1:17" x14ac:dyDescent="0.2">
      <c r="A169" s="283" t="s">
        <v>728</v>
      </c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</row>
    <row r="170" spans="1:17" x14ac:dyDescent="0.2">
      <c r="A170" s="283" t="s">
        <v>729</v>
      </c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</row>
    <row r="171" spans="1:17" x14ac:dyDescent="0.2">
      <c r="A171" s="283" t="s">
        <v>851</v>
      </c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</row>
    <row r="172" spans="1:17" x14ac:dyDescent="0.2">
      <c r="A172" s="283" t="s">
        <v>202</v>
      </c>
    </row>
    <row r="173" spans="1:17" x14ac:dyDescent="0.2">
      <c r="A173" s="283" t="s">
        <v>730</v>
      </c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</row>
    <row r="174" spans="1:17" x14ac:dyDescent="0.2">
      <c r="A174" s="138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</row>
  </sheetData>
  <mergeCells count="5">
    <mergeCell ref="B40:N40"/>
    <mergeCell ref="B68:N68"/>
    <mergeCell ref="B89:N89"/>
    <mergeCell ref="A168:G168"/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1"/>
  <sheetViews>
    <sheetView workbookViewId="0">
      <pane xSplit="1" ySplit="2" topLeftCell="B150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34.140625" style="153" customWidth="1"/>
    <col min="2" max="9" width="7.28515625" style="40" customWidth="1"/>
    <col min="10" max="12" width="7.28515625" style="151" customWidth="1"/>
    <col min="13" max="13" width="7.28515625" style="662" customWidth="1"/>
    <col min="14" max="16" width="7.28515625" style="138" customWidth="1"/>
    <col min="17" max="17" width="8.7109375" style="138" customWidth="1"/>
    <col min="18" max="256" width="9.140625" style="138"/>
    <col min="257" max="257" width="45.42578125" style="138" customWidth="1"/>
    <col min="258" max="270" width="10" style="138" customWidth="1"/>
    <col min="271" max="271" width="11.28515625" style="138" customWidth="1"/>
    <col min="272" max="272" width="16.5703125" style="138" customWidth="1"/>
    <col min="273" max="512" width="9.140625" style="138"/>
    <col min="513" max="513" width="45.42578125" style="138" customWidth="1"/>
    <col min="514" max="526" width="10" style="138" customWidth="1"/>
    <col min="527" max="527" width="11.28515625" style="138" customWidth="1"/>
    <col min="528" max="528" width="16.5703125" style="138" customWidth="1"/>
    <col min="529" max="768" width="9.140625" style="138"/>
    <col min="769" max="769" width="45.42578125" style="138" customWidth="1"/>
    <col min="770" max="782" width="10" style="138" customWidth="1"/>
    <col min="783" max="783" width="11.28515625" style="138" customWidth="1"/>
    <col min="784" max="784" width="16.5703125" style="138" customWidth="1"/>
    <col min="785" max="1024" width="9.140625" style="138"/>
    <col min="1025" max="1025" width="45.42578125" style="138" customWidth="1"/>
    <col min="1026" max="1038" width="10" style="138" customWidth="1"/>
    <col min="1039" max="1039" width="11.28515625" style="138" customWidth="1"/>
    <col min="1040" max="1040" width="16.5703125" style="138" customWidth="1"/>
    <col min="1041" max="1280" width="9.140625" style="138"/>
    <col min="1281" max="1281" width="45.42578125" style="138" customWidth="1"/>
    <col min="1282" max="1294" width="10" style="138" customWidth="1"/>
    <col min="1295" max="1295" width="11.28515625" style="138" customWidth="1"/>
    <col min="1296" max="1296" width="16.5703125" style="138" customWidth="1"/>
    <col min="1297" max="1536" width="9.140625" style="138"/>
    <col min="1537" max="1537" width="45.42578125" style="138" customWidth="1"/>
    <col min="1538" max="1550" width="10" style="138" customWidth="1"/>
    <col min="1551" max="1551" width="11.28515625" style="138" customWidth="1"/>
    <col min="1552" max="1552" width="16.5703125" style="138" customWidth="1"/>
    <col min="1553" max="1792" width="9.140625" style="138"/>
    <col min="1793" max="1793" width="45.42578125" style="138" customWidth="1"/>
    <col min="1794" max="1806" width="10" style="138" customWidth="1"/>
    <col min="1807" max="1807" width="11.28515625" style="138" customWidth="1"/>
    <col min="1808" max="1808" width="16.5703125" style="138" customWidth="1"/>
    <col min="1809" max="2048" width="9.140625" style="138"/>
    <col min="2049" max="2049" width="45.42578125" style="138" customWidth="1"/>
    <col min="2050" max="2062" width="10" style="138" customWidth="1"/>
    <col min="2063" max="2063" width="11.28515625" style="138" customWidth="1"/>
    <col min="2064" max="2064" width="16.5703125" style="138" customWidth="1"/>
    <col min="2065" max="2304" width="9.140625" style="138"/>
    <col min="2305" max="2305" width="45.42578125" style="138" customWidth="1"/>
    <col min="2306" max="2318" width="10" style="138" customWidth="1"/>
    <col min="2319" max="2319" width="11.28515625" style="138" customWidth="1"/>
    <col min="2320" max="2320" width="16.5703125" style="138" customWidth="1"/>
    <col min="2321" max="2560" width="9.140625" style="138"/>
    <col min="2561" max="2561" width="45.42578125" style="138" customWidth="1"/>
    <col min="2562" max="2574" width="10" style="138" customWidth="1"/>
    <col min="2575" max="2575" width="11.28515625" style="138" customWidth="1"/>
    <col min="2576" max="2576" width="16.5703125" style="138" customWidth="1"/>
    <col min="2577" max="2816" width="9.140625" style="138"/>
    <col min="2817" max="2817" width="45.42578125" style="138" customWidth="1"/>
    <col min="2818" max="2830" width="10" style="138" customWidth="1"/>
    <col min="2831" max="2831" width="11.28515625" style="138" customWidth="1"/>
    <col min="2832" max="2832" width="16.5703125" style="138" customWidth="1"/>
    <col min="2833" max="3072" width="9.140625" style="138"/>
    <col min="3073" max="3073" width="45.42578125" style="138" customWidth="1"/>
    <col min="3074" max="3086" width="10" style="138" customWidth="1"/>
    <col min="3087" max="3087" width="11.28515625" style="138" customWidth="1"/>
    <col min="3088" max="3088" width="16.5703125" style="138" customWidth="1"/>
    <col min="3089" max="3328" width="9.140625" style="138"/>
    <col min="3329" max="3329" width="45.42578125" style="138" customWidth="1"/>
    <col min="3330" max="3342" width="10" style="138" customWidth="1"/>
    <col min="3343" max="3343" width="11.28515625" style="138" customWidth="1"/>
    <col min="3344" max="3344" width="16.5703125" style="138" customWidth="1"/>
    <col min="3345" max="3584" width="9.140625" style="138"/>
    <col min="3585" max="3585" width="45.42578125" style="138" customWidth="1"/>
    <col min="3586" max="3598" width="10" style="138" customWidth="1"/>
    <col min="3599" max="3599" width="11.28515625" style="138" customWidth="1"/>
    <col min="3600" max="3600" width="16.5703125" style="138" customWidth="1"/>
    <col min="3601" max="3840" width="9.140625" style="138"/>
    <col min="3841" max="3841" width="45.42578125" style="138" customWidth="1"/>
    <col min="3842" max="3854" width="10" style="138" customWidth="1"/>
    <col min="3855" max="3855" width="11.28515625" style="138" customWidth="1"/>
    <col min="3856" max="3856" width="16.5703125" style="138" customWidth="1"/>
    <col min="3857" max="4096" width="9.140625" style="138"/>
    <col min="4097" max="4097" width="45.42578125" style="138" customWidth="1"/>
    <col min="4098" max="4110" width="10" style="138" customWidth="1"/>
    <col min="4111" max="4111" width="11.28515625" style="138" customWidth="1"/>
    <col min="4112" max="4112" width="16.5703125" style="138" customWidth="1"/>
    <col min="4113" max="4352" width="9.140625" style="138"/>
    <col min="4353" max="4353" width="45.42578125" style="138" customWidth="1"/>
    <col min="4354" max="4366" width="10" style="138" customWidth="1"/>
    <col min="4367" max="4367" width="11.28515625" style="138" customWidth="1"/>
    <col min="4368" max="4368" width="16.5703125" style="138" customWidth="1"/>
    <col min="4369" max="4608" width="9.140625" style="138"/>
    <col min="4609" max="4609" width="45.42578125" style="138" customWidth="1"/>
    <col min="4610" max="4622" width="10" style="138" customWidth="1"/>
    <col min="4623" max="4623" width="11.28515625" style="138" customWidth="1"/>
    <col min="4624" max="4624" width="16.5703125" style="138" customWidth="1"/>
    <col min="4625" max="4864" width="9.140625" style="138"/>
    <col min="4865" max="4865" width="45.42578125" style="138" customWidth="1"/>
    <col min="4866" max="4878" width="10" style="138" customWidth="1"/>
    <col min="4879" max="4879" width="11.28515625" style="138" customWidth="1"/>
    <col min="4880" max="4880" width="16.5703125" style="138" customWidth="1"/>
    <col min="4881" max="5120" width="9.140625" style="138"/>
    <col min="5121" max="5121" width="45.42578125" style="138" customWidth="1"/>
    <col min="5122" max="5134" width="10" style="138" customWidth="1"/>
    <col min="5135" max="5135" width="11.28515625" style="138" customWidth="1"/>
    <col min="5136" max="5136" width="16.5703125" style="138" customWidth="1"/>
    <col min="5137" max="5376" width="9.140625" style="138"/>
    <col min="5377" max="5377" width="45.42578125" style="138" customWidth="1"/>
    <col min="5378" max="5390" width="10" style="138" customWidth="1"/>
    <col min="5391" max="5391" width="11.28515625" style="138" customWidth="1"/>
    <col min="5392" max="5392" width="16.5703125" style="138" customWidth="1"/>
    <col min="5393" max="5632" width="9.140625" style="138"/>
    <col min="5633" max="5633" width="45.42578125" style="138" customWidth="1"/>
    <col min="5634" max="5646" width="10" style="138" customWidth="1"/>
    <col min="5647" max="5647" width="11.28515625" style="138" customWidth="1"/>
    <col min="5648" max="5648" width="16.5703125" style="138" customWidth="1"/>
    <col min="5649" max="5888" width="9.140625" style="138"/>
    <col min="5889" max="5889" width="45.42578125" style="138" customWidth="1"/>
    <col min="5890" max="5902" width="10" style="138" customWidth="1"/>
    <col min="5903" max="5903" width="11.28515625" style="138" customWidth="1"/>
    <col min="5904" max="5904" width="16.5703125" style="138" customWidth="1"/>
    <col min="5905" max="6144" width="9.140625" style="138"/>
    <col min="6145" max="6145" width="45.42578125" style="138" customWidth="1"/>
    <col min="6146" max="6158" width="10" style="138" customWidth="1"/>
    <col min="6159" max="6159" width="11.28515625" style="138" customWidth="1"/>
    <col min="6160" max="6160" width="16.5703125" style="138" customWidth="1"/>
    <col min="6161" max="6400" width="9.140625" style="138"/>
    <col min="6401" max="6401" width="45.42578125" style="138" customWidth="1"/>
    <col min="6402" max="6414" width="10" style="138" customWidth="1"/>
    <col min="6415" max="6415" width="11.28515625" style="138" customWidth="1"/>
    <col min="6416" max="6416" width="16.5703125" style="138" customWidth="1"/>
    <col min="6417" max="6656" width="9.140625" style="138"/>
    <col min="6657" max="6657" width="45.42578125" style="138" customWidth="1"/>
    <col min="6658" max="6670" width="10" style="138" customWidth="1"/>
    <col min="6671" max="6671" width="11.28515625" style="138" customWidth="1"/>
    <col min="6672" max="6672" width="16.5703125" style="138" customWidth="1"/>
    <col min="6673" max="6912" width="9.140625" style="138"/>
    <col min="6913" max="6913" width="45.42578125" style="138" customWidth="1"/>
    <col min="6914" max="6926" width="10" style="138" customWidth="1"/>
    <col min="6927" max="6927" width="11.28515625" style="138" customWidth="1"/>
    <col min="6928" max="6928" width="16.5703125" style="138" customWidth="1"/>
    <col min="6929" max="7168" width="9.140625" style="138"/>
    <col min="7169" max="7169" width="45.42578125" style="138" customWidth="1"/>
    <col min="7170" max="7182" width="10" style="138" customWidth="1"/>
    <col min="7183" max="7183" width="11.28515625" style="138" customWidth="1"/>
    <col min="7184" max="7184" width="16.5703125" style="138" customWidth="1"/>
    <col min="7185" max="7424" width="9.140625" style="138"/>
    <col min="7425" max="7425" width="45.42578125" style="138" customWidth="1"/>
    <col min="7426" max="7438" width="10" style="138" customWidth="1"/>
    <col min="7439" max="7439" width="11.28515625" style="138" customWidth="1"/>
    <col min="7440" max="7440" width="16.5703125" style="138" customWidth="1"/>
    <col min="7441" max="7680" width="9.140625" style="138"/>
    <col min="7681" max="7681" width="45.42578125" style="138" customWidth="1"/>
    <col min="7682" max="7694" width="10" style="138" customWidth="1"/>
    <col min="7695" max="7695" width="11.28515625" style="138" customWidth="1"/>
    <col min="7696" max="7696" width="16.5703125" style="138" customWidth="1"/>
    <col min="7697" max="7936" width="9.140625" style="138"/>
    <col min="7937" max="7937" width="45.42578125" style="138" customWidth="1"/>
    <col min="7938" max="7950" width="10" style="138" customWidth="1"/>
    <col min="7951" max="7951" width="11.28515625" style="138" customWidth="1"/>
    <col min="7952" max="7952" width="16.5703125" style="138" customWidth="1"/>
    <col min="7953" max="8192" width="9.140625" style="138"/>
    <col min="8193" max="8193" width="45.42578125" style="138" customWidth="1"/>
    <col min="8194" max="8206" width="10" style="138" customWidth="1"/>
    <col min="8207" max="8207" width="11.28515625" style="138" customWidth="1"/>
    <col min="8208" max="8208" width="16.5703125" style="138" customWidth="1"/>
    <col min="8209" max="8448" width="9.140625" style="138"/>
    <col min="8449" max="8449" width="45.42578125" style="138" customWidth="1"/>
    <col min="8450" max="8462" width="10" style="138" customWidth="1"/>
    <col min="8463" max="8463" width="11.28515625" style="138" customWidth="1"/>
    <col min="8464" max="8464" width="16.5703125" style="138" customWidth="1"/>
    <col min="8465" max="8704" width="9.140625" style="138"/>
    <col min="8705" max="8705" width="45.42578125" style="138" customWidth="1"/>
    <col min="8706" max="8718" width="10" style="138" customWidth="1"/>
    <col min="8719" max="8719" width="11.28515625" style="138" customWidth="1"/>
    <col min="8720" max="8720" width="16.5703125" style="138" customWidth="1"/>
    <col min="8721" max="8960" width="9.140625" style="138"/>
    <col min="8961" max="8961" width="45.42578125" style="138" customWidth="1"/>
    <col min="8962" max="8974" width="10" style="138" customWidth="1"/>
    <col min="8975" max="8975" width="11.28515625" style="138" customWidth="1"/>
    <col min="8976" max="8976" width="16.5703125" style="138" customWidth="1"/>
    <col min="8977" max="9216" width="9.140625" style="138"/>
    <col min="9217" max="9217" width="45.42578125" style="138" customWidth="1"/>
    <col min="9218" max="9230" width="10" style="138" customWidth="1"/>
    <col min="9231" max="9231" width="11.28515625" style="138" customWidth="1"/>
    <col min="9232" max="9232" width="16.5703125" style="138" customWidth="1"/>
    <col min="9233" max="9472" width="9.140625" style="138"/>
    <col min="9473" max="9473" width="45.42578125" style="138" customWidth="1"/>
    <col min="9474" max="9486" width="10" style="138" customWidth="1"/>
    <col min="9487" max="9487" width="11.28515625" style="138" customWidth="1"/>
    <col min="9488" max="9488" width="16.5703125" style="138" customWidth="1"/>
    <col min="9489" max="9728" width="9.140625" style="138"/>
    <col min="9729" max="9729" width="45.42578125" style="138" customWidth="1"/>
    <col min="9730" max="9742" width="10" style="138" customWidth="1"/>
    <col min="9743" max="9743" width="11.28515625" style="138" customWidth="1"/>
    <col min="9744" max="9744" width="16.5703125" style="138" customWidth="1"/>
    <col min="9745" max="9984" width="9.140625" style="138"/>
    <col min="9985" max="9985" width="45.42578125" style="138" customWidth="1"/>
    <col min="9986" max="9998" width="10" style="138" customWidth="1"/>
    <col min="9999" max="9999" width="11.28515625" style="138" customWidth="1"/>
    <col min="10000" max="10000" width="16.5703125" style="138" customWidth="1"/>
    <col min="10001" max="10240" width="9.140625" style="138"/>
    <col min="10241" max="10241" width="45.42578125" style="138" customWidth="1"/>
    <col min="10242" max="10254" width="10" style="138" customWidth="1"/>
    <col min="10255" max="10255" width="11.28515625" style="138" customWidth="1"/>
    <col min="10256" max="10256" width="16.5703125" style="138" customWidth="1"/>
    <col min="10257" max="10496" width="9.140625" style="138"/>
    <col min="10497" max="10497" width="45.42578125" style="138" customWidth="1"/>
    <col min="10498" max="10510" width="10" style="138" customWidth="1"/>
    <col min="10511" max="10511" width="11.28515625" style="138" customWidth="1"/>
    <col min="10512" max="10512" width="16.5703125" style="138" customWidth="1"/>
    <col min="10513" max="10752" width="9.140625" style="138"/>
    <col min="10753" max="10753" width="45.42578125" style="138" customWidth="1"/>
    <col min="10754" max="10766" width="10" style="138" customWidth="1"/>
    <col min="10767" max="10767" width="11.28515625" style="138" customWidth="1"/>
    <col min="10768" max="10768" width="16.5703125" style="138" customWidth="1"/>
    <col min="10769" max="11008" width="9.140625" style="138"/>
    <col min="11009" max="11009" width="45.42578125" style="138" customWidth="1"/>
    <col min="11010" max="11022" width="10" style="138" customWidth="1"/>
    <col min="11023" max="11023" width="11.28515625" style="138" customWidth="1"/>
    <col min="11024" max="11024" width="16.5703125" style="138" customWidth="1"/>
    <col min="11025" max="11264" width="9.140625" style="138"/>
    <col min="11265" max="11265" width="45.42578125" style="138" customWidth="1"/>
    <col min="11266" max="11278" width="10" style="138" customWidth="1"/>
    <col min="11279" max="11279" width="11.28515625" style="138" customWidth="1"/>
    <col min="11280" max="11280" width="16.5703125" style="138" customWidth="1"/>
    <col min="11281" max="11520" width="9.140625" style="138"/>
    <col min="11521" max="11521" width="45.42578125" style="138" customWidth="1"/>
    <col min="11522" max="11534" width="10" style="138" customWidth="1"/>
    <col min="11535" max="11535" width="11.28515625" style="138" customWidth="1"/>
    <col min="11536" max="11536" width="16.5703125" style="138" customWidth="1"/>
    <col min="11537" max="11776" width="9.140625" style="138"/>
    <col min="11777" max="11777" width="45.42578125" style="138" customWidth="1"/>
    <col min="11778" max="11790" width="10" style="138" customWidth="1"/>
    <col min="11791" max="11791" width="11.28515625" style="138" customWidth="1"/>
    <col min="11792" max="11792" width="16.5703125" style="138" customWidth="1"/>
    <col min="11793" max="12032" width="9.140625" style="138"/>
    <col min="12033" max="12033" width="45.42578125" style="138" customWidth="1"/>
    <col min="12034" max="12046" width="10" style="138" customWidth="1"/>
    <col min="12047" max="12047" width="11.28515625" style="138" customWidth="1"/>
    <col min="12048" max="12048" width="16.5703125" style="138" customWidth="1"/>
    <col min="12049" max="12288" width="9.140625" style="138"/>
    <col min="12289" max="12289" width="45.42578125" style="138" customWidth="1"/>
    <col min="12290" max="12302" width="10" style="138" customWidth="1"/>
    <col min="12303" max="12303" width="11.28515625" style="138" customWidth="1"/>
    <col min="12304" max="12304" width="16.5703125" style="138" customWidth="1"/>
    <col min="12305" max="12544" width="9.140625" style="138"/>
    <col min="12545" max="12545" width="45.42578125" style="138" customWidth="1"/>
    <col min="12546" max="12558" width="10" style="138" customWidth="1"/>
    <col min="12559" max="12559" width="11.28515625" style="138" customWidth="1"/>
    <col min="12560" max="12560" width="16.5703125" style="138" customWidth="1"/>
    <col min="12561" max="12800" width="9.140625" style="138"/>
    <col min="12801" max="12801" width="45.42578125" style="138" customWidth="1"/>
    <col min="12802" max="12814" width="10" style="138" customWidth="1"/>
    <col min="12815" max="12815" width="11.28515625" style="138" customWidth="1"/>
    <col min="12816" max="12816" width="16.5703125" style="138" customWidth="1"/>
    <col min="12817" max="13056" width="9.140625" style="138"/>
    <col min="13057" max="13057" width="45.42578125" style="138" customWidth="1"/>
    <col min="13058" max="13070" width="10" style="138" customWidth="1"/>
    <col min="13071" max="13071" width="11.28515625" style="138" customWidth="1"/>
    <col min="13072" max="13072" width="16.5703125" style="138" customWidth="1"/>
    <col min="13073" max="13312" width="9.140625" style="138"/>
    <col min="13313" max="13313" width="45.42578125" style="138" customWidth="1"/>
    <col min="13314" max="13326" width="10" style="138" customWidth="1"/>
    <col min="13327" max="13327" width="11.28515625" style="138" customWidth="1"/>
    <col min="13328" max="13328" width="16.5703125" style="138" customWidth="1"/>
    <col min="13329" max="13568" width="9.140625" style="138"/>
    <col min="13569" max="13569" width="45.42578125" style="138" customWidth="1"/>
    <col min="13570" max="13582" width="10" style="138" customWidth="1"/>
    <col min="13583" max="13583" width="11.28515625" style="138" customWidth="1"/>
    <col min="13584" max="13584" width="16.5703125" style="138" customWidth="1"/>
    <col min="13585" max="13824" width="9.140625" style="138"/>
    <col min="13825" max="13825" width="45.42578125" style="138" customWidth="1"/>
    <col min="13826" max="13838" width="10" style="138" customWidth="1"/>
    <col min="13839" max="13839" width="11.28515625" style="138" customWidth="1"/>
    <col min="13840" max="13840" width="16.5703125" style="138" customWidth="1"/>
    <col min="13841" max="14080" width="9.140625" style="138"/>
    <col min="14081" max="14081" width="45.42578125" style="138" customWidth="1"/>
    <col min="14082" max="14094" width="10" style="138" customWidth="1"/>
    <col min="14095" max="14095" width="11.28515625" style="138" customWidth="1"/>
    <col min="14096" max="14096" width="16.5703125" style="138" customWidth="1"/>
    <col min="14097" max="14336" width="9.140625" style="138"/>
    <col min="14337" max="14337" width="45.42578125" style="138" customWidth="1"/>
    <col min="14338" max="14350" width="10" style="138" customWidth="1"/>
    <col min="14351" max="14351" width="11.28515625" style="138" customWidth="1"/>
    <col min="14352" max="14352" width="16.5703125" style="138" customWidth="1"/>
    <col min="14353" max="14592" width="9.140625" style="138"/>
    <col min="14593" max="14593" width="45.42578125" style="138" customWidth="1"/>
    <col min="14594" max="14606" width="10" style="138" customWidth="1"/>
    <col min="14607" max="14607" width="11.28515625" style="138" customWidth="1"/>
    <col min="14608" max="14608" width="16.5703125" style="138" customWidth="1"/>
    <col min="14609" max="14848" width="9.140625" style="138"/>
    <col min="14849" max="14849" width="45.42578125" style="138" customWidth="1"/>
    <col min="14850" max="14862" width="10" style="138" customWidth="1"/>
    <col min="14863" max="14863" width="11.28515625" style="138" customWidth="1"/>
    <col min="14864" max="14864" width="16.5703125" style="138" customWidth="1"/>
    <col min="14865" max="15104" width="9.140625" style="138"/>
    <col min="15105" max="15105" width="45.42578125" style="138" customWidth="1"/>
    <col min="15106" max="15118" width="10" style="138" customWidth="1"/>
    <col min="15119" max="15119" width="11.28515625" style="138" customWidth="1"/>
    <col min="15120" max="15120" width="16.5703125" style="138" customWidth="1"/>
    <col min="15121" max="15360" width="9.140625" style="138"/>
    <col min="15361" max="15361" width="45.42578125" style="138" customWidth="1"/>
    <col min="15362" max="15374" width="10" style="138" customWidth="1"/>
    <col min="15375" max="15375" width="11.28515625" style="138" customWidth="1"/>
    <col min="15376" max="15376" width="16.5703125" style="138" customWidth="1"/>
    <col min="15377" max="15616" width="9.140625" style="138"/>
    <col min="15617" max="15617" width="45.42578125" style="138" customWidth="1"/>
    <col min="15618" max="15630" width="10" style="138" customWidth="1"/>
    <col min="15631" max="15631" width="11.28515625" style="138" customWidth="1"/>
    <col min="15632" max="15632" width="16.5703125" style="138" customWidth="1"/>
    <col min="15633" max="15872" width="9.140625" style="138"/>
    <col min="15873" max="15873" width="45.42578125" style="138" customWidth="1"/>
    <col min="15874" max="15886" width="10" style="138" customWidth="1"/>
    <col min="15887" max="15887" width="11.28515625" style="138" customWidth="1"/>
    <col min="15888" max="15888" width="16.5703125" style="138" customWidth="1"/>
    <col min="15889" max="16128" width="9.140625" style="138"/>
    <col min="16129" max="16129" width="45.42578125" style="138" customWidth="1"/>
    <col min="16130" max="16142" width="10" style="138" customWidth="1"/>
    <col min="16143" max="16143" width="11.28515625" style="138" customWidth="1"/>
    <col min="16144" max="16144" width="16.5703125" style="138" customWidth="1"/>
    <col min="16145" max="16384" width="9.140625" style="138"/>
  </cols>
  <sheetData>
    <row r="1" spans="1:17" ht="15.75" x14ac:dyDescent="0.2">
      <c r="A1" s="1666" t="s">
        <v>622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</row>
    <row r="2" spans="1:17" s="656" customFormat="1" x14ac:dyDescent="0.25">
      <c r="A2" s="1022" t="s">
        <v>311</v>
      </c>
      <c r="B2" s="1022">
        <v>2010</v>
      </c>
      <c r="C2" s="1022">
        <v>2011</v>
      </c>
      <c r="D2" s="1022">
        <v>2012</v>
      </c>
      <c r="E2" s="1022">
        <v>2013</v>
      </c>
      <c r="F2" s="1022">
        <v>2014</v>
      </c>
      <c r="G2" s="1022">
        <v>2015</v>
      </c>
      <c r="H2" s="1022">
        <v>2016</v>
      </c>
      <c r="I2" s="1022">
        <v>2017</v>
      </c>
      <c r="J2" s="1022">
        <v>2018</v>
      </c>
      <c r="K2" s="1022">
        <v>2019</v>
      </c>
      <c r="L2" s="1022">
        <v>2020</v>
      </c>
      <c r="M2" s="1321">
        <v>2021</v>
      </c>
      <c r="N2" s="1321">
        <v>2022</v>
      </c>
      <c r="O2" s="1022">
        <v>2023</v>
      </c>
      <c r="P2" s="1022">
        <v>2024</v>
      </c>
      <c r="Q2" s="1022">
        <v>2025</v>
      </c>
    </row>
    <row r="3" spans="1:17" s="5" customFormat="1" x14ac:dyDescent="0.2">
      <c r="A3" s="1322" t="s">
        <v>1</v>
      </c>
      <c r="B3" s="1322"/>
      <c r="C3" s="1322"/>
      <c r="D3" s="1322"/>
      <c r="E3" s="1322"/>
      <c r="F3" s="1322"/>
      <c r="G3" s="1322"/>
      <c r="H3" s="1322"/>
      <c r="I3" s="1322"/>
      <c r="J3" s="1322"/>
      <c r="K3" s="1322"/>
      <c r="L3" s="1322"/>
      <c r="M3" s="1322"/>
      <c r="N3" s="1322"/>
      <c r="O3" s="1028"/>
      <c r="P3" s="1028"/>
      <c r="Q3" s="1028"/>
    </row>
    <row r="4" spans="1:17" ht="22.5" x14ac:dyDescent="0.2">
      <c r="A4" s="798" t="s">
        <v>312</v>
      </c>
      <c r="B4" s="1191"/>
      <c r="C4" s="1191"/>
      <c r="D4" s="1191"/>
      <c r="E4" s="1191"/>
      <c r="F4" s="1191"/>
      <c r="G4" s="1191"/>
      <c r="H4" s="1191"/>
      <c r="I4" s="1191"/>
      <c r="J4" s="1191"/>
      <c r="K4" s="1191"/>
      <c r="L4" s="1191"/>
      <c r="M4" s="1191"/>
      <c r="N4" s="1191"/>
      <c r="O4" s="1012"/>
      <c r="P4" s="1012"/>
      <c r="Q4" s="1012"/>
    </row>
    <row r="5" spans="1:17" x14ac:dyDescent="0.2">
      <c r="A5" s="798" t="s">
        <v>46</v>
      </c>
      <c r="B5" s="1019">
        <v>33.35</v>
      </c>
      <c r="C5" s="1019">
        <v>33.631</v>
      </c>
      <c r="D5" s="1019">
        <v>33.637</v>
      </c>
      <c r="E5" s="1019">
        <v>33.646999999999998</v>
      </c>
      <c r="F5" s="1019">
        <v>33.475999999999999</v>
      </c>
      <c r="G5" s="1019">
        <v>33.652000000000001</v>
      </c>
      <c r="H5" s="1019">
        <v>33.734000000000002</v>
      </c>
      <c r="I5" s="1019">
        <v>34.552</v>
      </c>
      <c r="J5" s="1019">
        <v>35.31</v>
      </c>
      <c r="K5" s="1019">
        <v>35.448</v>
      </c>
      <c r="L5" s="1019">
        <v>35.348999999999997</v>
      </c>
      <c r="M5" s="1019">
        <v>36.674999999999997</v>
      </c>
      <c r="N5" s="1019">
        <v>36.356999999999999</v>
      </c>
      <c r="O5" s="1055">
        <v>36</v>
      </c>
      <c r="P5" s="1012">
        <v>35.799999999999997</v>
      </c>
      <c r="Q5" s="1012">
        <v>35.4</v>
      </c>
    </row>
    <row r="6" spans="1:17" x14ac:dyDescent="0.2">
      <c r="A6" s="798" t="s">
        <v>5</v>
      </c>
      <c r="B6" s="1060">
        <v>100.8</v>
      </c>
      <c r="C6" s="1060">
        <v>100.8</v>
      </c>
      <c r="D6" s="1060">
        <v>100</v>
      </c>
      <c r="E6" s="1060">
        <v>100</v>
      </c>
      <c r="F6" s="1060">
        <v>99.5</v>
      </c>
      <c r="G6" s="1060">
        <v>100.5</v>
      </c>
      <c r="H6" s="1060">
        <v>100.2</v>
      </c>
      <c r="I6" s="1060">
        <v>102.4</v>
      </c>
      <c r="J6" s="826">
        <v>102.2</v>
      </c>
      <c r="K6" s="826">
        <v>100.4</v>
      </c>
      <c r="L6" s="826">
        <v>99.7</v>
      </c>
      <c r="M6" s="788">
        <v>103.7</v>
      </c>
      <c r="N6" s="788">
        <v>99.1</v>
      </c>
      <c r="O6" s="813">
        <v>99.1</v>
      </c>
      <c r="P6" s="1012">
        <v>99.4</v>
      </c>
      <c r="Q6" s="1012">
        <v>99.4</v>
      </c>
    </row>
    <row r="7" spans="1:17" x14ac:dyDescent="0.2">
      <c r="A7" s="798" t="s">
        <v>6</v>
      </c>
      <c r="B7" s="790"/>
      <c r="C7" s="790"/>
      <c r="D7" s="790"/>
      <c r="E7" s="986"/>
      <c r="F7" s="986"/>
      <c r="G7" s="986"/>
      <c r="H7" s="986"/>
      <c r="I7" s="986"/>
      <c r="J7" s="790"/>
      <c r="K7" s="973"/>
      <c r="L7" s="973"/>
      <c r="M7" s="808"/>
      <c r="N7" s="790"/>
      <c r="O7" s="813"/>
      <c r="P7" s="1012"/>
      <c r="Q7" s="1012"/>
    </row>
    <row r="8" spans="1:17" x14ac:dyDescent="0.2">
      <c r="A8" s="798" t="s">
        <v>262</v>
      </c>
      <c r="B8" s="1326">
        <v>645</v>
      </c>
      <c r="C8" s="1326">
        <v>658</v>
      </c>
      <c r="D8" s="1326">
        <v>645</v>
      </c>
      <c r="E8" s="1326">
        <v>646</v>
      </c>
      <c r="F8" s="1326">
        <v>656</v>
      </c>
      <c r="G8" s="1326">
        <v>648</v>
      </c>
      <c r="H8" s="1326">
        <v>683</v>
      </c>
      <c r="I8" s="1326">
        <v>740</v>
      </c>
      <c r="J8" s="1326">
        <v>695</v>
      </c>
      <c r="K8" s="1326">
        <v>705</v>
      </c>
      <c r="L8" s="1326">
        <v>646</v>
      </c>
      <c r="M8" s="1326">
        <v>634</v>
      </c>
      <c r="N8" s="1326">
        <v>549</v>
      </c>
      <c r="O8" s="1408">
        <v>516</v>
      </c>
      <c r="P8" s="1326">
        <v>478</v>
      </c>
      <c r="Q8" s="1326">
        <v>429</v>
      </c>
    </row>
    <row r="9" spans="1:17" ht="22.5" x14ac:dyDescent="0.2">
      <c r="A9" s="798" t="s">
        <v>9</v>
      </c>
      <c r="B9" s="1330" t="s">
        <v>8</v>
      </c>
      <c r="C9" s="1330" t="s">
        <v>8</v>
      </c>
      <c r="D9" s="1330" t="s">
        <v>8</v>
      </c>
      <c r="E9" s="1330" t="s">
        <v>8</v>
      </c>
      <c r="F9" s="1330" t="s">
        <v>8</v>
      </c>
      <c r="G9" s="1330" t="s">
        <v>8</v>
      </c>
      <c r="H9" s="1330" t="s">
        <v>8</v>
      </c>
      <c r="I9" s="1330" t="s">
        <v>8</v>
      </c>
      <c r="J9" s="1330" t="s">
        <v>8</v>
      </c>
      <c r="K9" s="1330" t="s">
        <v>8</v>
      </c>
      <c r="L9" s="1330" t="s">
        <v>8</v>
      </c>
      <c r="M9" s="1330" t="s">
        <v>8</v>
      </c>
      <c r="N9" s="1330" t="s">
        <v>8</v>
      </c>
      <c r="O9" s="1457">
        <v>14.26</v>
      </c>
      <c r="P9" s="1458">
        <v>13.32</v>
      </c>
      <c r="Q9" s="1459">
        <v>12.06</v>
      </c>
    </row>
    <row r="10" spans="1:17" x14ac:dyDescent="0.2">
      <c r="A10" s="798" t="s">
        <v>10</v>
      </c>
      <c r="B10" s="1330"/>
      <c r="C10" s="1330"/>
      <c r="D10" s="1330"/>
      <c r="E10" s="1330"/>
      <c r="F10" s="1330"/>
      <c r="G10" s="1330"/>
      <c r="H10" s="1330"/>
      <c r="I10" s="1330"/>
      <c r="J10" s="1330"/>
      <c r="K10" s="1330"/>
      <c r="L10" s="1330"/>
      <c r="M10" s="1330"/>
      <c r="N10" s="1330"/>
      <c r="O10" s="1327"/>
      <c r="P10" s="1012"/>
      <c r="Q10" s="1012"/>
    </row>
    <row r="11" spans="1:17" x14ac:dyDescent="0.2">
      <c r="A11" s="798" t="s">
        <v>263</v>
      </c>
      <c r="B11" s="1326">
        <v>261</v>
      </c>
      <c r="C11" s="1326">
        <v>233</v>
      </c>
      <c r="D11" s="1326">
        <v>249</v>
      </c>
      <c r="E11" s="1326">
        <v>234</v>
      </c>
      <c r="F11" s="1326">
        <v>217</v>
      </c>
      <c r="G11" s="1326">
        <v>217</v>
      </c>
      <c r="H11" s="1326">
        <v>228</v>
      </c>
      <c r="I11" s="1326">
        <v>247</v>
      </c>
      <c r="J11" s="1326">
        <v>238</v>
      </c>
      <c r="K11" s="1326">
        <v>215</v>
      </c>
      <c r="L11" s="1326">
        <v>303</v>
      </c>
      <c r="M11" s="1326">
        <v>321</v>
      </c>
      <c r="N11" s="1326">
        <v>268</v>
      </c>
      <c r="O11" s="1327">
        <v>238</v>
      </c>
      <c r="P11" s="1460">
        <v>262</v>
      </c>
      <c r="Q11" s="1460">
        <v>239</v>
      </c>
    </row>
    <row r="12" spans="1:17" ht="22.5" x14ac:dyDescent="0.2">
      <c r="A12" s="798" t="s">
        <v>12</v>
      </c>
      <c r="B12" s="1330" t="s">
        <v>8</v>
      </c>
      <c r="C12" s="1330" t="s">
        <v>8</v>
      </c>
      <c r="D12" s="1330" t="s">
        <v>8</v>
      </c>
      <c r="E12" s="1330" t="s">
        <v>8</v>
      </c>
      <c r="F12" s="1330" t="s">
        <v>8</v>
      </c>
      <c r="G12" s="1330" t="s">
        <v>8</v>
      </c>
      <c r="H12" s="1330" t="s">
        <v>8</v>
      </c>
      <c r="I12" s="1330" t="s">
        <v>8</v>
      </c>
      <c r="J12" s="1330" t="s">
        <v>8</v>
      </c>
      <c r="K12" s="1330" t="s">
        <v>8</v>
      </c>
      <c r="L12" s="1330" t="s">
        <v>8</v>
      </c>
      <c r="M12" s="1330" t="s">
        <v>8</v>
      </c>
      <c r="N12" s="1330" t="s">
        <v>8</v>
      </c>
      <c r="O12" s="1409">
        <v>6.58</v>
      </c>
      <c r="P12" s="1329">
        <v>7.3</v>
      </c>
      <c r="Q12" s="1459">
        <v>6.72</v>
      </c>
    </row>
    <row r="13" spans="1:17" ht="14.1" customHeight="1" x14ac:dyDescent="0.2">
      <c r="A13" s="798" t="s">
        <v>13</v>
      </c>
      <c r="B13" s="1330" t="s">
        <v>8</v>
      </c>
      <c r="C13" s="1330" t="s">
        <v>8</v>
      </c>
      <c r="D13" s="1330" t="s">
        <v>8</v>
      </c>
      <c r="E13" s="1330" t="s">
        <v>8</v>
      </c>
      <c r="F13" s="1330" t="s">
        <v>8</v>
      </c>
      <c r="G13" s="1330" t="s">
        <v>8</v>
      </c>
      <c r="H13" s="1330" t="s">
        <v>8</v>
      </c>
      <c r="I13" s="1330" t="s">
        <v>8</v>
      </c>
      <c r="J13" s="1330" t="s">
        <v>8</v>
      </c>
      <c r="K13" s="1330" t="s">
        <v>8</v>
      </c>
      <c r="L13" s="1330" t="s">
        <v>8</v>
      </c>
      <c r="M13" s="1330" t="s">
        <v>8</v>
      </c>
      <c r="N13" s="1330" t="s">
        <v>8</v>
      </c>
      <c r="O13" s="1409">
        <v>1.94</v>
      </c>
      <c r="P13" s="1329">
        <v>1.94</v>
      </c>
      <c r="Q13" s="1459">
        <v>8.85</v>
      </c>
    </row>
    <row r="14" spans="1:17" x14ac:dyDescent="0.2">
      <c r="A14" s="798" t="s">
        <v>206</v>
      </c>
      <c r="B14" s="1007"/>
      <c r="C14" s="1007"/>
      <c r="D14" s="1007"/>
      <c r="E14" s="973"/>
      <c r="F14" s="973"/>
      <c r="G14" s="973"/>
      <c r="H14" s="973"/>
      <c r="I14" s="973"/>
      <c r="J14" s="790"/>
      <c r="K14" s="790"/>
      <c r="L14" s="790"/>
      <c r="M14" s="973"/>
      <c r="N14" s="973"/>
      <c r="O14" s="1327"/>
      <c r="P14" s="1012"/>
      <c r="Q14" s="1012"/>
    </row>
    <row r="15" spans="1:17" x14ac:dyDescent="0.2">
      <c r="A15" s="798" t="s">
        <v>16</v>
      </c>
      <c r="B15" s="789">
        <v>384</v>
      </c>
      <c r="C15" s="789">
        <v>425</v>
      </c>
      <c r="D15" s="789">
        <v>396</v>
      </c>
      <c r="E15" s="789">
        <v>412</v>
      </c>
      <c r="F15" s="789">
        <v>439</v>
      </c>
      <c r="G15" s="789">
        <v>431</v>
      </c>
      <c r="H15" s="789">
        <v>455</v>
      </c>
      <c r="I15" s="789">
        <v>493</v>
      </c>
      <c r="J15" s="788">
        <v>457</v>
      </c>
      <c r="K15" s="788">
        <v>490</v>
      </c>
      <c r="L15" s="789">
        <v>343</v>
      </c>
      <c r="M15" s="788">
        <v>313</v>
      </c>
      <c r="N15" s="788">
        <v>281</v>
      </c>
      <c r="O15" s="1328">
        <v>278</v>
      </c>
      <c r="P15" s="1460">
        <v>216</v>
      </c>
      <c r="Q15" s="1460">
        <v>190</v>
      </c>
    </row>
    <row r="16" spans="1:17" x14ac:dyDescent="0.2">
      <c r="A16" s="798" t="s">
        <v>17</v>
      </c>
      <c r="B16" s="1330" t="s">
        <v>8</v>
      </c>
      <c r="C16" s="1330" t="s">
        <v>8</v>
      </c>
      <c r="D16" s="1330" t="s">
        <v>8</v>
      </c>
      <c r="E16" s="1330" t="s">
        <v>8</v>
      </c>
      <c r="F16" s="1330" t="s">
        <v>8</v>
      </c>
      <c r="G16" s="1330" t="s">
        <v>8</v>
      </c>
      <c r="H16" s="1330" t="s">
        <v>8</v>
      </c>
      <c r="I16" s="1330" t="s">
        <v>8</v>
      </c>
      <c r="J16" s="1330" t="s">
        <v>8</v>
      </c>
      <c r="K16" s="1330" t="s">
        <v>8</v>
      </c>
      <c r="L16" s="1330" t="s">
        <v>8</v>
      </c>
      <c r="M16" s="1330" t="s">
        <v>8</v>
      </c>
      <c r="N16" s="1330" t="s">
        <v>8</v>
      </c>
      <c r="O16" s="1409">
        <v>7.68</v>
      </c>
      <c r="P16" s="1329">
        <v>6.02</v>
      </c>
      <c r="Q16" s="1459">
        <v>5.34</v>
      </c>
    </row>
    <row r="17" spans="1:17" x14ac:dyDescent="0.2">
      <c r="A17" s="798" t="s">
        <v>207</v>
      </c>
      <c r="B17" s="1330" t="s">
        <v>8</v>
      </c>
      <c r="C17" s="1330" t="s">
        <v>8</v>
      </c>
      <c r="D17" s="1330" t="s">
        <v>8</v>
      </c>
      <c r="E17" s="1330" t="s">
        <v>8</v>
      </c>
      <c r="F17" s="1330" t="s">
        <v>8</v>
      </c>
      <c r="G17" s="1330" t="s">
        <v>8</v>
      </c>
      <c r="H17" s="1330" t="s">
        <v>8</v>
      </c>
      <c r="I17" s="1330" t="s">
        <v>8</v>
      </c>
      <c r="J17" s="1330" t="s">
        <v>8</v>
      </c>
      <c r="K17" s="1330" t="s">
        <v>8</v>
      </c>
      <c r="L17" s="1330" t="s">
        <v>8</v>
      </c>
      <c r="M17" s="1330" t="s">
        <v>8</v>
      </c>
      <c r="N17" s="1330" t="s">
        <v>8</v>
      </c>
      <c r="O17" s="1409">
        <v>5.8</v>
      </c>
      <c r="P17" s="1329">
        <v>6.13</v>
      </c>
      <c r="Q17" s="1459">
        <v>5.26</v>
      </c>
    </row>
    <row r="18" spans="1:17" x14ac:dyDescent="0.2">
      <c r="A18" s="798" t="s">
        <v>19</v>
      </c>
      <c r="B18" s="1008">
        <v>430</v>
      </c>
      <c r="C18" s="1008">
        <v>370</v>
      </c>
      <c r="D18" s="1008">
        <v>359</v>
      </c>
      <c r="E18" s="1008">
        <v>337</v>
      </c>
      <c r="F18" s="1008">
        <v>349</v>
      </c>
      <c r="G18" s="1008">
        <v>331</v>
      </c>
      <c r="H18" s="1008">
        <v>272</v>
      </c>
      <c r="I18" s="1461">
        <v>308</v>
      </c>
      <c r="J18" s="1461">
        <v>287</v>
      </c>
      <c r="K18" s="1461">
        <v>279</v>
      </c>
      <c r="L18" s="1461">
        <v>224</v>
      </c>
      <c r="M18" s="1461">
        <v>252</v>
      </c>
      <c r="N18" s="1008">
        <v>247</v>
      </c>
      <c r="O18" s="1462">
        <v>210</v>
      </c>
      <c r="P18" s="1460">
        <v>220</v>
      </c>
      <c r="Q18" s="987">
        <v>187</v>
      </c>
    </row>
    <row r="19" spans="1:17" x14ac:dyDescent="0.2">
      <c r="A19" s="798" t="s">
        <v>208</v>
      </c>
      <c r="B19" s="1330" t="s">
        <v>8</v>
      </c>
      <c r="C19" s="1330" t="s">
        <v>8</v>
      </c>
      <c r="D19" s="1330" t="s">
        <v>8</v>
      </c>
      <c r="E19" s="1330" t="s">
        <v>8</v>
      </c>
      <c r="F19" s="1330" t="s">
        <v>8</v>
      </c>
      <c r="G19" s="1330" t="s">
        <v>8</v>
      </c>
      <c r="H19" s="1330" t="s">
        <v>8</v>
      </c>
      <c r="I19" s="1330" t="s">
        <v>8</v>
      </c>
      <c r="J19" s="1330" t="s">
        <v>8</v>
      </c>
      <c r="K19" s="1330" t="s">
        <v>8</v>
      </c>
      <c r="L19" s="1330" t="s">
        <v>8</v>
      </c>
      <c r="M19" s="1330" t="s">
        <v>8</v>
      </c>
      <c r="N19" s="1330" t="s">
        <v>8</v>
      </c>
      <c r="O19" s="1463">
        <v>3.23</v>
      </c>
      <c r="P19" s="1458">
        <v>2.98</v>
      </c>
      <c r="Q19" s="1459">
        <v>2.56</v>
      </c>
    </row>
    <row r="20" spans="1:17" x14ac:dyDescent="0.2">
      <c r="A20" s="798" t="s">
        <v>21</v>
      </c>
      <c r="B20" s="827">
        <v>174</v>
      </c>
      <c r="C20" s="827">
        <v>169</v>
      </c>
      <c r="D20" s="827">
        <v>170</v>
      </c>
      <c r="E20" s="827">
        <v>144</v>
      </c>
      <c r="F20" s="827">
        <v>167</v>
      </c>
      <c r="G20" s="827">
        <v>140</v>
      </c>
      <c r="H20" s="827">
        <v>142</v>
      </c>
      <c r="I20" s="827">
        <v>139</v>
      </c>
      <c r="J20" s="827">
        <v>163</v>
      </c>
      <c r="K20" s="827">
        <v>167</v>
      </c>
      <c r="L20" s="827">
        <v>117</v>
      </c>
      <c r="M20" s="827">
        <v>133</v>
      </c>
      <c r="N20" s="827">
        <v>113</v>
      </c>
      <c r="O20" s="1462">
        <v>117</v>
      </c>
      <c r="P20" s="1460">
        <v>107</v>
      </c>
      <c r="Q20" s="987">
        <v>91</v>
      </c>
    </row>
    <row r="21" spans="1:17" x14ac:dyDescent="0.2">
      <c r="A21" s="798" t="s">
        <v>22</v>
      </c>
      <c r="B21" s="1330"/>
      <c r="C21" s="1330"/>
      <c r="D21" s="1330"/>
      <c r="E21" s="1330"/>
      <c r="F21" s="1330"/>
      <c r="G21" s="1330"/>
      <c r="H21" s="1330"/>
      <c r="I21" s="1330"/>
      <c r="J21" s="1330"/>
      <c r="K21" s="1330"/>
      <c r="L21" s="1330"/>
      <c r="M21" s="1330"/>
      <c r="N21" s="1330"/>
      <c r="O21" s="1327"/>
      <c r="P21" s="1012"/>
      <c r="Q21" s="1012"/>
    </row>
    <row r="22" spans="1:17" x14ac:dyDescent="0.2">
      <c r="A22" s="798" t="s">
        <v>313</v>
      </c>
      <c r="B22" s="1326">
        <v>707</v>
      </c>
      <c r="C22" s="1326">
        <v>848</v>
      </c>
      <c r="D22" s="1326">
        <v>282</v>
      </c>
      <c r="E22" s="1326">
        <v>439</v>
      </c>
      <c r="F22" s="1326">
        <v>369</v>
      </c>
      <c r="G22" s="1326">
        <v>537</v>
      </c>
      <c r="H22" s="1258">
        <v>762</v>
      </c>
      <c r="I22" s="1258">
        <v>2163</v>
      </c>
      <c r="J22" s="1258">
        <v>1938</v>
      </c>
      <c r="K22" s="1258">
        <v>1413</v>
      </c>
      <c r="L22" s="1258">
        <v>917</v>
      </c>
      <c r="M22" s="1258">
        <v>836</v>
      </c>
      <c r="N22" s="1258">
        <v>832</v>
      </c>
      <c r="O22" s="1410">
        <v>1061</v>
      </c>
      <c r="P22" s="1258">
        <v>1565</v>
      </c>
      <c r="Q22" s="1258">
        <v>1733</v>
      </c>
    </row>
    <row r="23" spans="1:17" x14ac:dyDescent="0.2">
      <c r="A23" s="798" t="s">
        <v>314</v>
      </c>
      <c r="B23" s="1326">
        <v>819</v>
      </c>
      <c r="C23" s="1326">
        <v>992</v>
      </c>
      <c r="D23" s="1326">
        <v>672</v>
      </c>
      <c r="E23" s="1326">
        <v>841</v>
      </c>
      <c r="F23" s="1326">
        <v>979</v>
      </c>
      <c r="G23" s="1326">
        <v>792</v>
      </c>
      <c r="H23" s="1258">
        <v>1135</v>
      </c>
      <c r="I23" s="1258">
        <v>1838</v>
      </c>
      <c r="J23" s="1258">
        <v>1637</v>
      </c>
      <c r="K23" s="1258">
        <v>1765</v>
      </c>
      <c r="L23" s="1258">
        <v>1359</v>
      </c>
      <c r="M23" s="1258">
        <v>1361</v>
      </c>
      <c r="N23" s="1258">
        <v>1431</v>
      </c>
      <c r="O23" s="1410">
        <v>1668</v>
      </c>
      <c r="P23" s="1258">
        <v>2048</v>
      </c>
      <c r="Q23" s="1258">
        <v>2300</v>
      </c>
    </row>
    <row r="24" spans="1:17" ht="22.5" x14ac:dyDescent="0.2">
      <c r="A24" s="798" t="s">
        <v>266</v>
      </c>
      <c r="B24" s="788">
        <v>-112</v>
      </c>
      <c r="C24" s="788">
        <v>-144</v>
      </c>
      <c r="D24" s="788">
        <v>-390</v>
      </c>
      <c r="E24" s="788">
        <v>-402</v>
      </c>
      <c r="F24" s="788">
        <v>-610</v>
      </c>
      <c r="G24" s="788">
        <v>-255</v>
      </c>
      <c r="H24" s="788">
        <v>-373</v>
      </c>
      <c r="I24" s="788">
        <v>325</v>
      </c>
      <c r="J24" s="788">
        <v>301</v>
      </c>
      <c r="K24" s="788">
        <v>-352</v>
      </c>
      <c r="L24" s="788">
        <v>-442</v>
      </c>
      <c r="M24" s="788">
        <v>-525</v>
      </c>
      <c r="N24" s="788">
        <v>-599</v>
      </c>
      <c r="O24" s="1410">
        <v>-607</v>
      </c>
      <c r="P24" s="1258">
        <v>-483</v>
      </c>
      <c r="Q24" s="1258">
        <v>-567</v>
      </c>
    </row>
    <row r="25" spans="1:17" ht="12.75" x14ac:dyDescent="0.2">
      <c r="A25" s="815" t="s">
        <v>267</v>
      </c>
      <c r="B25" s="1330" t="s">
        <v>8</v>
      </c>
      <c r="C25" s="1330" t="s">
        <v>8</v>
      </c>
      <c r="D25" s="1330" t="s">
        <v>8</v>
      </c>
      <c r="E25" s="1330" t="s">
        <v>8</v>
      </c>
      <c r="F25" s="1330" t="s">
        <v>8</v>
      </c>
      <c r="G25" s="1330" t="s">
        <v>8</v>
      </c>
      <c r="H25" s="1330" t="s">
        <v>8</v>
      </c>
      <c r="I25" s="1330" t="s">
        <v>8</v>
      </c>
      <c r="J25" s="1330" t="s">
        <v>8</v>
      </c>
      <c r="K25" s="1330" t="s">
        <v>8</v>
      </c>
      <c r="L25" s="1330" t="s">
        <v>8</v>
      </c>
      <c r="M25" s="1330" t="s">
        <v>8</v>
      </c>
      <c r="N25" s="1330" t="s">
        <v>8</v>
      </c>
      <c r="O25" s="1464" t="s">
        <v>8</v>
      </c>
      <c r="P25" s="1465" t="s">
        <v>8</v>
      </c>
      <c r="Q25" s="1330" t="s">
        <v>8</v>
      </c>
    </row>
    <row r="26" spans="1:17" ht="12.75" x14ac:dyDescent="0.2">
      <c r="A26" s="1466" t="s">
        <v>268</v>
      </c>
      <c r="B26" s="1330" t="s">
        <v>8</v>
      </c>
      <c r="C26" s="1330" t="s">
        <v>8</v>
      </c>
      <c r="D26" s="1330" t="s">
        <v>8</v>
      </c>
      <c r="E26" s="1330" t="s">
        <v>8</v>
      </c>
      <c r="F26" s="1330" t="s">
        <v>8</v>
      </c>
      <c r="G26" s="1330" t="s">
        <v>8</v>
      </c>
      <c r="H26" s="1330" t="s">
        <v>8</v>
      </c>
      <c r="I26" s="1330" t="s">
        <v>8</v>
      </c>
      <c r="J26" s="1330" t="s">
        <v>8</v>
      </c>
      <c r="K26" s="1330" t="s">
        <v>8</v>
      </c>
      <c r="L26" s="1330" t="s">
        <v>8</v>
      </c>
      <c r="M26" s="1330" t="s">
        <v>8</v>
      </c>
      <c r="N26" s="1330" t="s">
        <v>8</v>
      </c>
      <c r="O26" s="1464" t="s">
        <v>8</v>
      </c>
      <c r="P26" s="1465" t="s">
        <v>8</v>
      </c>
      <c r="Q26" s="1330" t="s">
        <v>8</v>
      </c>
    </row>
    <row r="27" spans="1:17" ht="22.5" x14ac:dyDescent="0.2">
      <c r="A27" s="815" t="s">
        <v>212</v>
      </c>
      <c r="B27" s="1330" t="s">
        <v>8</v>
      </c>
      <c r="C27" s="1330" t="s">
        <v>8</v>
      </c>
      <c r="D27" s="1330" t="s">
        <v>8</v>
      </c>
      <c r="E27" s="1330" t="s">
        <v>8</v>
      </c>
      <c r="F27" s="1330" t="s">
        <v>8</v>
      </c>
      <c r="G27" s="1330" t="s">
        <v>8</v>
      </c>
      <c r="H27" s="1330" t="s">
        <v>8</v>
      </c>
      <c r="I27" s="1330" t="s">
        <v>8</v>
      </c>
      <c r="J27" s="1330" t="s">
        <v>8</v>
      </c>
      <c r="K27" s="1330" t="s">
        <v>8</v>
      </c>
      <c r="L27" s="1330" t="s">
        <v>8</v>
      </c>
      <c r="M27" s="1330" t="s">
        <v>8</v>
      </c>
      <c r="N27" s="1330" t="s">
        <v>8</v>
      </c>
      <c r="O27" s="1464" t="s">
        <v>8</v>
      </c>
      <c r="P27" s="1465" t="s">
        <v>8</v>
      </c>
      <c r="Q27" s="1330" t="s">
        <v>8</v>
      </c>
    </row>
    <row r="28" spans="1:17" ht="14.1" customHeight="1" x14ac:dyDescent="0.2">
      <c r="A28" s="815" t="s">
        <v>269</v>
      </c>
      <c r="B28" s="1330" t="s">
        <v>8</v>
      </c>
      <c r="C28" s="1330" t="s">
        <v>8</v>
      </c>
      <c r="D28" s="1330" t="s">
        <v>8</v>
      </c>
      <c r="E28" s="1330" t="s">
        <v>8</v>
      </c>
      <c r="F28" s="1330" t="s">
        <v>8</v>
      </c>
      <c r="G28" s="1330" t="s">
        <v>8</v>
      </c>
      <c r="H28" s="1330" t="s">
        <v>8</v>
      </c>
      <c r="I28" s="1330" t="s">
        <v>8</v>
      </c>
      <c r="J28" s="1330" t="s">
        <v>8</v>
      </c>
      <c r="K28" s="1330" t="s">
        <v>8</v>
      </c>
      <c r="L28" s="1330" t="s">
        <v>8</v>
      </c>
      <c r="M28" s="1330" t="s">
        <v>8</v>
      </c>
      <c r="N28" s="1330" t="s">
        <v>8</v>
      </c>
      <c r="O28" s="1464" t="s">
        <v>8</v>
      </c>
      <c r="P28" s="1465" t="s">
        <v>8</v>
      </c>
      <c r="Q28" s="1330" t="s">
        <v>8</v>
      </c>
    </row>
    <row r="29" spans="1:17" ht="12.75" x14ac:dyDescent="0.2">
      <c r="A29" s="815" t="s">
        <v>270</v>
      </c>
      <c r="B29" s="1330" t="s">
        <v>8</v>
      </c>
      <c r="C29" s="1330" t="s">
        <v>8</v>
      </c>
      <c r="D29" s="1330" t="s">
        <v>8</v>
      </c>
      <c r="E29" s="1330" t="s">
        <v>8</v>
      </c>
      <c r="F29" s="1330" t="s">
        <v>8</v>
      </c>
      <c r="G29" s="1330" t="s">
        <v>8</v>
      </c>
      <c r="H29" s="1330" t="s">
        <v>8</v>
      </c>
      <c r="I29" s="1330" t="s">
        <v>8</v>
      </c>
      <c r="J29" s="1330" t="s">
        <v>8</v>
      </c>
      <c r="K29" s="1330" t="s">
        <v>8</v>
      </c>
      <c r="L29" s="1330" t="s">
        <v>8</v>
      </c>
      <c r="M29" s="1330" t="s">
        <v>8</v>
      </c>
      <c r="N29" s="1330" t="s">
        <v>8</v>
      </c>
      <c r="O29" s="1464" t="s">
        <v>8</v>
      </c>
      <c r="P29" s="1465" t="s">
        <v>8</v>
      </c>
      <c r="Q29" s="1330" t="s">
        <v>8</v>
      </c>
    </row>
    <row r="30" spans="1:17" ht="12.75" x14ac:dyDescent="0.2">
      <c r="A30" s="815" t="s">
        <v>271</v>
      </c>
      <c r="B30" s="1330" t="s">
        <v>8</v>
      </c>
      <c r="C30" s="1330" t="s">
        <v>8</v>
      </c>
      <c r="D30" s="1330" t="s">
        <v>8</v>
      </c>
      <c r="E30" s="1330" t="s">
        <v>8</v>
      </c>
      <c r="F30" s="1330" t="s">
        <v>8</v>
      </c>
      <c r="G30" s="1330" t="s">
        <v>8</v>
      </c>
      <c r="H30" s="1330" t="s">
        <v>8</v>
      </c>
      <c r="I30" s="1330" t="s">
        <v>8</v>
      </c>
      <c r="J30" s="1330" t="s">
        <v>8</v>
      </c>
      <c r="K30" s="1330" t="s">
        <v>8</v>
      </c>
      <c r="L30" s="1330" t="s">
        <v>8</v>
      </c>
      <c r="M30" s="1330" t="s">
        <v>8</v>
      </c>
      <c r="N30" s="1330" t="s">
        <v>8</v>
      </c>
      <c r="O30" s="1465" t="s">
        <v>8</v>
      </c>
      <c r="P30" s="1465" t="s">
        <v>8</v>
      </c>
      <c r="Q30" s="1330" t="s">
        <v>8</v>
      </c>
    </row>
    <row r="31" spans="1:17" ht="12.75" x14ac:dyDescent="0.2">
      <c r="A31" s="815" t="s">
        <v>315</v>
      </c>
      <c r="B31" s="1330" t="s">
        <v>8</v>
      </c>
      <c r="C31" s="1330" t="s">
        <v>8</v>
      </c>
      <c r="D31" s="1330" t="s">
        <v>8</v>
      </c>
      <c r="E31" s="1330" t="s">
        <v>8</v>
      </c>
      <c r="F31" s="1330" t="s">
        <v>8</v>
      </c>
      <c r="G31" s="1330" t="s">
        <v>8</v>
      </c>
      <c r="H31" s="1330" t="s">
        <v>8</v>
      </c>
      <c r="I31" s="1330" t="s">
        <v>8</v>
      </c>
      <c r="J31" s="1330" t="s">
        <v>8</v>
      </c>
      <c r="K31" s="1330" t="s">
        <v>8</v>
      </c>
      <c r="L31" s="1330" t="s">
        <v>8</v>
      </c>
      <c r="M31" s="1330" t="s">
        <v>8</v>
      </c>
      <c r="N31" s="1330" t="s">
        <v>8</v>
      </c>
      <c r="O31" s="1465" t="s">
        <v>8</v>
      </c>
      <c r="P31" s="1465" t="s">
        <v>8</v>
      </c>
      <c r="Q31" s="1330" t="s">
        <v>8</v>
      </c>
    </row>
    <row r="32" spans="1:17" ht="24" x14ac:dyDescent="0.2">
      <c r="A32" s="815" t="s">
        <v>316</v>
      </c>
      <c r="B32" s="1330" t="s">
        <v>8</v>
      </c>
      <c r="C32" s="1330" t="s">
        <v>8</v>
      </c>
      <c r="D32" s="1330" t="s">
        <v>8</v>
      </c>
      <c r="E32" s="1330" t="s">
        <v>8</v>
      </c>
      <c r="F32" s="1330" t="s">
        <v>8</v>
      </c>
      <c r="G32" s="1330" t="s">
        <v>8</v>
      </c>
      <c r="H32" s="1330" t="s">
        <v>8</v>
      </c>
      <c r="I32" s="1330" t="s">
        <v>8</v>
      </c>
      <c r="J32" s="1330" t="s">
        <v>8</v>
      </c>
      <c r="K32" s="1330" t="s">
        <v>8</v>
      </c>
      <c r="L32" s="1330" t="s">
        <v>8</v>
      </c>
      <c r="M32" s="1330" t="s">
        <v>8</v>
      </c>
      <c r="N32" s="1330" t="s">
        <v>8</v>
      </c>
      <c r="O32" s="1465" t="s">
        <v>8</v>
      </c>
      <c r="P32" s="1465" t="s">
        <v>8</v>
      </c>
      <c r="Q32" s="1330" t="s">
        <v>8</v>
      </c>
    </row>
    <row r="33" spans="1:17" ht="22.5" x14ac:dyDescent="0.2">
      <c r="A33" s="815" t="s">
        <v>37</v>
      </c>
      <c r="B33" s="1330" t="s">
        <v>8</v>
      </c>
      <c r="C33" s="1330" t="s">
        <v>8</v>
      </c>
      <c r="D33" s="1330" t="s">
        <v>8</v>
      </c>
      <c r="E33" s="1330" t="s">
        <v>8</v>
      </c>
      <c r="F33" s="1330" t="s">
        <v>8</v>
      </c>
      <c r="G33" s="1330" t="s">
        <v>8</v>
      </c>
      <c r="H33" s="1330" t="s">
        <v>8</v>
      </c>
      <c r="I33" s="1330" t="s">
        <v>8</v>
      </c>
      <c r="J33" s="1330" t="s">
        <v>8</v>
      </c>
      <c r="K33" s="1330" t="s">
        <v>8</v>
      </c>
      <c r="L33" s="1330" t="s">
        <v>8</v>
      </c>
      <c r="M33" s="1330" t="s">
        <v>8</v>
      </c>
      <c r="N33" s="1330" t="s">
        <v>8</v>
      </c>
      <c r="O33" s="1465" t="s">
        <v>8</v>
      </c>
      <c r="P33" s="1465" t="s">
        <v>8</v>
      </c>
      <c r="Q33" s="1330" t="s">
        <v>8</v>
      </c>
    </row>
    <row r="34" spans="1:17" ht="15" customHeight="1" x14ac:dyDescent="0.2">
      <c r="A34" s="1467" t="s">
        <v>274</v>
      </c>
      <c r="B34" s="1330" t="s">
        <v>8</v>
      </c>
      <c r="C34" s="1330" t="s">
        <v>8</v>
      </c>
      <c r="D34" s="1330" t="s">
        <v>8</v>
      </c>
      <c r="E34" s="1330" t="s">
        <v>8</v>
      </c>
      <c r="F34" s="1330" t="s">
        <v>8</v>
      </c>
      <c r="G34" s="1330" t="s">
        <v>8</v>
      </c>
      <c r="H34" s="1330" t="s">
        <v>8</v>
      </c>
      <c r="I34" s="1330" t="s">
        <v>8</v>
      </c>
      <c r="J34" s="1330" t="s">
        <v>8</v>
      </c>
      <c r="K34" s="1330" t="s">
        <v>8</v>
      </c>
      <c r="L34" s="1330" t="s">
        <v>8</v>
      </c>
      <c r="M34" s="1330" t="s">
        <v>8</v>
      </c>
      <c r="N34" s="1330" t="s">
        <v>8</v>
      </c>
      <c r="O34" s="1465" t="s">
        <v>8</v>
      </c>
      <c r="P34" s="1465" t="s">
        <v>8</v>
      </c>
      <c r="Q34" s="1330" t="s">
        <v>8</v>
      </c>
    </row>
    <row r="35" spans="1:17" ht="12.75" x14ac:dyDescent="0.2">
      <c r="A35" s="815" t="s">
        <v>275</v>
      </c>
      <c r="B35" s="1330" t="s">
        <v>8</v>
      </c>
      <c r="C35" s="1330" t="s">
        <v>8</v>
      </c>
      <c r="D35" s="1330" t="s">
        <v>8</v>
      </c>
      <c r="E35" s="1330" t="s">
        <v>8</v>
      </c>
      <c r="F35" s="1330" t="s">
        <v>8</v>
      </c>
      <c r="G35" s="1330" t="s">
        <v>8</v>
      </c>
      <c r="H35" s="1330" t="s">
        <v>8</v>
      </c>
      <c r="I35" s="1330" t="s">
        <v>8</v>
      </c>
      <c r="J35" s="1330" t="s">
        <v>8</v>
      </c>
      <c r="K35" s="1330" t="s">
        <v>8</v>
      </c>
      <c r="L35" s="1330" t="s">
        <v>8</v>
      </c>
      <c r="M35" s="1330" t="s">
        <v>8</v>
      </c>
      <c r="N35" s="1330" t="s">
        <v>8</v>
      </c>
      <c r="O35" s="1465" t="s">
        <v>8</v>
      </c>
      <c r="P35" s="1465" t="s">
        <v>8</v>
      </c>
      <c r="Q35" s="1330" t="s">
        <v>8</v>
      </c>
    </row>
    <row r="36" spans="1:17" s="5" customFormat="1" x14ac:dyDescent="0.2">
      <c r="A36" s="1204" t="s">
        <v>40</v>
      </c>
      <c r="B36" s="1250"/>
      <c r="C36" s="1250"/>
      <c r="D36" s="1250"/>
      <c r="E36" s="1250"/>
      <c r="F36" s="1250"/>
      <c r="G36" s="1250"/>
      <c r="H36" s="1250"/>
      <c r="I36" s="1250"/>
      <c r="J36" s="1250"/>
      <c r="K36" s="1250"/>
      <c r="L36" s="1250"/>
      <c r="M36" s="1250"/>
      <c r="N36" s="1250"/>
      <c r="O36" s="1028"/>
      <c r="P36" s="1322"/>
      <c r="Q36" s="1322"/>
    </row>
    <row r="37" spans="1:17" ht="12.75" x14ac:dyDescent="0.2">
      <c r="A37" s="798" t="s">
        <v>317</v>
      </c>
      <c r="B37" s="803"/>
      <c r="C37" s="803"/>
      <c r="D37" s="803"/>
      <c r="E37" s="803"/>
      <c r="F37" s="803"/>
      <c r="G37" s="803"/>
      <c r="H37" s="803"/>
      <c r="I37" s="803"/>
      <c r="J37" s="790"/>
      <c r="K37" s="790"/>
      <c r="L37" s="790"/>
      <c r="M37" s="830"/>
      <c r="N37" s="1330"/>
      <c r="O37" s="1465"/>
      <c r="P37" s="1012"/>
      <c r="Q37" s="1012"/>
    </row>
    <row r="38" spans="1:17" x14ac:dyDescent="0.2">
      <c r="A38" s="798" t="s">
        <v>276</v>
      </c>
      <c r="B38" s="1258">
        <v>13171</v>
      </c>
      <c r="C38" s="1258">
        <v>14817</v>
      </c>
      <c r="D38" s="1258">
        <v>15943</v>
      </c>
      <c r="E38" s="1258">
        <v>16893</v>
      </c>
      <c r="F38" s="1258">
        <v>17763</v>
      </c>
      <c r="G38" s="1258">
        <v>18694</v>
      </c>
      <c r="H38" s="1258">
        <v>21394</v>
      </c>
      <c r="I38" s="1258">
        <v>23651</v>
      </c>
      <c r="J38" s="1258">
        <v>26874</v>
      </c>
      <c r="K38" s="1258">
        <v>27916</v>
      </c>
      <c r="L38" s="1258">
        <v>31831</v>
      </c>
      <c r="M38" s="1258">
        <v>36872</v>
      </c>
      <c r="N38" s="1258">
        <v>43457</v>
      </c>
      <c r="O38" s="1258">
        <v>44271</v>
      </c>
      <c r="P38" s="985">
        <v>50623</v>
      </c>
      <c r="Q38" s="1468">
        <v>53996</v>
      </c>
    </row>
    <row r="39" spans="1:17" s="311" customFormat="1" x14ac:dyDescent="0.2">
      <c r="A39" s="1204" t="s">
        <v>44</v>
      </c>
      <c r="B39" s="1250"/>
      <c r="C39" s="1250"/>
      <c r="D39" s="1250"/>
      <c r="E39" s="1250"/>
      <c r="F39" s="1250"/>
      <c r="G39" s="1250"/>
      <c r="H39" s="1250"/>
      <c r="I39" s="1250"/>
      <c r="J39" s="1250"/>
      <c r="K39" s="1250"/>
      <c r="L39" s="1250"/>
      <c r="M39" s="1250"/>
      <c r="N39" s="1250"/>
      <c r="O39" s="1274"/>
      <c r="P39" s="1322"/>
      <c r="Q39" s="1322"/>
    </row>
    <row r="40" spans="1:17" ht="24" x14ac:dyDescent="0.2">
      <c r="A40" s="1365" t="s">
        <v>318</v>
      </c>
      <c r="B40" s="1198"/>
      <c r="C40" s="1198"/>
      <c r="D40" s="1198"/>
      <c r="E40" s="1198"/>
      <c r="F40" s="1198"/>
      <c r="G40" s="1198"/>
      <c r="H40" s="1198"/>
      <c r="I40" s="1198"/>
      <c r="J40" s="791"/>
      <c r="K40" s="790"/>
      <c r="L40" s="790"/>
      <c r="M40" s="1198"/>
      <c r="N40" s="1198"/>
      <c r="O40" s="1012"/>
      <c r="P40" s="1012"/>
      <c r="Q40" s="786"/>
    </row>
    <row r="41" spans="1:17" x14ac:dyDescent="0.2">
      <c r="A41" s="1365" t="s">
        <v>46</v>
      </c>
      <c r="B41" s="1330" t="s">
        <v>8</v>
      </c>
      <c r="C41" s="1330" t="s">
        <v>8</v>
      </c>
      <c r="D41" s="1330" t="s">
        <v>8</v>
      </c>
      <c r="E41" s="1330" t="s">
        <v>8</v>
      </c>
      <c r="F41" s="805">
        <v>20.2</v>
      </c>
      <c r="G41" s="805">
        <v>20</v>
      </c>
      <c r="H41" s="805">
        <v>19.899999999999999</v>
      </c>
      <c r="I41" s="805">
        <v>19.8</v>
      </c>
      <c r="J41" s="805">
        <v>20.2</v>
      </c>
      <c r="K41" s="805">
        <v>21.3</v>
      </c>
      <c r="L41" s="803">
        <v>20.9</v>
      </c>
      <c r="M41" s="803">
        <v>20.399999999999999</v>
      </c>
      <c r="N41" s="803">
        <v>21.8</v>
      </c>
      <c r="O41" s="790">
        <v>21.1</v>
      </c>
      <c r="P41" s="1469">
        <v>21</v>
      </c>
      <c r="Q41" s="1014">
        <v>20.3</v>
      </c>
    </row>
    <row r="42" spans="1:17" x14ac:dyDescent="0.2">
      <c r="A42" s="1365" t="s">
        <v>5</v>
      </c>
      <c r="B42" s="1330" t="s">
        <v>8</v>
      </c>
      <c r="C42" s="1330" t="s">
        <v>8</v>
      </c>
      <c r="D42" s="1330" t="s">
        <v>8</v>
      </c>
      <c r="E42" s="1330" t="s">
        <v>8</v>
      </c>
      <c r="F42" s="803" t="s">
        <v>8</v>
      </c>
      <c r="G42" s="805">
        <v>99</v>
      </c>
      <c r="H42" s="805">
        <v>99.5</v>
      </c>
      <c r="I42" s="805">
        <v>99.5</v>
      </c>
      <c r="J42" s="805">
        <v>102</v>
      </c>
      <c r="K42" s="805">
        <v>105.4</v>
      </c>
      <c r="L42" s="803">
        <v>98.1</v>
      </c>
      <c r="M42" s="803">
        <v>99</v>
      </c>
      <c r="N42" s="803">
        <v>106.6</v>
      </c>
      <c r="O42" s="790">
        <v>96.8</v>
      </c>
      <c r="P42" s="1470">
        <v>99.5</v>
      </c>
      <c r="Q42" s="1014">
        <v>96.7</v>
      </c>
    </row>
    <row r="43" spans="1:17" ht="15" x14ac:dyDescent="0.25">
      <c r="A43" s="1365" t="s">
        <v>319</v>
      </c>
      <c r="B43" s="1198"/>
      <c r="C43" s="1198"/>
      <c r="D43" s="1198"/>
      <c r="E43" s="1198"/>
      <c r="F43" s="803"/>
      <c r="G43" s="803"/>
      <c r="H43" s="803"/>
      <c r="I43" s="803"/>
      <c r="J43" s="803"/>
      <c r="K43" s="803"/>
      <c r="L43" s="803"/>
      <c r="M43" s="803"/>
      <c r="N43" s="803"/>
      <c r="O43" s="803"/>
      <c r="P43" s="1471"/>
      <c r="Q43" s="1014"/>
    </row>
    <row r="44" spans="1:17" x14ac:dyDescent="0.2">
      <c r="A44" s="1365" t="s">
        <v>46</v>
      </c>
      <c r="B44" s="1330" t="s">
        <v>8</v>
      </c>
      <c r="C44" s="1330" t="s">
        <v>8</v>
      </c>
      <c r="D44" s="1330" t="s">
        <v>8</v>
      </c>
      <c r="E44" s="1330" t="s">
        <v>8</v>
      </c>
      <c r="F44" s="803">
        <v>19.399999999999999</v>
      </c>
      <c r="G44" s="803">
        <v>19.100000000000001</v>
      </c>
      <c r="H44" s="803">
        <v>19</v>
      </c>
      <c r="I44" s="803">
        <v>19</v>
      </c>
      <c r="J44" s="803">
        <v>19.399999999999999</v>
      </c>
      <c r="K44" s="803">
        <v>20.399999999999999</v>
      </c>
      <c r="L44" s="803">
        <v>20</v>
      </c>
      <c r="M44" s="803">
        <v>19.600000000000001</v>
      </c>
      <c r="N44" s="803">
        <v>20.9</v>
      </c>
      <c r="O44" s="790">
        <v>20.2</v>
      </c>
      <c r="P44" s="1470">
        <v>20.100000000000001</v>
      </c>
      <c r="Q44" s="1014">
        <v>19.5</v>
      </c>
    </row>
    <row r="45" spans="1:17" x14ac:dyDescent="0.2">
      <c r="A45" s="1365" t="s">
        <v>5</v>
      </c>
      <c r="B45" s="1330" t="s">
        <v>8</v>
      </c>
      <c r="C45" s="1330" t="s">
        <v>8</v>
      </c>
      <c r="D45" s="1330" t="s">
        <v>8</v>
      </c>
      <c r="E45" s="1330" t="s">
        <v>8</v>
      </c>
      <c r="F45" s="803" t="s">
        <v>8</v>
      </c>
      <c r="G45" s="803">
        <v>98.5</v>
      </c>
      <c r="H45" s="803">
        <v>99.5</v>
      </c>
      <c r="I45" s="803">
        <v>100</v>
      </c>
      <c r="J45" s="803">
        <v>102.1</v>
      </c>
      <c r="K45" s="803">
        <v>105.2</v>
      </c>
      <c r="L45" s="803">
        <v>98.5</v>
      </c>
      <c r="M45" s="803">
        <v>97.8</v>
      </c>
      <c r="N45" s="803">
        <v>106.5</v>
      </c>
      <c r="O45" s="790">
        <v>96.7</v>
      </c>
      <c r="P45" s="1470">
        <v>99.5</v>
      </c>
      <c r="Q45" s="1014">
        <v>97</v>
      </c>
    </row>
    <row r="46" spans="1:17" ht="15" x14ac:dyDescent="0.25">
      <c r="A46" s="1365" t="s">
        <v>320</v>
      </c>
      <c r="B46" s="1198"/>
      <c r="C46" s="1198"/>
      <c r="D46" s="1198"/>
      <c r="E46" s="1198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1471"/>
      <c r="Q46" s="1014"/>
    </row>
    <row r="47" spans="1:17" x14ac:dyDescent="0.2">
      <c r="A47" s="1365" t="s">
        <v>46</v>
      </c>
      <c r="B47" s="1330" t="s">
        <v>8</v>
      </c>
      <c r="C47" s="1330" t="s">
        <v>8</v>
      </c>
      <c r="D47" s="1330" t="s">
        <v>8</v>
      </c>
      <c r="E47" s="1330" t="s">
        <v>8</v>
      </c>
      <c r="F47" s="803">
        <v>15.6</v>
      </c>
      <c r="G47" s="803">
        <v>15.9</v>
      </c>
      <c r="H47" s="803">
        <v>15.3</v>
      </c>
      <c r="I47" s="803">
        <v>15.3</v>
      </c>
      <c r="J47" s="803">
        <v>15.6</v>
      </c>
      <c r="K47" s="803">
        <v>16.3</v>
      </c>
      <c r="L47" s="803">
        <v>16.5</v>
      </c>
      <c r="M47" s="803">
        <v>16.399999999999999</v>
      </c>
      <c r="N47" s="803">
        <v>17.600000000000001</v>
      </c>
      <c r="O47" s="790">
        <v>17.100000000000001</v>
      </c>
      <c r="P47" s="1470">
        <v>16.899999999999999</v>
      </c>
      <c r="Q47" s="1014">
        <v>16.399999999999999</v>
      </c>
    </row>
    <row r="48" spans="1:17" x14ac:dyDescent="0.2">
      <c r="A48" s="1365" t="s">
        <v>5</v>
      </c>
      <c r="B48" s="1330" t="s">
        <v>8</v>
      </c>
      <c r="C48" s="1330" t="s">
        <v>8</v>
      </c>
      <c r="D48" s="1330" t="s">
        <v>8</v>
      </c>
      <c r="E48" s="1330" t="s">
        <v>8</v>
      </c>
      <c r="F48" s="803" t="s">
        <v>8</v>
      </c>
      <c r="G48" s="803">
        <v>101.9</v>
      </c>
      <c r="H48" s="803">
        <v>96.2</v>
      </c>
      <c r="I48" s="803">
        <v>100</v>
      </c>
      <c r="J48" s="803">
        <v>102</v>
      </c>
      <c r="K48" s="803">
        <v>104.5</v>
      </c>
      <c r="L48" s="803">
        <v>91.8</v>
      </c>
      <c r="M48" s="803">
        <v>99.3</v>
      </c>
      <c r="N48" s="803">
        <v>107.3</v>
      </c>
      <c r="O48" s="790">
        <v>97.2</v>
      </c>
      <c r="P48" s="1470">
        <v>98.8</v>
      </c>
      <c r="Q48" s="1014">
        <v>97</v>
      </c>
    </row>
    <row r="49" spans="1:17" ht="15" x14ac:dyDescent="0.25">
      <c r="A49" s="1365" t="s">
        <v>321</v>
      </c>
      <c r="B49" s="1198"/>
      <c r="C49" s="1198"/>
      <c r="D49" s="1198"/>
      <c r="E49" s="1198"/>
      <c r="F49" s="803"/>
      <c r="G49" s="803"/>
      <c r="H49" s="803"/>
      <c r="I49" s="803"/>
      <c r="J49" s="803"/>
      <c r="K49" s="803"/>
      <c r="L49" s="803"/>
      <c r="M49" s="803"/>
      <c r="N49" s="803"/>
      <c r="O49" s="803"/>
      <c r="P49" s="1471"/>
      <c r="Q49" s="1014"/>
    </row>
    <row r="50" spans="1:17" x14ac:dyDescent="0.2">
      <c r="A50" s="1365" t="s">
        <v>46</v>
      </c>
      <c r="B50" s="1330" t="s">
        <v>8</v>
      </c>
      <c r="C50" s="1330" t="s">
        <v>8</v>
      </c>
      <c r="D50" s="1330" t="s">
        <v>8</v>
      </c>
      <c r="E50" s="1330" t="s">
        <v>8</v>
      </c>
      <c r="F50" s="803">
        <v>3.8</v>
      </c>
      <c r="G50" s="803">
        <v>3.2</v>
      </c>
      <c r="H50" s="803">
        <v>3.7</v>
      </c>
      <c r="I50" s="803">
        <v>3.7</v>
      </c>
      <c r="J50" s="803">
        <v>3.8</v>
      </c>
      <c r="K50" s="803">
        <v>4.0999999999999996</v>
      </c>
      <c r="L50" s="803">
        <v>3.5</v>
      </c>
      <c r="M50" s="803">
        <v>3.2</v>
      </c>
      <c r="N50" s="803">
        <v>3.3</v>
      </c>
      <c r="O50" s="790">
        <v>3.1</v>
      </c>
      <c r="P50" s="1470">
        <v>3.2</v>
      </c>
      <c r="Q50" s="1014">
        <v>3</v>
      </c>
    </row>
    <row r="51" spans="1:17" x14ac:dyDescent="0.2">
      <c r="A51" s="1365" t="s">
        <v>5</v>
      </c>
      <c r="B51" s="1330" t="s">
        <v>8</v>
      </c>
      <c r="C51" s="1330" t="s">
        <v>8</v>
      </c>
      <c r="D51" s="1330" t="s">
        <v>8</v>
      </c>
      <c r="E51" s="1330" t="s">
        <v>8</v>
      </c>
      <c r="F51" s="803" t="s">
        <v>8</v>
      </c>
      <c r="G51" s="803">
        <v>84.2</v>
      </c>
      <c r="H51" s="803">
        <v>115.6</v>
      </c>
      <c r="I51" s="803">
        <v>100</v>
      </c>
      <c r="J51" s="803">
        <v>102.7</v>
      </c>
      <c r="K51" s="803">
        <v>107.9</v>
      </c>
      <c r="L51" s="803">
        <v>140.69999999999999</v>
      </c>
      <c r="M51" s="803">
        <v>91.2</v>
      </c>
      <c r="N51" s="803">
        <v>102.4</v>
      </c>
      <c r="O51" s="790">
        <v>93.9</v>
      </c>
      <c r="P51" s="1470">
        <v>103.2</v>
      </c>
      <c r="Q51" s="1014">
        <v>93.8</v>
      </c>
    </row>
    <row r="52" spans="1:17" ht="15" x14ac:dyDescent="0.25">
      <c r="A52" s="1365" t="s">
        <v>322</v>
      </c>
      <c r="B52" s="1198"/>
      <c r="C52" s="1198"/>
      <c r="D52" s="1198"/>
      <c r="E52" s="1198"/>
      <c r="F52" s="803"/>
      <c r="G52" s="803"/>
      <c r="H52" s="803"/>
      <c r="I52" s="803"/>
      <c r="J52" s="803"/>
      <c r="K52" s="803"/>
      <c r="L52" s="803"/>
      <c r="M52" s="803"/>
      <c r="N52" s="803"/>
      <c r="O52" s="803"/>
      <c r="P52" s="1471"/>
      <c r="Q52" s="1014"/>
    </row>
    <row r="53" spans="1:17" x14ac:dyDescent="0.2">
      <c r="A53" s="1365" t="s">
        <v>46</v>
      </c>
      <c r="B53" s="1330" t="s">
        <v>8</v>
      </c>
      <c r="C53" s="1330" t="s">
        <v>8</v>
      </c>
      <c r="D53" s="1330" t="s">
        <v>8</v>
      </c>
      <c r="E53" s="1330" t="s">
        <v>8</v>
      </c>
      <c r="F53" s="803">
        <v>0.8</v>
      </c>
      <c r="G53" s="803">
        <v>0.9</v>
      </c>
      <c r="H53" s="803">
        <v>0.8</v>
      </c>
      <c r="I53" s="803">
        <v>0.8</v>
      </c>
      <c r="J53" s="803">
        <v>0.8</v>
      </c>
      <c r="K53" s="803">
        <v>0.9</v>
      </c>
      <c r="L53" s="803">
        <v>0.9</v>
      </c>
      <c r="M53" s="803">
        <v>0.8</v>
      </c>
      <c r="N53" s="803">
        <v>0.9</v>
      </c>
      <c r="O53" s="790">
        <v>0.9</v>
      </c>
      <c r="P53" s="1470">
        <v>0.9</v>
      </c>
      <c r="Q53" s="1014">
        <v>0.9</v>
      </c>
    </row>
    <row r="54" spans="1:17" x14ac:dyDescent="0.2">
      <c r="A54" s="1365" t="s">
        <v>5</v>
      </c>
      <c r="B54" s="1330" t="s">
        <v>8</v>
      </c>
      <c r="C54" s="1330" t="s">
        <v>8</v>
      </c>
      <c r="D54" s="1330" t="s">
        <v>8</v>
      </c>
      <c r="E54" s="1330" t="s">
        <v>8</v>
      </c>
      <c r="F54" s="803" t="s">
        <v>8</v>
      </c>
      <c r="G54" s="803">
        <v>112.5</v>
      </c>
      <c r="H54" s="803">
        <v>88.9</v>
      </c>
      <c r="I54" s="803">
        <v>100</v>
      </c>
      <c r="J54" s="803">
        <v>100</v>
      </c>
      <c r="K54" s="803">
        <v>112.5</v>
      </c>
      <c r="L54" s="803">
        <v>88.9</v>
      </c>
      <c r="M54" s="803">
        <v>95.9</v>
      </c>
      <c r="N54" s="803">
        <v>109</v>
      </c>
      <c r="O54" s="790">
        <v>100</v>
      </c>
      <c r="P54" s="803">
        <v>100</v>
      </c>
      <c r="Q54" s="1014">
        <v>100</v>
      </c>
    </row>
    <row r="55" spans="1:17" ht="22.5" customHeight="1" x14ac:dyDescent="0.2">
      <c r="A55" s="1365" t="s">
        <v>323</v>
      </c>
      <c r="B55" s="1330" t="s">
        <v>8</v>
      </c>
      <c r="C55" s="1330" t="s">
        <v>8</v>
      </c>
      <c r="D55" s="1330" t="s">
        <v>8</v>
      </c>
      <c r="E55" s="1330" t="s">
        <v>8</v>
      </c>
      <c r="F55" s="803" t="s">
        <v>8</v>
      </c>
      <c r="G55" s="803" t="s">
        <v>8</v>
      </c>
      <c r="H55" s="803" t="s">
        <v>8</v>
      </c>
      <c r="I55" s="803" t="s">
        <v>8</v>
      </c>
      <c r="J55" s="803" t="s">
        <v>8</v>
      </c>
      <c r="K55" s="803" t="s">
        <v>8</v>
      </c>
      <c r="L55" s="803" t="s">
        <v>8</v>
      </c>
      <c r="M55" s="803" t="s">
        <v>8</v>
      </c>
      <c r="N55" s="803" t="s">
        <v>8</v>
      </c>
      <c r="O55" s="790" t="s">
        <v>4</v>
      </c>
      <c r="P55" s="790" t="s">
        <v>4</v>
      </c>
      <c r="Q55" s="790" t="s">
        <v>4</v>
      </c>
    </row>
    <row r="56" spans="1:17" ht="35.25" x14ac:dyDescent="0.2">
      <c r="A56" s="1365" t="s">
        <v>324</v>
      </c>
      <c r="B56" s="1330" t="s">
        <v>8</v>
      </c>
      <c r="C56" s="1330" t="s">
        <v>8</v>
      </c>
      <c r="D56" s="1330" t="s">
        <v>8</v>
      </c>
      <c r="E56" s="1330" t="s">
        <v>8</v>
      </c>
      <c r="F56" s="803" t="s">
        <v>8</v>
      </c>
      <c r="G56" s="803" t="s">
        <v>8</v>
      </c>
      <c r="H56" s="803" t="s">
        <v>8</v>
      </c>
      <c r="I56" s="803" t="s">
        <v>8</v>
      </c>
      <c r="J56" s="803" t="s">
        <v>8</v>
      </c>
      <c r="K56" s="803" t="s">
        <v>8</v>
      </c>
      <c r="L56" s="803" t="s">
        <v>8</v>
      </c>
      <c r="M56" s="803" t="s">
        <v>8</v>
      </c>
      <c r="N56" s="803" t="s">
        <v>8</v>
      </c>
      <c r="O56" s="790" t="s">
        <v>4</v>
      </c>
      <c r="P56" s="790" t="s">
        <v>4</v>
      </c>
      <c r="Q56" s="790" t="s">
        <v>4</v>
      </c>
    </row>
    <row r="57" spans="1:17" x14ac:dyDescent="0.2">
      <c r="A57" s="1365" t="s">
        <v>325</v>
      </c>
      <c r="B57" s="1330" t="s">
        <v>8</v>
      </c>
      <c r="C57" s="1330" t="s">
        <v>8</v>
      </c>
      <c r="D57" s="1330" t="s">
        <v>8</v>
      </c>
      <c r="E57" s="1330" t="s">
        <v>8</v>
      </c>
      <c r="F57" s="803">
        <v>3.9</v>
      </c>
      <c r="G57" s="803">
        <v>4.3</v>
      </c>
      <c r="H57" s="803">
        <v>4.3</v>
      </c>
      <c r="I57" s="803">
        <v>4.2</v>
      </c>
      <c r="J57" s="803">
        <v>4.0999999999999996</v>
      </c>
      <c r="K57" s="803">
        <v>4.0999999999999996</v>
      </c>
      <c r="L57" s="803">
        <v>4.2</v>
      </c>
      <c r="M57" s="803">
        <v>4.0999999999999996</v>
      </c>
      <c r="N57" s="803">
        <v>4.2</v>
      </c>
      <c r="O57" s="790">
        <v>4.3</v>
      </c>
      <c r="P57" s="1470">
        <v>4.2</v>
      </c>
      <c r="Q57" s="1014">
        <v>4.2</v>
      </c>
    </row>
    <row r="58" spans="1:17" ht="24" x14ac:dyDescent="0.2">
      <c r="A58" s="1365" t="s">
        <v>326</v>
      </c>
      <c r="B58" s="1330" t="s">
        <v>8</v>
      </c>
      <c r="C58" s="1330" t="s">
        <v>8</v>
      </c>
      <c r="D58" s="1330" t="s">
        <v>8</v>
      </c>
      <c r="E58" s="1330" t="s">
        <v>8</v>
      </c>
      <c r="F58" s="803">
        <v>3.1</v>
      </c>
      <c r="G58" s="803">
        <v>3.6</v>
      </c>
      <c r="H58" s="803">
        <v>3.1</v>
      </c>
      <c r="I58" s="803">
        <v>3.1</v>
      </c>
      <c r="J58" s="803">
        <v>3.5</v>
      </c>
      <c r="K58" s="803">
        <v>3.4</v>
      </c>
      <c r="L58" s="803" t="s">
        <v>8</v>
      </c>
      <c r="M58" s="803" t="s">
        <v>8</v>
      </c>
      <c r="N58" s="803" t="s">
        <v>8</v>
      </c>
      <c r="O58" s="790" t="s">
        <v>4</v>
      </c>
      <c r="P58" s="790" t="s">
        <v>4</v>
      </c>
      <c r="Q58" s="790" t="s">
        <v>4</v>
      </c>
    </row>
    <row r="59" spans="1:17" ht="24" x14ac:dyDescent="0.2">
      <c r="A59" s="1365" t="s">
        <v>327</v>
      </c>
      <c r="B59" s="1330" t="s">
        <v>8</v>
      </c>
      <c r="C59" s="1330" t="s">
        <v>8</v>
      </c>
      <c r="D59" s="1330" t="s">
        <v>8</v>
      </c>
      <c r="E59" s="1330" t="s">
        <v>8</v>
      </c>
      <c r="F59" s="803">
        <v>3.1</v>
      </c>
      <c r="G59" s="803">
        <v>3.5</v>
      </c>
      <c r="H59" s="803">
        <v>3.4</v>
      </c>
      <c r="I59" s="803">
        <v>3.1</v>
      </c>
      <c r="J59" s="803">
        <v>3.3</v>
      </c>
      <c r="K59" s="803">
        <v>3.2</v>
      </c>
      <c r="L59" s="803">
        <v>3.3</v>
      </c>
      <c r="M59" s="803">
        <v>3.1</v>
      </c>
      <c r="N59" s="803">
        <v>3.3</v>
      </c>
      <c r="O59" s="790">
        <v>2.2999999999999998</v>
      </c>
      <c r="P59" s="1472">
        <v>3.3</v>
      </c>
      <c r="Q59" s="1014">
        <v>3.1</v>
      </c>
    </row>
    <row r="60" spans="1:17" ht="22.5" x14ac:dyDescent="0.25">
      <c r="A60" s="1365" t="s">
        <v>328</v>
      </c>
      <c r="B60" s="791"/>
      <c r="C60" s="791"/>
      <c r="D60" s="791"/>
      <c r="E60" s="791"/>
      <c r="F60" s="791"/>
      <c r="G60" s="791"/>
      <c r="H60" s="791"/>
      <c r="I60" s="791"/>
      <c r="J60" s="790"/>
      <c r="K60" s="790"/>
      <c r="L60" s="790"/>
      <c r="M60" s="1198"/>
      <c r="N60" s="1198"/>
      <c r="O60" s="1198"/>
      <c r="P60" s="1471"/>
      <c r="Q60" s="1012"/>
    </row>
    <row r="61" spans="1:17" x14ac:dyDescent="0.2">
      <c r="A61" s="1365" t="s">
        <v>276</v>
      </c>
      <c r="B61" s="985">
        <v>162881.14695983464</v>
      </c>
      <c r="C61" s="985">
        <v>150568.69735748111</v>
      </c>
      <c r="D61" s="985">
        <v>118642.77063445679</v>
      </c>
      <c r="E61" s="985">
        <v>135006.06219663617</v>
      </c>
      <c r="F61" s="985">
        <v>149873.46998985106</v>
      </c>
      <c r="G61" s="985">
        <v>165991.37284222679</v>
      </c>
      <c r="H61" s="985">
        <v>179151.61446681587</v>
      </c>
      <c r="I61" s="985">
        <v>179540.1066472065</v>
      </c>
      <c r="J61" s="985">
        <v>442124.84834271454</v>
      </c>
      <c r="K61" s="985">
        <v>528444.82073257118</v>
      </c>
      <c r="L61" s="985">
        <v>447284.94540618226</v>
      </c>
      <c r="M61" s="973">
        <v>513170.96955233015</v>
      </c>
      <c r="N61" s="973">
        <v>630222</v>
      </c>
      <c r="O61" s="1282">
        <v>628027</v>
      </c>
      <c r="P61" s="1282">
        <v>668492</v>
      </c>
      <c r="Q61" s="1282">
        <v>721239</v>
      </c>
    </row>
    <row r="62" spans="1:17" x14ac:dyDescent="0.2">
      <c r="A62" s="1378" t="s">
        <v>43</v>
      </c>
      <c r="B62" s="791">
        <v>1105.4000000000001</v>
      </c>
      <c r="C62" s="791">
        <v>1026.9000000000001</v>
      </c>
      <c r="D62" s="791">
        <v>795.7</v>
      </c>
      <c r="E62" s="791">
        <v>887.4</v>
      </c>
      <c r="F62" s="791">
        <v>836.4</v>
      </c>
      <c r="G62" s="791">
        <v>748.6</v>
      </c>
      <c r="H62" s="791">
        <v>523.6</v>
      </c>
      <c r="I62" s="791">
        <v>550.70000000000005</v>
      </c>
      <c r="J62" s="791">
        <v>1282.5999999999999</v>
      </c>
      <c r="K62" s="824">
        <v>1380.7</v>
      </c>
      <c r="L62" s="824">
        <v>1083.0999999999999</v>
      </c>
      <c r="M62" s="791">
        <v>1204.5</v>
      </c>
      <c r="N62" s="791">
        <v>1369.4</v>
      </c>
      <c r="O62" s="790">
        <v>1376.3</v>
      </c>
      <c r="P62" s="1332">
        <v>1424</v>
      </c>
      <c r="Q62" s="1332">
        <v>1382.8</v>
      </c>
    </row>
    <row r="63" spans="1:17" ht="22.5" x14ac:dyDescent="0.2">
      <c r="A63" s="1378" t="s">
        <v>283</v>
      </c>
      <c r="B63" s="830">
        <v>108.24837603053091</v>
      </c>
      <c r="C63" s="830">
        <v>92.44083810056317</v>
      </c>
      <c r="D63" s="830">
        <v>78.79643824823323</v>
      </c>
      <c r="E63" s="830">
        <v>113.79206796560352</v>
      </c>
      <c r="F63" s="830">
        <v>111.01240014804708</v>
      </c>
      <c r="G63" s="830">
        <v>110.75434021342616</v>
      </c>
      <c r="H63" s="830">
        <v>107.92826843904577</v>
      </c>
      <c r="I63" s="830">
        <v>100.21685106302102</v>
      </c>
      <c r="J63" s="830">
        <v>246.25408584137861</v>
      </c>
      <c r="K63" s="830">
        <v>119.5238907547095</v>
      </c>
      <c r="L63" s="830">
        <v>84.641750256180231</v>
      </c>
      <c r="M63" s="830">
        <v>114.73021276991926</v>
      </c>
      <c r="N63" s="791">
        <v>121.3</v>
      </c>
      <c r="O63" s="790">
        <v>99.7</v>
      </c>
      <c r="P63" s="1470">
        <v>106.4</v>
      </c>
      <c r="Q63" s="1012">
        <v>107.9</v>
      </c>
    </row>
    <row r="64" spans="1:17" ht="22.5" x14ac:dyDescent="0.2">
      <c r="A64" s="1378" t="s">
        <v>329</v>
      </c>
      <c r="B64" s="830">
        <v>101.07224652710636</v>
      </c>
      <c r="C64" s="830">
        <v>85.514188807181483</v>
      </c>
      <c r="D64" s="830">
        <v>75.475515563441789</v>
      </c>
      <c r="E64" s="830">
        <v>106.3477270706575</v>
      </c>
      <c r="F64" s="830">
        <v>105.32485782547161</v>
      </c>
      <c r="G64" s="830">
        <v>104.09242501261858</v>
      </c>
      <c r="H64" s="830">
        <v>94.590945170066405</v>
      </c>
      <c r="I64" s="830">
        <v>94.01205540621109</v>
      </c>
      <c r="J64" s="830">
        <v>232.31517532205527</v>
      </c>
      <c r="K64" s="830">
        <v>113.50796842802421</v>
      </c>
      <c r="L64" s="830">
        <v>79.401266656829492</v>
      </c>
      <c r="M64" s="830">
        <v>106.33013231688531</v>
      </c>
      <c r="N64" s="791">
        <v>105.8</v>
      </c>
      <c r="O64" s="790">
        <v>87.2</v>
      </c>
      <c r="P64" s="790">
        <v>97.9</v>
      </c>
      <c r="Q64" s="1071">
        <v>96.9</v>
      </c>
    </row>
    <row r="65" spans="1:17" ht="17.25" customHeight="1" x14ac:dyDescent="0.25">
      <c r="A65" s="1378" t="s">
        <v>330</v>
      </c>
      <c r="B65" s="830"/>
      <c r="C65" s="830"/>
      <c r="D65" s="830"/>
      <c r="E65" s="830"/>
      <c r="F65" s="830"/>
      <c r="G65" s="830"/>
      <c r="H65" s="830"/>
      <c r="I65" s="830"/>
      <c r="J65" s="791"/>
      <c r="K65" s="1473"/>
      <c r="L65" s="1473"/>
      <c r="M65" s="830"/>
      <c r="N65" s="830"/>
      <c r="O65" s="830"/>
      <c r="P65" s="1471"/>
      <c r="Q65" s="1012"/>
    </row>
    <row r="66" spans="1:17" ht="23.1" customHeight="1" x14ac:dyDescent="0.2">
      <c r="A66" s="1365" t="s">
        <v>74</v>
      </c>
      <c r="B66" s="822" t="s">
        <v>331</v>
      </c>
      <c r="C66" s="987">
        <v>15999</v>
      </c>
      <c r="D66" s="987">
        <v>17439</v>
      </c>
      <c r="E66" s="987">
        <v>18660</v>
      </c>
      <c r="F66" s="987">
        <v>19966</v>
      </c>
      <c r="G66" s="987">
        <v>21364</v>
      </c>
      <c r="H66" s="987">
        <v>22859</v>
      </c>
      <c r="I66" s="973">
        <v>24459</v>
      </c>
      <c r="J66" s="973">
        <v>28284</v>
      </c>
      <c r="K66" s="973">
        <v>42500</v>
      </c>
      <c r="L66" s="973">
        <v>42500</v>
      </c>
      <c r="M66" s="973">
        <v>42500</v>
      </c>
      <c r="N66" s="973">
        <v>60000</v>
      </c>
      <c r="O66" s="973">
        <v>70000</v>
      </c>
      <c r="P66" s="1425">
        <v>85000</v>
      </c>
      <c r="Q66" s="1070">
        <v>85000</v>
      </c>
    </row>
    <row r="67" spans="1:17" s="5" customFormat="1" x14ac:dyDescent="0.2">
      <c r="A67" s="1204" t="s">
        <v>79</v>
      </c>
      <c r="B67" s="1204"/>
      <c r="C67" s="1204"/>
      <c r="D67" s="1204"/>
      <c r="E67" s="1204"/>
      <c r="F67" s="1204"/>
      <c r="G67" s="1204"/>
      <c r="H67" s="1204"/>
      <c r="I67" s="1204"/>
      <c r="J67" s="1204"/>
      <c r="K67" s="1204"/>
      <c r="L67" s="1204"/>
      <c r="M67" s="1204"/>
      <c r="N67" s="1204"/>
      <c r="O67" s="1204"/>
      <c r="P67" s="1204"/>
      <c r="Q67" s="1204"/>
    </row>
    <row r="68" spans="1:17" s="5" customFormat="1" x14ac:dyDescent="0.2">
      <c r="A68" s="879" t="s">
        <v>80</v>
      </c>
      <c r="B68" s="866"/>
      <c r="C68" s="866"/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678"/>
      <c r="Q68" s="1474"/>
    </row>
    <row r="69" spans="1:17" s="5" customFormat="1" x14ac:dyDescent="0.2">
      <c r="A69" s="879" t="s">
        <v>81</v>
      </c>
      <c r="B69" s="866">
        <v>5963.7</v>
      </c>
      <c r="C69" s="866">
        <v>5558.4</v>
      </c>
      <c r="D69" s="866">
        <v>8399.4</v>
      </c>
      <c r="E69" s="866">
        <v>8378.4</v>
      </c>
      <c r="F69" s="866">
        <v>10144.6</v>
      </c>
      <c r="G69" s="866">
        <v>27422.6</v>
      </c>
      <c r="H69" s="866">
        <v>29184.2</v>
      </c>
      <c r="I69" s="866">
        <v>28149.5</v>
      </c>
      <c r="J69" s="866">
        <v>28044.9</v>
      </c>
      <c r="K69" s="866">
        <v>16402.3</v>
      </c>
      <c r="L69" s="866">
        <v>16810</v>
      </c>
      <c r="M69" s="866">
        <v>21911</v>
      </c>
      <c r="N69" s="866">
        <v>22675</v>
      </c>
      <c r="O69" s="866">
        <v>23860</v>
      </c>
      <c r="P69" s="1474">
        <v>27339</v>
      </c>
      <c r="Q69" s="1474">
        <v>41733</v>
      </c>
    </row>
    <row r="70" spans="1:17" s="5" customFormat="1" ht="22.5" x14ac:dyDescent="0.2">
      <c r="A70" s="879" t="s">
        <v>84</v>
      </c>
      <c r="B70" s="316">
        <v>114.1</v>
      </c>
      <c r="C70" s="316">
        <v>87.7</v>
      </c>
      <c r="D70" s="316">
        <v>144.1</v>
      </c>
      <c r="E70" s="316">
        <v>97</v>
      </c>
      <c r="F70" s="316">
        <v>119.3</v>
      </c>
      <c r="G70" s="316">
        <v>263.39999999999998</v>
      </c>
      <c r="H70" s="316">
        <v>103.7</v>
      </c>
      <c r="I70" s="316">
        <v>91.8</v>
      </c>
      <c r="J70" s="316">
        <v>94.8</v>
      </c>
      <c r="K70" s="316">
        <v>56.9</v>
      </c>
      <c r="L70" s="316">
        <v>100.8</v>
      </c>
      <c r="M70" s="316">
        <v>125.5</v>
      </c>
      <c r="N70" s="316">
        <v>97.1</v>
      </c>
      <c r="O70" s="316">
        <v>102.2</v>
      </c>
      <c r="P70" s="1474">
        <v>113.6</v>
      </c>
      <c r="Q70" s="1474">
        <v>148.9</v>
      </c>
    </row>
    <row r="71" spans="1:17" s="5" customFormat="1" ht="22.5" x14ac:dyDescent="0.2">
      <c r="A71" s="879" t="s">
        <v>332</v>
      </c>
      <c r="B71" s="316">
        <v>114.1</v>
      </c>
      <c r="C71" s="316">
        <v>100.1</v>
      </c>
      <c r="D71" s="316">
        <v>144.30000000000001</v>
      </c>
      <c r="E71" s="316">
        <v>140</v>
      </c>
      <c r="F71" s="316">
        <v>167</v>
      </c>
      <c r="G71" s="316">
        <v>440</v>
      </c>
      <c r="H71" s="316">
        <v>456.4</v>
      </c>
      <c r="I71" s="316">
        <v>418.9</v>
      </c>
      <c r="J71" s="316">
        <v>397.1</v>
      </c>
      <c r="K71" s="316">
        <v>226</v>
      </c>
      <c r="L71" s="316">
        <v>227.8</v>
      </c>
      <c r="M71" s="316">
        <v>285.89999999999998</v>
      </c>
      <c r="N71" s="316">
        <v>277.60000000000002</v>
      </c>
      <c r="O71" s="316">
        <v>283.7</v>
      </c>
      <c r="P71" s="914">
        <v>322.3</v>
      </c>
      <c r="Q71" s="1474">
        <v>479.9</v>
      </c>
    </row>
    <row r="72" spans="1:17" s="5" customFormat="1" ht="22.5" x14ac:dyDescent="0.2">
      <c r="A72" s="815" t="s">
        <v>86</v>
      </c>
      <c r="B72" s="1330" t="s">
        <v>8</v>
      </c>
      <c r="C72" s="1330" t="s">
        <v>8</v>
      </c>
      <c r="D72" s="1330" t="s">
        <v>8</v>
      </c>
      <c r="E72" s="1330" t="s">
        <v>8</v>
      </c>
      <c r="F72" s="1330" t="s">
        <v>8</v>
      </c>
      <c r="G72" s="1330" t="s">
        <v>8</v>
      </c>
      <c r="H72" s="1330" t="s">
        <v>8</v>
      </c>
      <c r="I72" s="1330" t="s">
        <v>8</v>
      </c>
      <c r="J72" s="1330" t="s">
        <v>8</v>
      </c>
      <c r="K72" s="1330" t="s">
        <v>8</v>
      </c>
      <c r="L72" s="1330" t="s">
        <v>8</v>
      </c>
      <c r="M72" s="1330" t="s">
        <v>8</v>
      </c>
      <c r="N72" s="1330" t="s">
        <v>8</v>
      </c>
      <c r="O72" s="1330" t="s">
        <v>8</v>
      </c>
      <c r="P72" s="1330" t="s">
        <v>8</v>
      </c>
      <c r="Q72" s="1330" t="s">
        <v>8</v>
      </c>
    </row>
    <row r="73" spans="1:17" s="5" customFormat="1" ht="22.5" x14ac:dyDescent="0.2">
      <c r="A73" s="815" t="s">
        <v>87</v>
      </c>
      <c r="B73" s="1330" t="s">
        <v>8</v>
      </c>
      <c r="C73" s="1330" t="s">
        <v>8</v>
      </c>
      <c r="D73" s="1330" t="s">
        <v>8</v>
      </c>
      <c r="E73" s="1330" t="s">
        <v>8</v>
      </c>
      <c r="F73" s="1330" t="s">
        <v>8</v>
      </c>
      <c r="G73" s="1330" t="s">
        <v>8</v>
      </c>
      <c r="H73" s="1330" t="s">
        <v>8</v>
      </c>
      <c r="I73" s="1330" t="s">
        <v>8</v>
      </c>
      <c r="J73" s="1330" t="s">
        <v>8</v>
      </c>
      <c r="K73" s="1330" t="s">
        <v>8</v>
      </c>
      <c r="L73" s="1330" t="s">
        <v>8</v>
      </c>
      <c r="M73" s="1330" t="s">
        <v>8</v>
      </c>
      <c r="N73" s="1330" t="s">
        <v>8</v>
      </c>
      <c r="O73" s="1330" t="s">
        <v>8</v>
      </c>
      <c r="P73" s="1330" t="s">
        <v>8</v>
      </c>
      <c r="Q73" s="1330" t="s">
        <v>8</v>
      </c>
    </row>
    <row r="74" spans="1:17" s="5" customFormat="1" ht="45" x14ac:dyDescent="0.2">
      <c r="A74" s="879" t="s">
        <v>89</v>
      </c>
      <c r="B74" s="914" t="s">
        <v>8</v>
      </c>
      <c r="C74" s="914" t="s">
        <v>8</v>
      </c>
      <c r="D74" s="914" t="s">
        <v>8</v>
      </c>
      <c r="E74" s="914" t="s">
        <v>8</v>
      </c>
      <c r="F74" s="914" t="s">
        <v>8</v>
      </c>
      <c r="G74" s="914" t="s">
        <v>8</v>
      </c>
      <c r="H74" s="914" t="s">
        <v>8</v>
      </c>
      <c r="I74" s="914" t="s">
        <v>8</v>
      </c>
      <c r="J74" s="914" t="s">
        <v>8</v>
      </c>
      <c r="K74" s="914" t="s">
        <v>8</v>
      </c>
      <c r="L74" s="914" t="s">
        <v>8</v>
      </c>
      <c r="M74" s="914" t="s">
        <v>8</v>
      </c>
      <c r="N74" s="914" t="s">
        <v>8</v>
      </c>
      <c r="O74" s="1475" t="s">
        <v>8</v>
      </c>
      <c r="P74" s="1475" t="s">
        <v>8</v>
      </c>
      <c r="Q74" s="914" t="s">
        <v>8</v>
      </c>
    </row>
    <row r="75" spans="1:17" s="5" customFormat="1" ht="22.5" x14ac:dyDescent="0.2">
      <c r="A75" s="879" t="s">
        <v>90</v>
      </c>
      <c r="B75" s="914" t="s">
        <v>8</v>
      </c>
      <c r="C75" s="914" t="s">
        <v>8</v>
      </c>
      <c r="D75" s="914" t="s">
        <v>8</v>
      </c>
      <c r="E75" s="914" t="s">
        <v>8</v>
      </c>
      <c r="F75" s="914" t="s">
        <v>8</v>
      </c>
      <c r="G75" s="914" t="s">
        <v>8</v>
      </c>
      <c r="H75" s="914" t="s">
        <v>8</v>
      </c>
      <c r="I75" s="914" t="s">
        <v>8</v>
      </c>
      <c r="J75" s="914" t="s">
        <v>8</v>
      </c>
      <c r="K75" s="914" t="s">
        <v>8</v>
      </c>
      <c r="L75" s="914" t="s">
        <v>8</v>
      </c>
      <c r="M75" s="914" t="s">
        <v>8</v>
      </c>
      <c r="N75" s="914" t="s">
        <v>8</v>
      </c>
      <c r="O75" s="1475" t="s">
        <v>8</v>
      </c>
      <c r="P75" s="1475" t="s">
        <v>8</v>
      </c>
      <c r="Q75" s="914" t="s">
        <v>8</v>
      </c>
    </row>
    <row r="76" spans="1:17" s="5" customFormat="1" ht="12.75" x14ac:dyDescent="0.2">
      <c r="A76" s="879" t="s">
        <v>91</v>
      </c>
      <c r="B76" s="914" t="s">
        <v>8</v>
      </c>
      <c r="C76" s="914" t="s">
        <v>8</v>
      </c>
      <c r="D76" s="914" t="s">
        <v>8</v>
      </c>
      <c r="E76" s="914" t="s">
        <v>8</v>
      </c>
      <c r="F76" s="914" t="s">
        <v>8</v>
      </c>
      <c r="G76" s="914" t="s">
        <v>8</v>
      </c>
      <c r="H76" s="914" t="s">
        <v>8</v>
      </c>
      <c r="I76" s="914" t="s">
        <v>8</v>
      </c>
      <c r="J76" s="914" t="s">
        <v>8</v>
      </c>
      <c r="K76" s="914" t="s">
        <v>8</v>
      </c>
      <c r="L76" s="914" t="s">
        <v>8</v>
      </c>
      <c r="M76" s="914" t="s">
        <v>8</v>
      </c>
      <c r="N76" s="914" t="s">
        <v>8</v>
      </c>
      <c r="O76" s="1475" t="s">
        <v>8</v>
      </c>
      <c r="P76" s="1475" t="s">
        <v>8</v>
      </c>
      <c r="Q76" s="914" t="s">
        <v>8</v>
      </c>
    </row>
    <row r="77" spans="1:17" s="5" customFormat="1" ht="12.75" x14ac:dyDescent="0.2">
      <c r="A77" s="880" t="s">
        <v>92</v>
      </c>
      <c r="B77" s="914" t="s">
        <v>8</v>
      </c>
      <c r="C77" s="914" t="s">
        <v>8</v>
      </c>
      <c r="D77" s="914" t="s">
        <v>8</v>
      </c>
      <c r="E77" s="914" t="s">
        <v>8</v>
      </c>
      <c r="F77" s="914" t="s">
        <v>8</v>
      </c>
      <c r="G77" s="914" t="s">
        <v>8</v>
      </c>
      <c r="H77" s="914" t="s">
        <v>8</v>
      </c>
      <c r="I77" s="914" t="s">
        <v>8</v>
      </c>
      <c r="J77" s="914" t="s">
        <v>8</v>
      </c>
      <c r="K77" s="914" t="s">
        <v>8</v>
      </c>
      <c r="L77" s="914" t="s">
        <v>8</v>
      </c>
      <c r="M77" s="914" t="s">
        <v>8</v>
      </c>
      <c r="N77" s="914" t="s">
        <v>8</v>
      </c>
      <c r="O77" s="1475" t="s">
        <v>8</v>
      </c>
      <c r="P77" s="1475" t="s">
        <v>8</v>
      </c>
      <c r="Q77" s="914" t="s">
        <v>8</v>
      </c>
    </row>
    <row r="78" spans="1:17" s="5" customFormat="1" ht="22.5" x14ac:dyDescent="0.2">
      <c r="A78" s="879" t="s">
        <v>93</v>
      </c>
      <c r="B78" s="914" t="s">
        <v>8</v>
      </c>
      <c r="C78" s="914" t="s">
        <v>8</v>
      </c>
      <c r="D78" s="914" t="s">
        <v>8</v>
      </c>
      <c r="E78" s="914" t="s">
        <v>8</v>
      </c>
      <c r="F78" s="914" t="s">
        <v>8</v>
      </c>
      <c r="G78" s="914" t="s">
        <v>8</v>
      </c>
      <c r="H78" s="914" t="s">
        <v>8</v>
      </c>
      <c r="I78" s="914" t="s">
        <v>8</v>
      </c>
      <c r="J78" s="914" t="s">
        <v>8</v>
      </c>
      <c r="K78" s="914" t="s">
        <v>8</v>
      </c>
      <c r="L78" s="914" t="s">
        <v>8</v>
      </c>
      <c r="M78" s="914" t="s">
        <v>8</v>
      </c>
      <c r="N78" s="914" t="s">
        <v>8</v>
      </c>
      <c r="O78" s="1475" t="s">
        <v>8</v>
      </c>
      <c r="P78" s="1475" t="s">
        <v>8</v>
      </c>
      <c r="Q78" s="914" t="s">
        <v>8</v>
      </c>
    </row>
    <row r="79" spans="1:17" s="5" customFormat="1" ht="12.75" x14ac:dyDescent="0.2">
      <c r="A79" s="879" t="s">
        <v>94</v>
      </c>
      <c r="B79" s="914" t="s">
        <v>8</v>
      </c>
      <c r="C79" s="914" t="s">
        <v>8</v>
      </c>
      <c r="D79" s="914" t="s">
        <v>8</v>
      </c>
      <c r="E79" s="914" t="s">
        <v>8</v>
      </c>
      <c r="F79" s="914" t="s">
        <v>8</v>
      </c>
      <c r="G79" s="914" t="s">
        <v>8</v>
      </c>
      <c r="H79" s="914" t="s">
        <v>8</v>
      </c>
      <c r="I79" s="914" t="s">
        <v>8</v>
      </c>
      <c r="J79" s="914" t="s">
        <v>8</v>
      </c>
      <c r="K79" s="914" t="s">
        <v>8</v>
      </c>
      <c r="L79" s="914" t="s">
        <v>8</v>
      </c>
      <c r="M79" s="914" t="s">
        <v>8</v>
      </c>
      <c r="N79" s="914" t="s">
        <v>8</v>
      </c>
      <c r="O79" s="1475" t="s">
        <v>8</v>
      </c>
      <c r="P79" s="1475" t="s">
        <v>8</v>
      </c>
      <c r="Q79" s="914" t="s">
        <v>8</v>
      </c>
    </row>
    <row r="80" spans="1:17" s="5" customFormat="1" ht="12.75" x14ac:dyDescent="0.2">
      <c r="A80" s="879" t="s">
        <v>95</v>
      </c>
      <c r="B80" s="914" t="s">
        <v>8</v>
      </c>
      <c r="C80" s="914" t="s">
        <v>8</v>
      </c>
      <c r="D80" s="914" t="s">
        <v>8</v>
      </c>
      <c r="E80" s="914" t="s">
        <v>8</v>
      </c>
      <c r="F80" s="914" t="s">
        <v>8</v>
      </c>
      <c r="G80" s="914" t="s">
        <v>8</v>
      </c>
      <c r="H80" s="914" t="s">
        <v>8</v>
      </c>
      <c r="I80" s="914" t="s">
        <v>8</v>
      </c>
      <c r="J80" s="914" t="s">
        <v>8</v>
      </c>
      <c r="K80" s="914" t="s">
        <v>8</v>
      </c>
      <c r="L80" s="914" t="s">
        <v>8</v>
      </c>
      <c r="M80" s="914" t="s">
        <v>8</v>
      </c>
      <c r="N80" s="914" t="s">
        <v>8</v>
      </c>
      <c r="O80" s="1475" t="s">
        <v>8</v>
      </c>
      <c r="P80" s="1475" t="s">
        <v>8</v>
      </c>
      <c r="Q80" s="914" t="s">
        <v>8</v>
      </c>
    </row>
    <row r="81" spans="1:17" s="5" customFormat="1" ht="15" customHeight="1" x14ac:dyDescent="0.2">
      <c r="A81" s="879" t="s">
        <v>96</v>
      </c>
      <c r="B81" s="914" t="s">
        <v>8</v>
      </c>
      <c r="C81" s="914" t="s">
        <v>8</v>
      </c>
      <c r="D81" s="914" t="s">
        <v>8</v>
      </c>
      <c r="E81" s="914" t="s">
        <v>8</v>
      </c>
      <c r="F81" s="914" t="s">
        <v>8</v>
      </c>
      <c r="G81" s="914" t="s">
        <v>8</v>
      </c>
      <c r="H81" s="914" t="s">
        <v>8</v>
      </c>
      <c r="I81" s="914" t="s">
        <v>8</v>
      </c>
      <c r="J81" s="914" t="s">
        <v>8</v>
      </c>
      <c r="K81" s="914" t="s">
        <v>8</v>
      </c>
      <c r="L81" s="914" t="s">
        <v>8</v>
      </c>
      <c r="M81" s="914" t="s">
        <v>8</v>
      </c>
      <c r="N81" s="914" t="s">
        <v>8</v>
      </c>
      <c r="O81" s="1475" t="s">
        <v>8</v>
      </c>
      <c r="P81" s="1475" t="s">
        <v>8</v>
      </c>
      <c r="Q81" s="914" t="s">
        <v>8</v>
      </c>
    </row>
    <row r="82" spans="1:17" s="5" customFormat="1" ht="12.75" x14ac:dyDescent="0.2">
      <c r="A82" s="879" t="s">
        <v>97</v>
      </c>
      <c r="B82" s="914" t="s">
        <v>8</v>
      </c>
      <c r="C82" s="914" t="s">
        <v>8</v>
      </c>
      <c r="D82" s="914" t="s">
        <v>8</v>
      </c>
      <c r="E82" s="914" t="s">
        <v>8</v>
      </c>
      <c r="F82" s="914" t="s">
        <v>8</v>
      </c>
      <c r="G82" s="914" t="s">
        <v>8</v>
      </c>
      <c r="H82" s="914" t="s">
        <v>8</v>
      </c>
      <c r="I82" s="914" t="s">
        <v>8</v>
      </c>
      <c r="J82" s="914" t="s">
        <v>8</v>
      </c>
      <c r="K82" s="914" t="s">
        <v>8</v>
      </c>
      <c r="L82" s="914" t="s">
        <v>8</v>
      </c>
      <c r="M82" s="914" t="s">
        <v>8</v>
      </c>
      <c r="N82" s="914" t="s">
        <v>8</v>
      </c>
      <c r="O82" s="1475" t="s">
        <v>8</v>
      </c>
      <c r="P82" s="1475" t="s">
        <v>8</v>
      </c>
      <c r="Q82" s="914" t="s">
        <v>8</v>
      </c>
    </row>
    <row r="83" spans="1:17" s="5" customFormat="1" ht="12.75" x14ac:dyDescent="0.2">
      <c r="A83" s="879" t="s">
        <v>98</v>
      </c>
      <c r="B83" s="914" t="s">
        <v>8</v>
      </c>
      <c r="C83" s="914" t="s">
        <v>8</v>
      </c>
      <c r="D83" s="914" t="s">
        <v>8</v>
      </c>
      <c r="E83" s="914" t="s">
        <v>8</v>
      </c>
      <c r="F83" s="914" t="s">
        <v>8</v>
      </c>
      <c r="G83" s="914" t="s">
        <v>8</v>
      </c>
      <c r="H83" s="914" t="s">
        <v>8</v>
      </c>
      <c r="I83" s="914" t="s">
        <v>8</v>
      </c>
      <c r="J83" s="914" t="s">
        <v>8</v>
      </c>
      <c r="K83" s="914" t="s">
        <v>8</v>
      </c>
      <c r="L83" s="914" t="s">
        <v>8</v>
      </c>
      <c r="M83" s="914" t="s">
        <v>8</v>
      </c>
      <c r="N83" s="914" t="s">
        <v>8</v>
      </c>
      <c r="O83" s="1475" t="s">
        <v>8</v>
      </c>
      <c r="P83" s="1475" t="s">
        <v>8</v>
      </c>
      <c r="Q83" s="914" t="s">
        <v>8</v>
      </c>
    </row>
    <row r="84" spans="1:17" s="5" customFormat="1" ht="12.75" x14ac:dyDescent="0.2">
      <c r="A84" s="879" t="s">
        <v>99</v>
      </c>
      <c r="B84" s="914" t="s">
        <v>8</v>
      </c>
      <c r="C84" s="914" t="s">
        <v>8</v>
      </c>
      <c r="D84" s="914" t="s">
        <v>8</v>
      </c>
      <c r="E84" s="914" t="s">
        <v>8</v>
      </c>
      <c r="F84" s="914" t="s">
        <v>8</v>
      </c>
      <c r="G84" s="914" t="s">
        <v>8</v>
      </c>
      <c r="H84" s="914" t="s">
        <v>8</v>
      </c>
      <c r="I84" s="914" t="s">
        <v>8</v>
      </c>
      <c r="J84" s="914" t="s">
        <v>8</v>
      </c>
      <c r="K84" s="914" t="s">
        <v>8</v>
      </c>
      <c r="L84" s="914" t="s">
        <v>8</v>
      </c>
      <c r="M84" s="914" t="s">
        <v>8</v>
      </c>
      <c r="N84" s="914" t="s">
        <v>8</v>
      </c>
      <c r="O84" s="1475" t="s">
        <v>8</v>
      </c>
      <c r="P84" s="1475" t="s">
        <v>8</v>
      </c>
      <c r="Q84" s="914" t="s">
        <v>8</v>
      </c>
    </row>
    <row r="85" spans="1:17" s="5" customFormat="1" ht="12.75" x14ac:dyDescent="0.2">
      <c r="A85" s="879" t="s">
        <v>101</v>
      </c>
      <c r="B85" s="914" t="s">
        <v>8</v>
      </c>
      <c r="C85" s="914" t="s">
        <v>8</v>
      </c>
      <c r="D85" s="914" t="s">
        <v>8</v>
      </c>
      <c r="E85" s="914" t="s">
        <v>8</v>
      </c>
      <c r="F85" s="914" t="s">
        <v>8</v>
      </c>
      <c r="G85" s="914" t="s">
        <v>8</v>
      </c>
      <c r="H85" s="914" t="s">
        <v>8</v>
      </c>
      <c r="I85" s="914" t="s">
        <v>8</v>
      </c>
      <c r="J85" s="914" t="s">
        <v>8</v>
      </c>
      <c r="K85" s="914" t="s">
        <v>8</v>
      </c>
      <c r="L85" s="914" t="s">
        <v>8</v>
      </c>
      <c r="M85" s="914" t="s">
        <v>8</v>
      </c>
      <c r="N85" s="914" t="s">
        <v>8</v>
      </c>
      <c r="O85" s="1475" t="s">
        <v>8</v>
      </c>
      <c r="P85" s="1475" t="s">
        <v>8</v>
      </c>
      <c r="Q85" s="914" t="s">
        <v>8</v>
      </c>
    </row>
    <row r="86" spans="1:17" s="5" customFormat="1" ht="12.75" x14ac:dyDescent="0.2">
      <c r="A86" s="879" t="s">
        <v>102</v>
      </c>
      <c r="B86" s="914" t="s">
        <v>8</v>
      </c>
      <c r="C86" s="914" t="s">
        <v>8</v>
      </c>
      <c r="D86" s="914" t="s">
        <v>8</v>
      </c>
      <c r="E86" s="914" t="s">
        <v>8</v>
      </c>
      <c r="F86" s="914" t="s">
        <v>8</v>
      </c>
      <c r="G86" s="914" t="s">
        <v>8</v>
      </c>
      <c r="H86" s="914" t="s">
        <v>8</v>
      </c>
      <c r="I86" s="914" t="s">
        <v>8</v>
      </c>
      <c r="J86" s="914" t="s">
        <v>8</v>
      </c>
      <c r="K86" s="914" t="s">
        <v>8</v>
      </c>
      <c r="L86" s="914" t="s">
        <v>8</v>
      </c>
      <c r="M86" s="914" t="s">
        <v>8</v>
      </c>
      <c r="N86" s="914" t="s">
        <v>8</v>
      </c>
      <c r="O86" s="1475" t="s">
        <v>8</v>
      </c>
      <c r="P86" s="1475" t="s">
        <v>8</v>
      </c>
      <c r="Q86" s="914" t="s">
        <v>8</v>
      </c>
    </row>
    <row r="87" spans="1:17" s="5" customFormat="1" ht="12.75" x14ac:dyDescent="0.2">
      <c r="A87" s="879" t="s">
        <v>103</v>
      </c>
      <c r="B87" s="914" t="s">
        <v>8</v>
      </c>
      <c r="C87" s="914" t="s">
        <v>8</v>
      </c>
      <c r="D87" s="914" t="s">
        <v>8</v>
      </c>
      <c r="E87" s="914" t="s">
        <v>8</v>
      </c>
      <c r="F87" s="914" t="s">
        <v>8</v>
      </c>
      <c r="G87" s="914" t="s">
        <v>8</v>
      </c>
      <c r="H87" s="914" t="s">
        <v>8</v>
      </c>
      <c r="I87" s="914" t="s">
        <v>8</v>
      </c>
      <c r="J87" s="914" t="s">
        <v>8</v>
      </c>
      <c r="K87" s="914" t="s">
        <v>8</v>
      </c>
      <c r="L87" s="914" t="s">
        <v>8</v>
      </c>
      <c r="M87" s="914" t="s">
        <v>8</v>
      </c>
      <c r="N87" s="914" t="s">
        <v>8</v>
      </c>
      <c r="O87" s="1475" t="s">
        <v>8</v>
      </c>
      <c r="P87" s="1475" t="s">
        <v>8</v>
      </c>
      <c r="Q87" s="914" t="s">
        <v>8</v>
      </c>
    </row>
    <row r="88" spans="1:17" s="5" customFormat="1" x14ac:dyDescent="0.2">
      <c r="A88" s="1214" t="s">
        <v>104</v>
      </c>
      <c r="B88" s="1214"/>
      <c r="C88" s="1214"/>
      <c r="D88" s="1214"/>
      <c r="E88" s="1214"/>
      <c r="F88" s="1214"/>
      <c r="G88" s="1214"/>
      <c r="H88" s="1214"/>
      <c r="I88" s="1214"/>
      <c r="J88" s="1214"/>
      <c r="K88" s="1214"/>
      <c r="L88" s="1214"/>
      <c r="M88" s="1214"/>
      <c r="N88" s="1214"/>
      <c r="O88" s="1227"/>
      <c r="P88" s="1322"/>
      <c r="Q88" s="1322"/>
    </row>
    <row r="89" spans="1:17" s="5" customFormat="1" ht="22.5" x14ac:dyDescent="0.2">
      <c r="A89" s="815" t="s">
        <v>105</v>
      </c>
      <c r="B89" s="1476"/>
      <c r="C89" s="1476"/>
      <c r="D89" s="1476"/>
      <c r="E89" s="1476"/>
      <c r="F89" s="1476"/>
      <c r="G89" s="1476"/>
      <c r="H89" s="1476"/>
      <c r="I89" s="1476"/>
      <c r="J89" s="1476"/>
      <c r="K89" s="808"/>
      <c r="L89" s="824"/>
      <c r="M89" s="824"/>
      <c r="N89" s="824"/>
      <c r="O89" s="1012"/>
      <c r="P89" s="786"/>
      <c r="Q89" s="786"/>
    </row>
    <row r="90" spans="1:17" s="5" customFormat="1" x14ac:dyDescent="0.2">
      <c r="A90" s="1391" t="s">
        <v>81</v>
      </c>
      <c r="B90" s="791">
        <v>44226</v>
      </c>
      <c r="C90" s="791">
        <v>51277</v>
      </c>
      <c r="D90" s="791">
        <v>36079</v>
      </c>
      <c r="E90" s="791">
        <v>50162</v>
      </c>
      <c r="F90" s="791">
        <v>51994</v>
      </c>
      <c r="G90" s="791">
        <v>22722</v>
      </c>
      <c r="H90" s="791">
        <v>30144</v>
      </c>
      <c r="I90" s="791">
        <v>47755</v>
      </c>
      <c r="J90" s="822">
        <v>61437</v>
      </c>
      <c r="K90" s="822">
        <v>57110</v>
      </c>
      <c r="L90" s="822">
        <v>45787</v>
      </c>
      <c r="M90" s="822">
        <v>41318</v>
      </c>
      <c r="N90" s="791">
        <v>73379.8</v>
      </c>
      <c r="O90" s="791">
        <v>101469.4</v>
      </c>
      <c r="P90" s="977">
        <v>94478.7</v>
      </c>
      <c r="Q90" s="978">
        <v>96781.3</v>
      </c>
    </row>
    <row r="91" spans="1:17" s="5" customFormat="1" ht="22.5" x14ac:dyDescent="0.2">
      <c r="A91" s="815" t="s">
        <v>106</v>
      </c>
      <c r="B91" s="791"/>
      <c r="C91" s="791"/>
      <c r="D91" s="791"/>
      <c r="E91" s="791"/>
      <c r="F91" s="791"/>
      <c r="G91" s="791"/>
      <c r="H91" s="791"/>
      <c r="I91" s="791"/>
      <c r="J91" s="822"/>
      <c r="K91" s="822"/>
      <c r="L91" s="822"/>
      <c r="M91" s="822"/>
      <c r="N91" s="791"/>
      <c r="O91" s="791"/>
      <c r="P91" s="786"/>
      <c r="Q91" s="978"/>
    </row>
    <row r="92" spans="1:17" s="5" customFormat="1" ht="22.5" x14ac:dyDescent="0.2">
      <c r="A92" s="815" t="s">
        <v>234</v>
      </c>
      <c r="B92" s="1330" t="s">
        <v>8</v>
      </c>
      <c r="C92" s="1330" t="s">
        <v>8</v>
      </c>
      <c r="D92" s="1330" t="s">
        <v>8</v>
      </c>
      <c r="E92" s="1330" t="s">
        <v>8</v>
      </c>
      <c r="F92" s="1330" t="s">
        <v>8</v>
      </c>
      <c r="G92" s="1330" t="s">
        <v>8</v>
      </c>
      <c r="H92" s="1330" t="s">
        <v>8</v>
      </c>
      <c r="I92" s="1330" t="s">
        <v>8</v>
      </c>
      <c r="J92" s="1330" t="s">
        <v>8</v>
      </c>
      <c r="K92" s="1330" t="s">
        <v>8</v>
      </c>
      <c r="L92" s="1330" t="s">
        <v>8</v>
      </c>
      <c r="M92" s="1330" t="s">
        <v>8</v>
      </c>
      <c r="N92" s="1330" t="s">
        <v>8</v>
      </c>
      <c r="O92" s="1330" t="s">
        <v>8</v>
      </c>
      <c r="P92" s="1330" t="s">
        <v>8</v>
      </c>
      <c r="Q92" s="978" t="s">
        <v>8</v>
      </c>
    </row>
    <row r="93" spans="1:17" s="5" customFormat="1" ht="22.5" x14ac:dyDescent="0.2">
      <c r="A93" s="815" t="s">
        <v>113</v>
      </c>
      <c r="B93" s="830"/>
      <c r="C93" s="830"/>
      <c r="D93" s="830"/>
      <c r="E93" s="830"/>
      <c r="F93" s="830"/>
      <c r="G93" s="830"/>
      <c r="H93" s="830"/>
      <c r="I93" s="830"/>
      <c r="J93" s="1476"/>
      <c r="K93" s="1476"/>
      <c r="L93" s="824"/>
      <c r="M93" s="824"/>
      <c r="N93" s="824"/>
      <c r="O93" s="824"/>
      <c r="P93" s="786"/>
      <c r="Q93" s="978"/>
    </row>
    <row r="94" spans="1:17" s="5" customFormat="1" x14ac:dyDescent="0.2">
      <c r="A94" s="1391" t="s">
        <v>81</v>
      </c>
      <c r="B94" s="791">
        <v>16395</v>
      </c>
      <c r="C94" s="791">
        <v>10956</v>
      </c>
      <c r="D94" s="791" t="s">
        <v>8</v>
      </c>
      <c r="E94" s="791">
        <v>60</v>
      </c>
      <c r="F94" s="791">
        <v>1107</v>
      </c>
      <c r="G94" s="791">
        <v>56</v>
      </c>
      <c r="H94" s="791">
        <v>61</v>
      </c>
      <c r="I94" s="791">
        <v>5653</v>
      </c>
      <c r="J94" s="987">
        <v>10750</v>
      </c>
      <c r="K94" s="987">
        <v>17058</v>
      </c>
      <c r="L94" s="987">
        <v>13206</v>
      </c>
      <c r="M94" s="987">
        <v>15766</v>
      </c>
      <c r="N94" s="791">
        <v>31540.9</v>
      </c>
      <c r="O94" s="791">
        <v>46491.9</v>
      </c>
      <c r="P94" s="791">
        <v>55100.2</v>
      </c>
      <c r="Q94" s="978">
        <v>36528.9</v>
      </c>
    </row>
    <row r="95" spans="1:17" s="5" customFormat="1" ht="22.5" x14ac:dyDescent="0.2">
      <c r="A95" s="815" t="s">
        <v>234</v>
      </c>
      <c r="B95" s="1330" t="s">
        <v>8</v>
      </c>
      <c r="C95" s="1330" t="s">
        <v>8</v>
      </c>
      <c r="D95" s="1330" t="s">
        <v>8</v>
      </c>
      <c r="E95" s="1330" t="s">
        <v>8</v>
      </c>
      <c r="F95" s="1330" t="s">
        <v>8</v>
      </c>
      <c r="G95" s="1330" t="s">
        <v>8</v>
      </c>
      <c r="H95" s="1330" t="s">
        <v>8</v>
      </c>
      <c r="I95" s="1330" t="s">
        <v>8</v>
      </c>
      <c r="J95" s="1330" t="s">
        <v>8</v>
      </c>
      <c r="K95" s="1330" t="s">
        <v>8</v>
      </c>
      <c r="L95" s="1330" t="s">
        <v>8</v>
      </c>
      <c r="M95" s="1330" t="s">
        <v>8</v>
      </c>
      <c r="N95" s="1330" t="s">
        <v>8</v>
      </c>
      <c r="O95" s="1330" t="s">
        <v>8</v>
      </c>
      <c r="P95" s="1330" t="s">
        <v>8</v>
      </c>
      <c r="Q95" s="978" t="s">
        <v>8</v>
      </c>
    </row>
    <row r="96" spans="1:17" s="5" customFormat="1" x14ac:dyDescent="0.2">
      <c r="A96" s="815" t="s">
        <v>116</v>
      </c>
      <c r="B96" s="830"/>
      <c r="C96" s="830"/>
      <c r="D96" s="830"/>
      <c r="E96" s="830"/>
      <c r="F96" s="830"/>
      <c r="G96" s="830"/>
      <c r="H96" s="830"/>
      <c r="I96" s="830"/>
      <c r="J96" s="1198"/>
      <c r="K96" s="1099"/>
      <c r="L96" s="791"/>
      <c r="M96" s="1198"/>
      <c r="N96" s="1198"/>
      <c r="O96" s="1198"/>
      <c r="P96" s="786"/>
      <c r="Q96" s="978"/>
    </row>
    <row r="97" spans="1:17" s="5" customFormat="1" x14ac:dyDescent="0.2">
      <c r="A97" s="1391" t="s">
        <v>81</v>
      </c>
      <c r="B97" s="791">
        <v>26282</v>
      </c>
      <c r="C97" s="791">
        <v>38858</v>
      </c>
      <c r="D97" s="791">
        <v>34619</v>
      </c>
      <c r="E97" s="791">
        <v>48288</v>
      </c>
      <c r="F97" s="791">
        <v>48941</v>
      </c>
      <c r="G97" s="791">
        <v>20514</v>
      </c>
      <c r="H97" s="791">
        <v>27498</v>
      </c>
      <c r="I97" s="791">
        <v>39514</v>
      </c>
      <c r="J97" s="822">
        <v>48194</v>
      </c>
      <c r="K97" s="822">
        <v>37421</v>
      </c>
      <c r="L97" s="791">
        <v>29187</v>
      </c>
      <c r="M97" s="791">
        <v>22305</v>
      </c>
      <c r="N97" s="791">
        <v>38133.599999999999</v>
      </c>
      <c r="O97" s="791">
        <v>50403.199999999997</v>
      </c>
      <c r="P97" s="977">
        <v>35624.5</v>
      </c>
      <c r="Q97" s="978">
        <v>55510.2</v>
      </c>
    </row>
    <row r="98" spans="1:17" s="5" customFormat="1" ht="22.5" x14ac:dyDescent="0.2">
      <c r="A98" s="815" t="s">
        <v>234</v>
      </c>
      <c r="B98" s="1330" t="s">
        <v>8</v>
      </c>
      <c r="C98" s="1330" t="s">
        <v>8</v>
      </c>
      <c r="D98" s="1330" t="s">
        <v>8</v>
      </c>
      <c r="E98" s="1330" t="s">
        <v>8</v>
      </c>
      <c r="F98" s="1330" t="s">
        <v>8</v>
      </c>
      <c r="G98" s="1330" t="s">
        <v>8</v>
      </c>
      <c r="H98" s="1330" t="s">
        <v>8</v>
      </c>
      <c r="I98" s="1330" t="s">
        <v>8</v>
      </c>
      <c r="J98" s="1330" t="s">
        <v>8</v>
      </c>
      <c r="K98" s="1330" t="s">
        <v>8</v>
      </c>
      <c r="L98" s="1330" t="s">
        <v>8</v>
      </c>
      <c r="M98" s="1330" t="s">
        <v>8</v>
      </c>
      <c r="N98" s="1330" t="s">
        <v>8</v>
      </c>
      <c r="O98" s="1330" t="s">
        <v>8</v>
      </c>
      <c r="P98" s="1330" t="s">
        <v>8</v>
      </c>
      <c r="Q98" s="978" t="s">
        <v>8</v>
      </c>
    </row>
    <row r="99" spans="1:17" s="5" customFormat="1" ht="22.5" x14ac:dyDescent="0.2">
      <c r="A99" s="1397" t="s">
        <v>236</v>
      </c>
      <c r="B99" s="791">
        <v>405</v>
      </c>
      <c r="C99" s="791">
        <v>573</v>
      </c>
      <c r="D99" s="791">
        <v>647</v>
      </c>
      <c r="E99" s="791">
        <v>572</v>
      </c>
      <c r="F99" s="791">
        <v>541</v>
      </c>
      <c r="G99" s="791">
        <v>514</v>
      </c>
      <c r="H99" s="791">
        <v>314</v>
      </c>
      <c r="I99" s="791">
        <v>265</v>
      </c>
      <c r="J99" s="1330" t="s">
        <v>8</v>
      </c>
      <c r="K99" s="990" t="s">
        <v>114</v>
      </c>
      <c r="L99" s="791" t="s">
        <v>114</v>
      </c>
      <c r="M99" s="791">
        <v>15</v>
      </c>
      <c r="N99" s="791" t="s">
        <v>114</v>
      </c>
      <c r="O99" s="1330" t="s">
        <v>8</v>
      </c>
      <c r="P99" s="791">
        <v>166.8</v>
      </c>
      <c r="Q99" s="978">
        <v>293</v>
      </c>
    </row>
    <row r="100" spans="1:17" s="5" customFormat="1" x14ac:dyDescent="0.2">
      <c r="A100" s="1397" t="s">
        <v>118</v>
      </c>
      <c r="B100" s="791">
        <v>40</v>
      </c>
      <c r="C100" s="791">
        <v>19</v>
      </c>
      <c r="D100" s="791">
        <v>10</v>
      </c>
      <c r="E100" s="791">
        <v>4</v>
      </c>
      <c r="F100" s="1330" t="s">
        <v>8</v>
      </c>
      <c r="G100" s="1330" t="s">
        <v>8</v>
      </c>
      <c r="H100" s="1330" t="s">
        <v>8</v>
      </c>
      <c r="I100" s="1330" t="s">
        <v>8</v>
      </c>
      <c r="J100" s="1330" t="s">
        <v>8</v>
      </c>
      <c r="K100" s="1330" t="s">
        <v>8</v>
      </c>
      <c r="L100" s="1330" t="s">
        <v>8</v>
      </c>
      <c r="M100" s="1330" t="s">
        <v>8</v>
      </c>
      <c r="N100" s="1330" t="s">
        <v>8</v>
      </c>
      <c r="O100" s="1330" t="s">
        <v>8</v>
      </c>
      <c r="P100" s="1330" t="s">
        <v>8</v>
      </c>
      <c r="Q100" s="978" t="s">
        <v>8</v>
      </c>
    </row>
    <row r="101" spans="1:17" s="5" customFormat="1" x14ac:dyDescent="0.2">
      <c r="A101" s="1397" t="s">
        <v>119</v>
      </c>
      <c r="B101" s="791">
        <v>3</v>
      </c>
      <c r="C101" s="791">
        <v>1</v>
      </c>
      <c r="D101" s="791">
        <v>7</v>
      </c>
      <c r="E101" s="791">
        <v>6</v>
      </c>
      <c r="F101" s="791">
        <v>5</v>
      </c>
      <c r="G101" s="791">
        <v>7</v>
      </c>
      <c r="H101" s="791">
        <v>7</v>
      </c>
      <c r="I101" s="791">
        <v>7</v>
      </c>
      <c r="J101" s="982" t="s">
        <v>114</v>
      </c>
      <c r="K101" s="822">
        <v>26</v>
      </c>
      <c r="L101" s="791">
        <v>34</v>
      </c>
      <c r="M101" s="791">
        <v>84</v>
      </c>
      <c r="N101" s="791">
        <v>138.4</v>
      </c>
      <c r="O101" s="791">
        <v>136.80000000000001</v>
      </c>
      <c r="P101" s="791">
        <v>156.9</v>
      </c>
      <c r="Q101" s="978">
        <v>106.4</v>
      </c>
    </row>
    <row r="102" spans="1:17" s="5" customFormat="1" ht="45" x14ac:dyDescent="0.2">
      <c r="A102" s="1397" t="s">
        <v>120</v>
      </c>
      <c r="B102" s="1330" t="s">
        <v>8</v>
      </c>
      <c r="C102" s="1330" t="s">
        <v>8</v>
      </c>
      <c r="D102" s="1330" t="s">
        <v>8</v>
      </c>
      <c r="E102" s="1330" t="s">
        <v>8</v>
      </c>
      <c r="F102" s="1330" t="s">
        <v>8</v>
      </c>
      <c r="G102" s="1330" t="s">
        <v>8</v>
      </c>
      <c r="H102" s="1330" t="s">
        <v>8</v>
      </c>
      <c r="I102" s="791">
        <v>1</v>
      </c>
      <c r="J102" s="1330" t="s">
        <v>8</v>
      </c>
      <c r="K102" s="1330" t="s">
        <v>8</v>
      </c>
      <c r="L102" s="1330" t="s">
        <v>8</v>
      </c>
      <c r="M102" s="1330" t="s">
        <v>8</v>
      </c>
      <c r="N102" s="1330" t="s">
        <v>8</v>
      </c>
      <c r="O102" s="1330" t="s">
        <v>8</v>
      </c>
      <c r="P102" s="1330" t="s">
        <v>8</v>
      </c>
      <c r="Q102" s="978" t="s">
        <v>8</v>
      </c>
    </row>
    <row r="103" spans="1:17" s="5" customFormat="1" ht="22.5" x14ac:dyDescent="0.2">
      <c r="A103" s="1397" t="s">
        <v>121</v>
      </c>
      <c r="B103" s="1330" t="s">
        <v>8</v>
      </c>
      <c r="C103" s="1330" t="s">
        <v>8</v>
      </c>
      <c r="D103" s="791">
        <v>20</v>
      </c>
      <c r="E103" s="791">
        <v>25</v>
      </c>
      <c r="F103" s="791">
        <v>67</v>
      </c>
      <c r="G103" s="791">
        <v>51</v>
      </c>
      <c r="H103" s="791">
        <v>98</v>
      </c>
      <c r="I103" s="791">
        <v>231</v>
      </c>
      <c r="J103" s="822">
        <v>143</v>
      </c>
      <c r="K103" s="791">
        <v>170</v>
      </c>
      <c r="L103" s="791">
        <v>171</v>
      </c>
      <c r="M103" s="791">
        <v>102</v>
      </c>
      <c r="N103" s="791">
        <v>15.4</v>
      </c>
      <c r="O103" s="1330" t="s">
        <v>8</v>
      </c>
      <c r="P103" s="1330" t="s">
        <v>8</v>
      </c>
      <c r="Q103" s="978" t="s">
        <v>8</v>
      </c>
    </row>
    <row r="104" spans="1:17" s="5" customFormat="1" ht="22.5" x14ac:dyDescent="0.2">
      <c r="A104" s="1397" t="s">
        <v>122</v>
      </c>
      <c r="B104" s="1330" t="s">
        <v>8</v>
      </c>
      <c r="C104" s="1330" t="s">
        <v>8</v>
      </c>
      <c r="D104" s="791">
        <v>97</v>
      </c>
      <c r="E104" s="791">
        <v>121</v>
      </c>
      <c r="F104" s="791">
        <v>414</v>
      </c>
      <c r="G104" s="791">
        <v>533</v>
      </c>
      <c r="H104" s="791">
        <v>415</v>
      </c>
      <c r="I104" s="791">
        <v>864</v>
      </c>
      <c r="J104" s="987">
        <v>1667</v>
      </c>
      <c r="K104" s="791">
        <v>1457</v>
      </c>
      <c r="L104" s="791">
        <v>1112</v>
      </c>
      <c r="M104" s="791">
        <v>799</v>
      </c>
      <c r="N104" s="791">
        <v>2168.9</v>
      </c>
      <c r="O104" s="791">
        <v>1453.1</v>
      </c>
      <c r="P104" s="977">
        <v>1198.3</v>
      </c>
      <c r="Q104" s="978">
        <v>3077.1</v>
      </c>
    </row>
    <row r="105" spans="1:17" s="5" customFormat="1" ht="22.5" x14ac:dyDescent="0.2">
      <c r="A105" s="1397" t="s">
        <v>123</v>
      </c>
      <c r="B105" s="1330" t="s">
        <v>8</v>
      </c>
      <c r="C105" s="1330" t="s">
        <v>8</v>
      </c>
      <c r="D105" s="791">
        <v>24</v>
      </c>
      <c r="E105" s="791">
        <v>199</v>
      </c>
      <c r="F105" s="791">
        <v>112</v>
      </c>
      <c r="G105" s="791">
        <v>53</v>
      </c>
      <c r="H105" s="791">
        <v>25</v>
      </c>
      <c r="I105" s="791">
        <v>41</v>
      </c>
      <c r="J105" s="791">
        <v>19</v>
      </c>
      <c r="K105" s="791">
        <v>1216</v>
      </c>
      <c r="L105" s="791">
        <v>163</v>
      </c>
      <c r="M105" s="791">
        <v>167</v>
      </c>
      <c r="N105" s="791">
        <v>139.1</v>
      </c>
      <c r="O105" s="791">
        <v>101.1</v>
      </c>
      <c r="P105" s="791">
        <v>113.9</v>
      </c>
      <c r="Q105" s="978">
        <v>89.6</v>
      </c>
    </row>
    <row r="106" spans="1:17" s="5" customFormat="1" ht="33.75" x14ac:dyDescent="0.2">
      <c r="A106" s="1397" t="s">
        <v>124</v>
      </c>
      <c r="B106" s="791">
        <v>7</v>
      </c>
      <c r="C106" s="791">
        <v>1</v>
      </c>
      <c r="D106" s="1330" t="s">
        <v>8</v>
      </c>
      <c r="E106" s="1330" t="s">
        <v>8</v>
      </c>
      <c r="F106" s="1330" t="s">
        <v>8</v>
      </c>
      <c r="G106" s="1330" t="s">
        <v>8</v>
      </c>
      <c r="H106" s="1330" t="s">
        <v>8</v>
      </c>
      <c r="I106" s="1330" t="s">
        <v>8</v>
      </c>
      <c r="J106" s="1330" t="s">
        <v>8</v>
      </c>
      <c r="K106" s="1330" t="s">
        <v>8</v>
      </c>
      <c r="L106" s="791" t="s">
        <v>114</v>
      </c>
      <c r="M106" s="791" t="s">
        <v>114</v>
      </c>
      <c r="N106" s="791" t="s">
        <v>114</v>
      </c>
      <c r="O106" s="791">
        <v>130.1</v>
      </c>
      <c r="P106" s="791">
        <v>108.8</v>
      </c>
      <c r="Q106" s="978">
        <v>162.30000000000001</v>
      </c>
    </row>
    <row r="107" spans="1:17" s="5" customFormat="1" ht="33.75" x14ac:dyDescent="0.2">
      <c r="A107" s="1397" t="s">
        <v>333</v>
      </c>
      <c r="B107" s="1330" t="s">
        <v>8</v>
      </c>
      <c r="C107" s="1330" t="s">
        <v>8</v>
      </c>
      <c r="D107" s="1330" t="s">
        <v>8</v>
      </c>
      <c r="E107" s="1330" t="s">
        <v>8</v>
      </c>
      <c r="F107" s="791">
        <v>1269</v>
      </c>
      <c r="G107" s="791">
        <v>1429</v>
      </c>
      <c r="H107" s="791">
        <v>4382</v>
      </c>
      <c r="I107" s="791">
        <v>20</v>
      </c>
      <c r="J107" s="791">
        <v>355</v>
      </c>
      <c r="K107" s="791">
        <v>2580</v>
      </c>
      <c r="L107" s="791">
        <v>3721</v>
      </c>
      <c r="M107" s="791">
        <v>880</v>
      </c>
      <c r="N107" s="791">
        <v>534.9</v>
      </c>
      <c r="O107" s="791">
        <v>2215.3000000000002</v>
      </c>
      <c r="P107" s="791">
        <v>1358.5</v>
      </c>
      <c r="Q107" s="978" t="s">
        <v>8</v>
      </c>
    </row>
    <row r="108" spans="1:17" s="5" customFormat="1" ht="22.5" x14ac:dyDescent="0.2">
      <c r="A108" s="1397" t="s">
        <v>334</v>
      </c>
      <c r="B108" s="1330" t="s">
        <v>8</v>
      </c>
      <c r="C108" s="1330" t="s">
        <v>8</v>
      </c>
      <c r="D108" s="1330" t="s">
        <v>8</v>
      </c>
      <c r="E108" s="1330" t="s">
        <v>8</v>
      </c>
      <c r="F108" s="1330" t="s">
        <v>8</v>
      </c>
      <c r="G108" s="1330" t="s">
        <v>8</v>
      </c>
      <c r="H108" s="1330" t="s">
        <v>8</v>
      </c>
      <c r="I108" s="1330" t="s">
        <v>8</v>
      </c>
      <c r="J108" s="1330" t="s">
        <v>8</v>
      </c>
      <c r="K108" s="1330" t="s">
        <v>8</v>
      </c>
      <c r="L108" s="1330" t="s">
        <v>8</v>
      </c>
      <c r="M108" s="1330" t="s">
        <v>8</v>
      </c>
      <c r="N108" s="1330" t="s">
        <v>8</v>
      </c>
      <c r="O108" s="1330" t="s">
        <v>8</v>
      </c>
      <c r="P108" s="1330" t="s">
        <v>8</v>
      </c>
      <c r="Q108" s="978" t="s">
        <v>8</v>
      </c>
    </row>
    <row r="109" spans="1:17" s="5" customFormat="1" ht="12.95" customHeight="1" x14ac:dyDescent="0.2">
      <c r="A109" s="1397" t="s">
        <v>128</v>
      </c>
      <c r="B109" s="1330" t="s">
        <v>8</v>
      </c>
      <c r="C109" s="1330" t="s">
        <v>8</v>
      </c>
      <c r="D109" s="1330" t="s">
        <v>8</v>
      </c>
      <c r="E109" s="1330" t="s">
        <v>8</v>
      </c>
      <c r="F109" s="1330" t="s">
        <v>8</v>
      </c>
      <c r="G109" s="1330" t="s">
        <v>8</v>
      </c>
      <c r="H109" s="1330" t="s">
        <v>8</v>
      </c>
      <c r="I109" s="1330" t="s">
        <v>8</v>
      </c>
      <c r="J109" s="1330" t="s">
        <v>8</v>
      </c>
      <c r="K109" s="1330" t="s">
        <v>8</v>
      </c>
      <c r="L109" s="1330" t="s">
        <v>8</v>
      </c>
      <c r="M109" s="1330" t="s">
        <v>8</v>
      </c>
      <c r="N109" s="1330" t="s">
        <v>8</v>
      </c>
      <c r="O109" s="1330" t="s">
        <v>8</v>
      </c>
      <c r="P109" s="1330" t="s">
        <v>8</v>
      </c>
      <c r="Q109" s="978" t="s">
        <v>8</v>
      </c>
    </row>
    <row r="110" spans="1:17" s="5" customFormat="1" x14ac:dyDescent="0.2">
      <c r="A110" s="1397" t="s">
        <v>129</v>
      </c>
      <c r="B110" s="791">
        <v>132</v>
      </c>
      <c r="C110" s="791">
        <v>112</v>
      </c>
      <c r="D110" s="791">
        <v>130</v>
      </c>
      <c r="E110" s="791">
        <v>103</v>
      </c>
      <c r="F110" s="791">
        <v>41</v>
      </c>
      <c r="G110" s="791">
        <v>4</v>
      </c>
      <c r="H110" s="1330" t="s">
        <v>8</v>
      </c>
      <c r="I110" s="1330" t="s">
        <v>8</v>
      </c>
      <c r="J110" s="1330" t="s">
        <v>8</v>
      </c>
      <c r="K110" s="1330" t="s">
        <v>8</v>
      </c>
      <c r="L110" s="1330" t="s">
        <v>8</v>
      </c>
      <c r="M110" s="1330" t="s">
        <v>8</v>
      </c>
      <c r="N110" s="791">
        <v>3.4</v>
      </c>
      <c r="O110" s="791">
        <v>10.199999999999999</v>
      </c>
      <c r="P110" s="791">
        <v>5.3</v>
      </c>
      <c r="Q110" s="978">
        <v>0.2</v>
      </c>
    </row>
    <row r="111" spans="1:17" s="5" customFormat="1" ht="33.75" x14ac:dyDescent="0.2">
      <c r="A111" s="1401" t="s">
        <v>130</v>
      </c>
      <c r="B111" s="830"/>
      <c r="C111" s="830"/>
      <c r="D111" s="830"/>
      <c r="E111" s="830"/>
      <c r="F111" s="830"/>
      <c r="G111" s="830"/>
      <c r="H111" s="830"/>
      <c r="I111" s="830"/>
      <c r="J111" s="1198"/>
      <c r="K111" s="1062"/>
      <c r="L111" s="791"/>
      <c r="M111" s="791"/>
      <c r="N111" s="791"/>
      <c r="O111" s="791"/>
      <c r="P111" s="1012"/>
      <c r="Q111" s="978"/>
    </row>
    <row r="112" spans="1:17" s="5" customFormat="1" x14ac:dyDescent="0.2">
      <c r="A112" s="1391" t="s">
        <v>81</v>
      </c>
      <c r="B112" s="791">
        <v>1117</v>
      </c>
      <c r="C112" s="791">
        <v>1121</v>
      </c>
      <c r="D112" s="791">
        <v>1032</v>
      </c>
      <c r="E112" s="791">
        <v>1294</v>
      </c>
      <c r="F112" s="791">
        <v>1277</v>
      </c>
      <c r="G112" s="791">
        <v>1549</v>
      </c>
      <c r="H112" s="791">
        <v>2020</v>
      </c>
      <c r="I112" s="791">
        <v>2108</v>
      </c>
      <c r="J112" s="791">
        <v>2007</v>
      </c>
      <c r="K112" s="791">
        <v>2039</v>
      </c>
      <c r="L112" s="791">
        <v>2529</v>
      </c>
      <c r="M112" s="791">
        <v>2220</v>
      </c>
      <c r="N112" s="791">
        <v>2508.4</v>
      </c>
      <c r="O112" s="791">
        <v>2977.5</v>
      </c>
      <c r="P112" s="977">
        <v>1224.4000000000001</v>
      </c>
      <c r="Q112" s="978">
        <v>1382.2</v>
      </c>
    </row>
    <row r="113" spans="1:17" s="5" customFormat="1" ht="22.5" x14ac:dyDescent="0.2">
      <c r="A113" s="815" t="s">
        <v>234</v>
      </c>
      <c r="B113" s="1330" t="s">
        <v>8</v>
      </c>
      <c r="C113" s="1330" t="s">
        <v>8</v>
      </c>
      <c r="D113" s="1330" t="s">
        <v>8</v>
      </c>
      <c r="E113" s="1330" t="s">
        <v>8</v>
      </c>
      <c r="F113" s="1330" t="s">
        <v>8</v>
      </c>
      <c r="G113" s="1330" t="s">
        <v>8</v>
      </c>
      <c r="H113" s="1330" t="s">
        <v>8</v>
      </c>
      <c r="I113" s="1330" t="s">
        <v>8</v>
      </c>
      <c r="J113" s="1330" t="s">
        <v>8</v>
      </c>
      <c r="K113" s="1330" t="s">
        <v>8</v>
      </c>
      <c r="L113" s="1330" t="s">
        <v>8</v>
      </c>
      <c r="M113" s="1330" t="s">
        <v>8</v>
      </c>
      <c r="N113" s="1330" t="s">
        <v>8</v>
      </c>
      <c r="O113" s="1330" t="s">
        <v>8</v>
      </c>
      <c r="P113" s="1330" t="s">
        <v>8</v>
      </c>
      <c r="Q113" s="978" t="s">
        <v>8</v>
      </c>
    </row>
    <row r="114" spans="1:17" s="5" customFormat="1" ht="33.75" x14ac:dyDescent="0.2">
      <c r="A114" s="1401" t="s">
        <v>131</v>
      </c>
      <c r="B114" s="830"/>
      <c r="C114" s="830"/>
      <c r="D114" s="830"/>
      <c r="E114" s="830"/>
      <c r="F114" s="830"/>
      <c r="G114" s="830"/>
      <c r="H114" s="830"/>
      <c r="I114" s="830"/>
      <c r="J114" s="1198"/>
      <c r="K114" s="830"/>
      <c r="L114" s="791"/>
      <c r="M114" s="1198"/>
      <c r="N114" s="1198"/>
      <c r="O114" s="1198"/>
      <c r="P114" s="1012"/>
      <c r="Q114" s="978"/>
    </row>
    <row r="115" spans="1:17" s="5" customFormat="1" x14ac:dyDescent="0.2">
      <c r="A115" s="1391" t="s">
        <v>81</v>
      </c>
      <c r="B115" s="791">
        <v>432</v>
      </c>
      <c r="C115" s="791">
        <v>342</v>
      </c>
      <c r="D115" s="791">
        <v>428</v>
      </c>
      <c r="E115" s="791">
        <v>520</v>
      </c>
      <c r="F115" s="791">
        <v>669</v>
      </c>
      <c r="G115" s="791">
        <v>603</v>
      </c>
      <c r="H115" s="791">
        <v>564</v>
      </c>
      <c r="I115" s="791">
        <v>481</v>
      </c>
      <c r="J115" s="822">
        <v>486</v>
      </c>
      <c r="K115" s="791">
        <v>591</v>
      </c>
      <c r="L115" s="791">
        <v>865</v>
      </c>
      <c r="M115" s="791">
        <v>1026</v>
      </c>
      <c r="N115" s="791">
        <v>1196.9000000000001</v>
      </c>
      <c r="O115" s="791">
        <v>1596.8</v>
      </c>
      <c r="P115" s="977">
        <v>2529.6999999999998</v>
      </c>
      <c r="Q115" s="978">
        <v>3359.9</v>
      </c>
    </row>
    <row r="116" spans="1:17" s="5" customFormat="1" ht="22.5" x14ac:dyDescent="0.2">
      <c r="A116" s="815" t="s">
        <v>234</v>
      </c>
      <c r="B116" s="1330" t="s">
        <v>8</v>
      </c>
      <c r="C116" s="1330" t="s">
        <v>8</v>
      </c>
      <c r="D116" s="1330" t="s">
        <v>8</v>
      </c>
      <c r="E116" s="1330" t="s">
        <v>8</v>
      </c>
      <c r="F116" s="1330" t="s">
        <v>8</v>
      </c>
      <c r="G116" s="1330" t="s">
        <v>8</v>
      </c>
      <c r="H116" s="1330" t="s">
        <v>8</v>
      </c>
      <c r="I116" s="1330" t="s">
        <v>8</v>
      </c>
      <c r="J116" s="1330" t="s">
        <v>8</v>
      </c>
      <c r="K116" s="1330" t="s">
        <v>8</v>
      </c>
      <c r="L116" s="1330" t="s">
        <v>8</v>
      </c>
      <c r="M116" s="1330" t="s">
        <v>8</v>
      </c>
      <c r="N116" s="1330" t="s">
        <v>8</v>
      </c>
      <c r="O116" s="1330" t="s">
        <v>8</v>
      </c>
      <c r="P116" s="1330" t="s">
        <v>8</v>
      </c>
      <c r="Q116" s="978" t="s">
        <v>8</v>
      </c>
    </row>
    <row r="117" spans="1:17" s="5" customFormat="1" ht="22.5" x14ac:dyDescent="0.2">
      <c r="A117" s="815" t="s">
        <v>132</v>
      </c>
      <c r="B117" s="790"/>
      <c r="C117" s="790"/>
      <c r="D117" s="790"/>
      <c r="E117" s="790"/>
      <c r="F117" s="790"/>
      <c r="G117" s="790"/>
      <c r="H117" s="790"/>
      <c r="I117" s="790"/>
      <c r="J117" s="790"/>
      <c r="K117" s="790"/>
      <c r="L117" s="1198"/>
      <c r="M117" s="790"/>
      <c r="N117" s="790"/>
      <c r="O117" s="790"/>
      <c r="P117" s="790"/>
      <c r="Q117" s="978"/>
    </row>
    <row r="118" spans="1:17" s="5" customFormat="1" x14ac:dyDescent="0.2">
      <c r="A118" s="815" t="s">
        <v>133</v>
      </c>
      <c r="B118" s="1330" t="s">
        <v>8</v>
      </c>
      <c r="C118" s="1330" t="s">
        <v>8</v>
      </c>
      <c r="D118" s="1330" t="s">
        <v>8</v>
      </c>
      <c r="E118" s="1330" t="s">
        <v>8</v>
      </c>
      <c r="F118" s="1330" t="s">
        <v>8</v>
      </c>
      <c r="G118" s="1330" t="s">
        <v>8</v>
      </c>
      <c r="H118" s="1330" t="s">
        <v>8</v>
      </c>
      <c r="I118" s="1330" t="s">
        <v>8</v>
      </c>
      <c r="J118" s="1330" t="s">
        <v>8</v>
      </c>
      <c r="K118" s="1330" t="s">
        <v>8</v>
      </c>
      <c r="L118" s="1330" t="s">
        <v>8</v>
      </c>
      <c r="M118" s="1330" t="s">
        <v>8</v>
      </c>
      <c r="N118" s="1330" t="s">
        <v>8</v>
      </c>
      <c r="O118" s="1330" t="s">
        <v>8</v>
      </c>
      <c r="P118" s="1330" t="s">
        <v>8</v>
      </c>
      <c r="Q118" s="1330" t="s">
        <v>8</v>
      </c>
    </row>
    <row r="119" spans="1:17" s="5" customFormat="1" ht="33.75" x14ac:dyDescent="0.2">
      <c r="A119" s="815" t="s">
        <v>134</v>
      </c>
      <c r="B119" s="1330" t="s">
        <v>8</v>
      </c>
      <c r="C119" s="1330" t="s">
        <v>8</v>
      </c>
      <c r="D119" s="1330" t="s">
        <v>8</v>
      </c>
      <c r="E119" s="1330" t="s">
        <v>8</v>
      </c>
      <c r="F119" s="1330" t="s">
        <v>8</v>
      </c>
      <c r="G119" s="1330" t="s">
        <v>8</v>
      </c>
      <c r="H119" s="1330" t="s">
        <v>8</v>
      </c>
      <c r="I119" s="1330" t="s">
        <v>8</v>
      </c>
      <c r="J119" s="1330" t="s">
        <v>8</v>
      </c>
      <c r="K119" s="1330" t="s">
        <v>8</v>
      </c>
      <c r="L119" s="1330" t="s">
        <v>8</v>
      </c>
      <c r="M119" s="1330" t="s">
        <v>8</v>
      </c>
      <c r="N119" s="1330" t="s">
        <v>8</v>
      </c>
      <c r="O119" s="1330" t="s">
        <v>8</v>
      </c>
      <c r="P119" s="1330" t="s">
        <v>8</v>
      </c>
      <c r="Q119" s="1330" t="s">
        <v>8</v>
      </c>
    </row>
    <row r="120" spans="1:17" s="5" customFormat="1" x14ac:dyDescent="0.2">
      <c r="A120" s="815" t="s">
        <v>135</v>
      </c>
      <c r="B120" s="1330" t="s">
        <v>8</v>
      </c>
      <c r="C120" s="1330" t="s">
        <v>8</v>
      </c>
      <c r="D120" s="1330" t="s">
        <v>8</v>
      </c>
      <c r="E120" s="1330" t="s">
        <v>8</v>
      </c>
      <c r="F120" s="1330" t="s">
        <v>8</v>
      </c>
      <c r="G120" s="1330" t="s">
        <v>8</v>
      </c>
      <c r="H120" s="1330" t="s">
        <v>8</v>
      </c>
      <c r="I120" s="1330" t="s">
        <v>8</v>
      </c>
      <c r="J120" s="1330" t="s">
        <v>8</v>
      </c>
      <c r="K120" s="1330" t="s">
        <v>8</v>
      </c>
      <c r="L120" s="1330" t="s">
        <v>8</v>
      </c>
      <c r="M120" s="1330" t="s">
        <v>8</v>
      </c>
      <c r="N120" s="1330" t="s">
        <v>8</v>
      </c>
      <c r="O120" s="1330" t="s">
        <v>8</v>
      </c>
      <c r="P120" s="1330" t="s">
        <v>8</v>
      </c>
      <c r="Q120" s="1330" t="s">
        <v>8</v>
      </c>
    </row>
    <row r="121" spans="1:17" s="5" customFormat="1" x14ac:dyDescent="0.2">
      <c r="A121" s="815" t="s">
        <v>136</v>
      </c>
      <c r="B121" s="1330" t="s">
        <v>8</v>
      </c>
      <c r="C121" s="1330" t="s">
        <v>8</v>
      </c>
      <c r="D121" s="1330" t="s">
        <v>8</v>
      </c>
      <c r="E121" s="1330" t="s">
        <v>8</v>
      </c>
      <c r="F121" s="1330" t="s">
        <v>8</v>
      </c>
      <c r="G121" s="1330" t="s">
        <v>8</v>
      </c>
      <c r="H121" s="1330" t="s">
        <v>8</v>
      </c>
      <c r="I121" s="1330" t="s">
        <v>8</v>
      </c>
      <c r="J121" s="1330" t="s">
        <v>8</v>
      </c>
      <c r="K121" s="1330" t="s">
        <v>8</v>
      </c>
      <c r="L121" s="1330" t="s">
        <v>8</v>
      </c>
      <c r="M121" s="1330" t="s">
        <v>8</v>
      </c>
      <c r="N121" s="1330" t="s">
        <v>8</v>
      </c>
      <c r="O121" s="1330" t="s">
        <v>8</v>
      </c>
      <c r="P121" s="1330" t="s">
        <v>8</v>
      </c>
      <c r="Q121" s="1330" t="s">
        <v>8</v>
      </c>
    </row>
    <row r="122" spans="1:17" s="5" customFormat="1" x14ac:dyDescent="0.2">
      <c r="A122" s="815" t="s">
        <v>81</v>
      </c>
      <c r="B122" s="1330" t="s">
        <v>8</v>
      </c>
      <c r="C122" s="1330" t="s">
        <v>8</v>
      </c>
      <c r="D122" s="1330" t="s">
        <v>8</v>
      </c>
      <c r="E122" s="1330" t="s">
        <v>8</v>
      </c>
      <c r="F122" s="1330" t="s">
        <v>8</v>
      </c>
      <c r="G122" s="1330" t="s">
        <v>8</v>
      </c>
      <c r="H122" s="1330" t="s">
        <v>8</v>
      </c>
      <c r="I122" s="1330" t="s">
        <v>8</v>
      </c>
      <c r="J122" s="1330" t="s">
        <v>8</v>
      </c>
      <c r="K122" s="1330" t="s">
        <v>8</v>
      </c>
      <c r="L122" s="1330" t="s">
        <v>8</v>
      </c>
      <c r="M122" s="1330" t="s">
        <v>8</v>
      </c>
      <c r="N122" s="1330" t="s">
        <v>8</v>
      </c>
      <c r="O122" s="1330" t="s">
        <v>8</v>
      </c>
      <c r="P122" s="1330" t="s">
        <v>8</v>
      </c>
      <c r="Q122" s="1330" t="s">
        <v>8</v>
      </c>
    </row>
    <row r="123" spans="1:17" s="5" customFormat="1" ht="22.5" x14ac:dyDescent="0.2">
      <c r="A123" s="815" t="s">
        <v>137</v>
      </c>
      <c r="B123" s="1330" t="s">
        <v>8</v>
      </c>
      <c r="C123" s="1330" t="s">
        <v>8</v>
      </c>
      <c r="D123" s="1330" t="s">
        <v>8</v>
      </c>
      <c r="E123" s="1330" t="s">
        <v>8</v>
      </c>
      <c r="F123" s="1330" t="s">
        <v>8</v>
      </c>
      <c r="G123" s="1330" t="s">
        <v>8</v>
      </c>
      <c r="H123" s="1330" t="s">
        <v>8</v>
      </c>
      <c r="I123" s="1330" t="s">
        <v>8</v>
      </c>
      <c r="J123" s="1330" t="s">
        <v>8</v>
      </c>
      <c r="K123" s="1330" t="s">
        <v>8</v>
      </c>
      <c r="L123" s="1330" t="s">
        <v>8</v>
      </c>
      <c r="M123" s="1330" t="s">
        <v>8</v>
      </c>
      <c r="N123" s="1330" t="s">
        <v>8</v>
      </c>
      <c r="O123" s="1330" t="s">
        <v>8</v>
      </c>
      <c r="P123" s="1330" t="s">
        <v>8</v>
      </c>
      <c r="Q123" s="1330" t="s">
        <v>8</v>
      </c>
    </row>
    <row r="124" spans="1:17" s="5" customFormat="1" x14ac:dyDescent="0.2">
      <c r="A124" s="815" t="s">
        <v>138</v>
      </c>
      <c r="B124" s="1330" t="s">
        <v>8</v>
      </c>
      <c r="C124" s="1330" t="s">
        <v>8</v>
      </c>
      <c r="D124" s="1330" t="s">
        <v>8</v>
      </c>
      <c r="E124" s="1330" t="s">
        <v>8</v>
      </c>
      <c r="F124" s="1330" t="s">
        <v>8</v>
      </c>
      <c r="G124" s="1330" t="s">
        <v>8</v>
      </c>
      <c r="H124" s="1330" t="s">
        <v>8</v>
      </c>
      <c r="I124" s="1330" t="s">
        <v>8</v>
      </c>
      <c r="J124" s="1330" t="s">
        <v>8</v>
      </c>
      <c r="K124" s="1330" t="s">
        <v>8</v>
      </c>
      <c r="L124" s="1330" t="s">
        <v>8</v>
      </c>
      <c r="M124" s="1330" t="s">
        <v>8</v>
      </c>
      <c r="N124" s="1330" t="s">
        <v>8</v>
      </c>
      <c r="O124" s="1330" t="s">
        <v>8</v>
      </c>
      <c r="P124" s="1330" t="s">
        <v>8</v>
      </c>
      <c r="Q124" s="1330" t="s">
        <v>8</v>
      </c>
    </row>
    <row r="125" spans="1:17" s="5" customFormat="1" x14ac:dyDescent="0.2">
      <c r="A125" s="815" t="s">
        <v>81</v>
      </c>
      <c r="B125" s="1330" t="s">
        <v>8</v>
      </c>
      <c r="C125" s="1330" t="s">
        <v>8</v>
      </c>
      <c r="D125" s="1330" t="s">
        <v>8</v>
      </c>
      <c r="E125" s="1330" t="s">
        <v>8</v>
      </c>
      <c r="F125" s="1330" t="s">
        <v>8</v>
      </c>
      <c r="G125" s="1330" t="s">
        <v>8</v>
      </c>
      <c r="H125" s="1330" t="s">
        <v>8</v>
      </c>
      <c r="I125" s="1330" t="s">
        <v>8</v>
      </c>
      <c r="J125" s="1330" t="s">
        <v>8</v>
      </c>
      <c r="K125" s="1330" t="s">
        <v>8</v>
      </c>
      <c r="L125" s="1330" t="s">
        <v>8</v>
      </c>
      <c r="M125" s="1330" t="s">
        <v>8</v>
      </c>
      <c r="N125" s="1330" t="s">
        <v>8</v>
      </c>
      <c r="O125" s="1330" t="s">
        <v>8</v>
      </c>
      <c r="P125" s="1330" t="s">
        <v>8</v>
      </c>
      <c r="Q125" s="1330" t="s">
        <v>8</v>
      </c>
    </row>
    <row r="126" spans="1:17" s="5" customFormat="1" ht="22.5" x14ac:dyDescent="0.2">
      <c r="A126" s="815" t="s">
        <v>139</v>
      </c>
      <c r="B126" s="1330" t="s">
        <v>8</v>
      </c>
      <c r="C126" s="1330" t="s">
        <v>8</v>
      </c>
      <c r="D126" s="1330" t="s">
        <v>8</v>
      </c>
      <c r="E126" s="1330" t="s">
        <v>8</v>
      </c>
      <c r="F126" s="1330" t="s">
        <v>8</v>
      </c>
      <c r="G126" s="1330" t="s">
        <v>8</v>
      </c>
      <c r="H126" s="1330" t="s">
        <v>8</v>
      </c>
      <c r="I126" s="1330" t="s">
        <v>8</v>
      </c>
      <c r="J126" s="1330" t="s">
        <v>8</v>
      </c>
      <c r="K126" s="1330" t="s">
        <v>8</v>
      </c>
      <c r="L126" s="1330" t="s">
        <v>8</v>
      </c>
      <c r="M126" s="1330" t="s">
        <v>8</v>
      </c>
      <c r="N126" s="1330" t="s">
        <v>8</v>
      </c>
      <c r="O126" s="1330" t="s">
        <v>8</v>
      </c>
      <c r="P126" s="1330" t="s">
        <v>8</v>
      </c>
      <c r="Q126" s="1330" t="s">
        <v>8</v>
      </c>
    </row>
    <row r="127" spans="1:17" s="5" customFormat="1" ht="22.5" x14ac:dyDescent="0.2">
      <c r="A127" s="815" t="s">
        <v>140</v>
      </c>
      <c r="B127" s="1330" t="s">
        <v>8</v>
      </c>
      <c r="C127" s="1330" t="s">
        <v>8</v>
      </c>
      <c r="D127" s="1330" t="s">
        <v>8</v>
      </c>
      <c r="E127" s="1330" t="s">
        <v>8</v>
      </c>
      <c r="F127" s="1330" t="s">
        <v>8</v>
      </c>
      <c r="G127" s="1330" t="s">
        <v>8</v>
      </c>
      <c r="H127" s="1330" t="s">
        <v>8</v>
      </c>
      <c r="I127" s="1330" t="s">
        <v>8</v>
      </c>
      <c r="J127" s="1330" t="s">
        <v>8</v>
      </c>
      <c r="K127" s="1330" t="s">
        <v>8</v>
      </c>
      <c r="L127" s="1330" t="s">
        <v>8</v>
      </c>
      <c r="M127" s="1330" t="s">
        <v>8</v>
      </c>
      <c r="N127" s="1330" t="s">
        <v>8</v>
      </c>
      <c r="O127" s="1330" t="s">
        <v>8</v>
      </c>
      <c r="P127" s="1330" t="s">
        <v>8</v>
      </c>
      <c r="Q127" s="1330" t="s">
        <v>8</v>
      </c>
    </row>
    <row r="128" spans="1:17" s="5" customFormat="1" ht="22.5" x14ac:dyDescent="0.2">
      <c r="A128" s="815" t="s">
        <v>240</v>
      </c>
      <c r="B128" s="1330" t="s">
        <v>8</v>
      </c>
      <c r="C128" s="1330" t="s">
        <v>8</v>
      </c>
      <c r="D128" s="1330" t="s">
        <v>8</v>
      </c>
      <c r="E128" s="1330" t="s">
        <v>8</v>
      </c>
      <c r="F128" s="1330" t="s">
        <v>8</v>
      </c>
      <c r="G128" s="1330" t="s">
        <v>8</v>
      </c>
      <c r="H128" s="1330" t="s">
        <v>8</v>
      </c>
      <c r="I128" s="1330" t="s">
        <v>8</v>
      </c>
      <c r="J128" s="1330" t="s">
        <v>8</v>
      </c>
      <c r="K128" s="1330" t="s">
        <v>8</v>
      </c>
      <c r="L128" s="1330" t="s">
        <v>8</v>
      </c>
      <c r="M128" s="1330" t="s">
        <v>8</v>
      </c>
      <c r="N128" s="1330" t="s">
        <v>8</v>
      </c>
      <c r="O128" s="1330" t="s">
        <v>8</v>
      </c>
      <c r="P128" s="1330" t="s">
        <v>8</v>
      </c>
      <c r="Q128" s="1330" t="s">
        <v>8</v>
      </c>
    </row>
    <row r="129" spans="1:17" s="5" customFormat="1" x14ac:dyDescent="0.2">
      <c r="A129" s="815" t="s">
        <v>241</v>
      </c>
      <c r="B129" s="1330" t="s">
        <v>8</v>
      </c>
      <c r="C129" s="1330" t="s">
        <v>8</v>
      </c>
      <c r="D129" s="1330" t="s">
        <v>8</v>
      </c>
      <c r="E129" s="1330" t="s">
        <v>8</v>
      </c>
      <c r="F129" s="1330" t="s">
        <v>8</v>
      </c>
      <c r="G129" s="1330" t="s">
        <v>8</v>
      </c>
      <c r="H129" s="1330" t="s">
        <v>8</v>
      </c>
      <c r="I129" s="1330" t="s">
        <v>8</v>
      </c>
      <c r="J129" s="1330" t="s">
        <v>8</v>
      </c>
      <c r="K129" s="1330" t="s">
        <v>8</v>
      </c>
      <c r="L129" s="1330" t="s">
        <v>8</v>
      </c>
      <c r="M129" s="1330" t="s">
        <v>8</v>
      </c>
      <c r="N129" s="1330" t="s">
        <v>8</v>
      </c>
      <c r="O129" s="1330" t="s">
        <v>8</v>
      </c>
      <c r="P129" s="1330" t="s">
        <v>8</v>
      </c>
      <c r="Q129" s="1330" t="s">
        <v>8</v>
      </c>
    </row>
    <row r="130" spans="1:17" s="5" customFormat="1" x14ac:dyDescent="0.2">
      <c r="A130" s="815" t="s">
        <v>142</v>
      </c>
      <c r="B130" s="1330" t="s">
        <v>8</v>
      </c>
      <c r="C130" s="1330" t="s">
        <v>8</v>
      </c>
      <c r="D130" s="1330" t="s">
        <v>8</v>
      </c>
      <c r="E130" s="1330" t="s">
        <v>8</v>
      </c>
      <c r="F130" s="1330" t="s">
        <v>8</v>
      </c>
      <c r="G130" s="1330" t="s">
        <v>8</v>
      </c>
      <c r="H130" s="1330" t="s">
        <v>8</v>
      </c>
      <c r="I130" s="1330" t="s">
        <v>8</v>
      </c>
      <c r="J130" s="1330" t="s">
        <v>8</v>
      </c>
      <c r="K130" s="1330" t="s">
        <v>8</v>
      </c>
      <c r="L130" s="1330" t="s">
        <v>8</v>
      </c>
      <c r="M130" s="1330" t="s">
        <v>8</v>
      </c>
      <c r="N130" s="1330" t="s">
        <v>8</v>
      </c>
      <c r="O130" s="1330" t="s">
        <v>8</v>
      </c>
      <c r="P130" s="1330" t="s">
        <v>8</v>
      </c>
      <c r="Q130" s="1330" t="s">
        <v>8</v>
      </c>
    </row>
    <row r="131" spans="1:17" s="5" customFormat="1" x14ac:dyDescent="0.2">
      <c r="A131" s="815" t="s">
        <v>143</v>
      </c>
      <c r="B131" s="1330" t="s">
        <v>8</v>
      </c>
      <c r="C131" s="1330" t="s">
        <v>8</v>
      </c>
      <c r="D131" s="1330" t="s">
        <v>8</v>
      </c>
      <c r="E131" s="1330" t="s">
        <v>8</v>
      </c>
      <c r="F131" s="1330" t="s">
        <v>8</v>
      </c>
      <c r="G131" s="1330" t="s">
        <v>8</v>
      </c>
      <c r="H131" s="1330" t="s">
        <v>8</v>
      </c>
      <c r="I131" s="1330" t="s">
        <v>8</v>
      </c>
      <c r="J131" s="1330" t="s">
        <v>8</v>
      </c>
      <c r="K131" s="1330" t="s">
        <v>8</v>
      </c>
      <c r="L131" s="1330" t="s">
        <v>8</v>
      </c>
      <c r="M131" s="1330" t="s">
        <v>8</v>
      </c>
      <c r="N131" s="1330" t="s">
        <v>8</v>
      </c>
      <c r="O131" s="1330" t="s">
        <v>8</v>
      </c>
      <c r="P131" s="1330" t="s">
        <v>8</v>
      </c>
      <c r="Q131" s="1330" t="s">
        <v>8</v>
      </c>
    </row>
    <row r="132" spans="1:17" s="5" customFormat="1" ht="33.75" x14ac:dyDescent="0.2">
      <c r="A132" s="815" t="s">
        <v>145</v>
      </c>
      <c r="B132" s="1330" t="s">
        <v>8</v>
      </c>
      <c r="C132" s="1330" t="s">
        <v>8</v>
      </c>
      <c r="D132" s="1330" t="s">
        <v>8</v>
      </c>
      <c r="E132" s="1330" t="s">
        <v>8</v>
      </c>
      <c r="F132" s="1330" t="s">
        <v>8</v>
      </c>
      <c r="G132" s="1330" t="s">
        <v>8</v>
      </c>
      <c r="H132" s="1330" t="s">
        <v>8</v>
      </c>
      <c r="I132" s="1330" t="s">
        <v>8</v>
      </c>
      <c r="J132" s="1330" t="s">
        <v>8</v>
      </c>
      <c r="K132" s="1330" t="s">
        <v>8</v>
      </c>
      <c r="L132" s="1330" t="s">
        <v>8</v>
      </c>
      <c r="M132" s="1330" t="s">
        <v>8</v>
      </c>
      <c r="N132" s="1330" t="s">
        <v>8</v>
      </c>
      <c r="O132" s="1330" t="s">
        <v>8</v>
      </c>
      <c r="P132" s="1330" t="s">
        <v>8</v>
      </c>
      <c r="Q132" s="1330" t="s">
        <v>8</v>
      </c>
    </row>
    <row r="133" spans="1:17" s="5" customFormat="1" ht="22.5" x14ac:dyDescent="0.2">
      <c r="A133" s="815" t="s">
        <v>335</v>
      </c>
      <c r="B133" s="1330" t="s">
        <v>8</v>
      </c>
      <c r="C133" s="1330" t="s">
        <v>8</v>
      </c>
      <c r="D133" s="1330" t="s">
        <v>8</v>
      </c>
      <c r="E133" s="1330" t="s">
        <v>8</v>
      </c>
      <c r="F133" s="1330" t="s">
        <v>8</v>
      </c>
      <c r="G133" s="1330" t="s">
        <v>8</v>
      </c>
      <c r="H133" s="1330" t="s">
        <v>8</v>
      </c>
      <c r="I133" s="1330" t="s">
        <v>8</v>
      </c>
      <c r="J133" s="1330" t="s">
        <v>8</v>
      </c>
      <c r="K133" s="1330" t="s">
        <v>8</v>
      </c>
      <c r="L133" s="1330" t="s">
        <v>8</v>
      </c>
      <c r="M133" s="1330" t="s">
        <v>8</v>
      </c>
      <c r="N133" s="1330" t="s">
        <v>8</v>
      </c>
      <c r="O133" s="1330" t="s">
        <v>8</v>
      </c>
      <c r="P133" s="1330" t="s">
        <v>8</v>
      </c>
      <c r="Q133" s="1330" t="s">
        <v>8</v>
      </c>
    </row>
    <row r="134" spans="1:17" s="5" customFormat="1" x14ac:dyDescent="0.2">
      <c r="A134" s="815" t="s">
        <v>241</v>
      </c>
      <c r="B134" s="1330" t="s">
        <v>8</v>
      </c>
      <c r="C134" s="1330" t="s">
        <v>8</v>
      </c>
      <c r="D134" s="1330" t="s">
        <v>8</v>
      </c>
      <c r="E134" s="1330" t="s">
        <v>8</v>
      </c>
      <c r="F134" s="1330" t="s">
        <v>8</v>
      </c>
      <c r="G134" s="1330" t="s">
        <v>8</v>
      </c>
      <c r="H134" s="1330" t="s">
        <v>8</v>
      </c>
      <c r="I134" s="1330" t="s">
        <v>8</v>
      </c>
      <c r="J134" s="1330" t="s">
        <v>8</v>
      </c>
      <c r="K134" s="1330" t="s">
        <v>8</v>
      </c>
      <c r="L134" s="1330" t="s">
        <v>8</v>
      </c>
      <c r="M134" s="1330" t="s">
        <v>8</v>
      </c>
      <c r="N134" s="1330" t="s">
        <v>8</v>
      </c>
      <c r="O134" s="1330" t="s">
        <v>8</v>
      </c>
      <c r="P134" s="1330" t="s">
        <v>8</v>
      </c>
      <c r="Q134" s="1330" t="s">
        <v>8</v>
      </c>
    </row>
    <row r="135" spans="1:17" s="5" customFormat="1" x14ac:dyDescent="0.2">
      <c r="A135" s="815" t="s">
        <v>142</v>
      </c>
      <c r="B135" s="1330" t="s">
        <v>8</v>
      </c>
      <c r="C135" s="1330" t="s">
        <v>8</v>
      </c>
      <c r="D135" s="1330" t="s">
        <v>8</v>
      </c>
      <c r="E135" s="1330" t="s">
        <v>8</v>
      </c>
      <c r="F135" s="1330" t="s">
        <v>8</v>
      </c>
      <c r="G135" s="1330" t="s">
        <v>8</v>
      </c>
      <c r="H135" s="1330" t="s">
        <v>8</v>
      </c>
      <c r="I135" s="1330" t="s">
        <v>8</v>
      </c>
      <c r="J135" s="1330" t="s">
        <v>8</v>
      </c>
      <c r="K135" s="1330" t="s">
        <v>8</v>
      </c>
      <c r="L135" s="1330" t="s">
        <v>8</v>
      </c>
      <c r="M135" s="1330" t="s">
        <v>8</v>
      </c>
      <c r="N135" s="1330" t="s">
        <v>8</v>
      </c>
      <c r="O135" s="1330" t="s">
        <v>8</v>
      </c>
      <c r="P135" s="1330" t="s">
        <v>8</v>
      </c>
      <c r="Q135" s="1330" t="s">
        <v>8</v>
      </c>
    </row>
    <row r="136" spans="1:17" s="5" customFormat="1" x14ac:dyDescent="0.2">
      <c r="A136" s="815" t="s">
        <v>146</v>
      </c>
      <c r="B136" s="1330" t="s">
        <v>8</v>
      </c>
      <c r="C136" s="1330" t="s">
        <v>8</v>
      </c>
      <c r="D136" s="1330" t="s">
        <v>8</v>
      </c>
      <c r="E136" s="1330" t="s">
        <v>8</v>
      </c>
      <c r="F136" s="1330" t="s">
        <v>8</v>
      </c>
      <c r="G136" s="1330" t="s">
        <v>8</v>
      </c>
      <c r="H136" s="1330" t="s">
        <v>8</v>
      </c>
      <c r="I136" s="1330" t="s">
        <v>8</v>
      </c>
      <c r="J136" s="1330" t="s">
        <v>8</v>
      </c>
      <c r="K136" s="1330" t="s">
        <v>8</v>
      </c>
      <c r="L136" s="1330" t="s">
        <v>8</v>
      </c>
      <c r="M136" s="1330" t="s">
        <v>8</v>
      </c>
      <c r="N136" s="1330" t="s">
        <v>8</v>
      </c>
      <c r="O136" s="1330" t="s">
        <v>8</v>
      </c>
      <c r="P136" s="1330" t="s">
        <v>8</v>
      </c>
      <c r="Q136" s="1330" t="s">
        <v>8</v>
      </c>
    </row>
    <row r="137" spans="1:17" s="5" customFormat="1" ht="22.5" x14ac:dyDescent="0.2">
      <c r="A137" s="1365" t="s">
        <v>152</v>
      </c>
      <c r="B137" s="1330" t="s">
        <v>8</v>
      </c>
      <c r="C137" s="1330" t="s">
        <v>8</v>
      </c>
      <c r="D137" s="1330" t="s">
        <v>8</v>
      </c>
      <c r="E137" s="1330" t="s">
        <v>8</v>
      </c>
      <c r="F137" s="1330" t="s">
        <v>8</v>
      </c>
      <c r="G137" s="1330" t="s">
        <v>8</v>
      </c>
      <c r="H137" s="1330" t="s">
        <v>8</v>
      </c>
      <c r="I137" s="1330" t="s">
        <v>8</v>
      </c>
      <c r="J137" s="1330" t="s">
        <v>8</v>
      </c>
      <c r="K137" s="1330" t="s">
        <v>8</v>
      </c>
      <c r="L137" s="1330" t="s">
        <v>8</v>
      </c>
      <c r="M137" s="1330" t="s">
        <v>8</v>
      </c>
      <c r="N137" s="1330" t="s">
        <v>8</v>
      </c>
      <c r="O137" s="1330" t="s">
        <v>8</v>
      </c>
      <c r="P137" s="1330" t="s">
        <v>8</v>
      </c>
      <c r="Q137" s="1330" t="s">
        <v>8</v>
      </c>
    </row>
    <row r="138" spans="1:17" s="5" customFormat="1" x14ac:dyDescent="0.2">
      <c r="A138" s="1365" t="s">
        <v>153</v>
      </c>
      <c r="B138" s="1330" t="s">
        <v>8</v>
      </c>
      <c r="C138" s="1330" t="s">
        <v>8</v>
      </c>
      <c r="D138" s="1330" t="s">
        <v>8</v>
      </c>
      <c r="E138" s="1330" t="s">
        <v>8</v>
      </c>
      <c r="F138" s="1330" t="s">
        <v>8</v>
      </c>
      <c r="G138" s="1330" t="s">
        <v>8</v>
      </c>
      <c r="H138" s="1330" t="s">
        <v>8</v>
      </c>
      <c r="I138" s="1330" t="s">
        <v>8</v>
      </c>
      <c r="J138" s="1330" t="s">
        <v>8</v>
      </c>
      <c r="K138" s="1330" t="s">
        <v>8</v>
      </c>
      <c r="L138" s="1330" t="s">
        <v>8</v>
      </c>
      <c r="M138" s="1330" t="s">
        <v>8</v>
      </c>
      <c r="N138" s="1330" t="s">
        <v>8</v>
      </c>
      <c r="O138" s="1330" t="s">
        <v>8</v>
      </c>
      <c r="P138" s="1330" t="s">
        <v>8</v>
      </c>
      <c r="Q138" s="1330" t="s">
        <v>8</v>
      </c>
    </row>
    <row r="139" spans="1:17" s="5" customFormat="1" x14ac:dyDescent="0.2">
      <c r="A139" s="1365" t="s">
        <v>155</v>
      </c>
      <c r="B139" s="1330" t="s">
        <v>8</v>
      </c>
      <c r="C139" s="1330" t="s">
        <v>8</v>
      </c>
      <c r="D139" s="1330" t="s">
        <v>8</v>
      </c>
      <c r="E139" s="1330" t="s">
        <v>8</v>
      </c>
      <c r="F139" s="1330" t="s">
        <v>8</v>
      </c>
      <c r="G139" s="1330" t="s">
        <v>8</v>
      </c>
      <c r="H139" s="1330" t="s">
        <v>8</v>
      </c>
      <c r="I139" s="1330" t="s">
        <v>8</v>
      </c>
      <c r="J139" s="1330" t="s">
        <v>8</v>
      </c>
      <c r="K139" s="1330" t="s">
        <v>8</v>
      </c>
      <c r="L139" s="1330" t="s">
        <v>8</v>
      </c>
      <c r="M139" s="1330" t="s">
        <v>8</v>
      </c>
      <c r="N139" s="1330" t="s">
        <v>8</v>
      </c>
      <c r="O139" s="1330" t="s">
        <v>8</v>
      </c>
      <c r="P139" s="1330" t="s">
        <v>8</v>
      </c>
      <c r="Q139" s="1330" t="s">
        <v>8</v>
      </c>
    </row>
    <row r="140" spans="1:17" s="5" customFormat="1" x14ac:dyDescent="0.2">
      <c r="A140" s="1365" t="s">
        <v>156</v>
      </c>
      <c r="B140" s="1330" t="s">
        <v>8</v>
      </c>
      <c r="C140" s="1330" t="s">
        <v>8</v>
      </c>
      <c r="D140" s="1330" t="s">
        <v>8</v>
      </c>
      <c r="E140" s="1330" t="s">
        <v>8</v>
      </c>
      <c r="F140" s="1330" t="s">
        <v>8</v>
      </c>
      <c r="G140" s="1330" t="s">
        <v>8</v>
      </c>
      <c r="H140" s="1330" t="s">
        <v>8</v>
      </c>
      <c r="I140" s="1330" t="s">
        <v>8</v>
      </c>
      <c r="J140" s="1330" t="s">
        <v>8</v>
      </c>
      <c r="K140" s="1330" t="s">
        <v>8</v>
      </c>
      <c r="L140" s="1330" t="s">
        <v>8</v>
      </c>
      <c r="M140" s="1330" t="s">
        <v>8</v>
      </c>
      <c r="N140" s="1330" t="s">
        <v>8</v>
      </c>
      <c r="O140" s="1330" t="s">
        <v>8</v>
      </c>
      <c r="P140" s="1330" t="s">
        <v>8</v>
      </c>
      <c r="Q140" s="1330" t="s">
        <v>8</v>
      </c>
    </row>
    <row r="141" spans="1:17" s="5" customFormat="1" x14ac:dyDescent="0.2">
      <c r="A141" s="1365" t="s">
        <v>157</v>
      </c>
      <c r="B141" s="1330" t="s">
        <v>8</v>
      </c>
      <c r="C141" s="1330" t="s">
        <v>8</v>
      </c>
      <c r="D141" s="1330" t="s">
        <v>8</v>
      </c>
      <c r="E141" s="1330" t="s">
        <v>8</v>
      </c>
      <c r="F141" s="1330" t="s">
        <v>8</v>
      </c>
      <c r="G141" s="1330" t="s">
        <v>8</v>
      </c>
      <c r="H141" s="1330" t="s">
        <v>8</v>
      </c>
      <c r="I141" s="1330" t="s">
        <v>8</v>
      </c>
      <c r="J141" s="1330" t="s">
        <v>8</v>
      </c>
      <c r="K141" s="1330" t="s">
        <v>8</v>
      </c>
      <c r="L141" s="1330" t="s">
        <v>8</v>
      </c>
      <c r="M141" s="1330" t="s">
        <v>8</v>
      </c>
      <c r="N141" s="1330" t="s">
        <v>8</v>
      </c>
      <c r="O141" s="1330" t="s">
        <v>8</v>
      </c>
      <c r="P141" s="1330" t="s">
        <v>8</v>
      </c>
      <c r="Q141" s="1330" t="s">
        <v>8</v>
      </c>
    </row>
    <row r="142" spans="1:17" s="5" customFormat="1" x14ac:dyDescent="0.2">
      <c r="A142" s="1365" t="s">
        <v>336</v>
      </c>
      <c r="B142" s="1330" t="s">
        <v>8</v>
      </c>
      <c r="C142" s="1330" t="s">
        <v>8</v>
      </c>
      <c r="D142" s="1330" t="s">
        <v>8</v>
      </c>
      <c r="E142" s="1330" t="s">
        <v>8</v>
      </c>
      <c r="F142" s="1330" t="s">
        <v>8</v>
      </c>
      <c r="G142" s="1330" t="s">
        <v>8</v>
      </c>
      <c r="H142" s="1330" t="s">
        <v>8</v>
      </c>
      <c r="I142" s="1330" t="s">
        <v>8</v>
      </c>
      <c r="J142" s="1330" t="s">
        <v>8</v>
      </c>
      <c r="K142" s="1330" t="s">
        <v>8</v>
      </c>
      <c r="L142" s="1330" t="s">
        <v>8</v>
      </c>
      <c r="M142" s="1330" t="s">
        <v>8</v>
      </c>
      <c r="N142" s="1330" t="s">
        <v>8</v>
      </c>
      <c r="O142" s="1330" t="s">
        <v>8</v>
      </c>
      <c r="P142" s="1330" t="s">
        <v>8</v>
      </c>
      <c r="Q142" s="1330" t="s">
        <v>8</v>
      </c>
    </row>
    <row r="143" spans="1:17" s="5" customFormat="1" ht="24" x14ac:dyDescent="0.2">
      <c r="A143" s="879" t="s">
        <v>874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  <c r="P143" s="678"/>
      <c r="Q143" s="678"/>
    </row>
    <row r="144" spans="1:17" s="5" customFormat="1" x14ac:dyDescent="0.2">
      <c r="A144" s="884" t="s">
        <v>81</v>
      </c>
      <c r="B144" s="866" t="s">
        <v>8</v>
      </c>
      <c r="C144" s="866" t="s">
        <v>8</v>
      </c>
      <c r="D144" s="866" t="s">
        <v>8</v>
      </c>
      <c r="E144" s="866" t="s">
        <v>8</v>
      </c>
      <c r="F144" s="866" t="s">
        <v>8</v>
      </c>
      <c r="G144" s="866" t="s">
        <v>8</v>
      </c>
      <c r="H144" s="866" t="s">
        <v>8</v>
      </c>
      <c r="I144" s="866">
        <v>15820</v>
      </c>
      <c r="J144" s="866">
        <v>35872</v>
      </c>
      <c r="K144" s="866">
        <v>31321</v>
      </c>
      <c r="L144" s="866">
        <v>25889</v>
      </c>
      <c r="M144" s="866">
        <v>54550</v>
      </c>
      <c r="N144" s="866">
        <v>32740</v>
      </c>
      <c r="O144" s="866">
        <v>28582</v>
      </c>
      <c r="P144" s="1474">
        <v>31305.9</v>
      </c>
      <c r="Q144" s="1474">
        <v>22497.200000000001</v>
      </c>
    </row>
    <row r="145" spans="1:17" s="5" customFormat="1" ht="22.5" x14ac:dyDescent="0.2">
      <c r="A145" s="884" t="s">
        <v>810</v>
      </c>
      <c r="B145" s="914" t="s">
        <v>8</v>
      </c>
      <c r="C145" s="914" t="s">
        <v>8</v>
      </c>
      <c r="D145" s="914" t="s">
        <v>8</v>
      </c>
      <c r="E145" s="914" t="s">
        <v>8</v>
      </c>
      <c r="F145" s="914" t="s">
        <v>8</v>
      </c>
      <c r="G145" s="914" t="s">
        <v>8</v>
      </c>
      <c r="H145" s="914" t="s">
        <v>8</v>
      </c>
      <c r="I145" s="914" t="s">
        <v>8</v>
      </c>
      <c r="J145" s="319">
        <v>213.3</v>
      </c>
      <c r="K145" s="319">
        <v>85.5</v>
      </c>
      <c r="L145" s="319">
        <v>82.2</v>
      </c>
      <c r="M145" s="319">
        <v>204.2</v>
      </c>
      <c r="N145" s="914" t="s">
        <v>8</v>
      </c>
      <c r="O145" s="866">
        <v>85</v>
      </c>
      <c r="P145" s="1474">
        <v>108.1</v>
      </c>
      <c r="Q145" s="1474">
        <v>71.2</v>
      </c>
    </row>
    <row r="146" spans="1:17" s="5" customFormat="1" ht="22.5" x14ac:dyDescent="0.2">
      <c r="A146" s="884" t="s">
        <v>162</v>
      </c>
      <c r="B146" s="899">
        <v>13367</v>
      </c>
      <c r="C146" s="899">
        <v>15397</v>
      </c>
      <c r="D146" s="899">
        <v>18406</v>
      </c>
      <c r="E146" s="899">
        <v>23088</v>
      </c>
      <c r="F146" s="899">
        <v>30249</v>
      </c>
      <c r="G146" s="899">
        <v>31613</v>
      </c>
      <c r="H146" s="899">
        <v>9879</v>
      </c>
      <c r="I146" s="899">
        <v>25870</v>
      </c>
      <c r="J146" s="899">
        <v>47102</v>
      </c>
      <c r="K146" s="899">
        <v>21753</v>
      </c>
      <c r="L146" s="899">
        <v>33360</v>
      </c>
      <c r="M146" s="899">
        <v>55140</v>
      </c>
      <c r="N146" s="899">
        <v>22336</v>
      </c>
      <c r="O146" s="866">
        <v>28684</v>
      </c>
      <c r="P146" s="681">
        <v>37429</v>
      </c>
      <c r="Q146" s="1474">
        <v>38003</v>
      </c>
    </row>
    <row r="147" spans="1:17" s="5" customFormat="1" x14ac:dyDescent="0.2">
      <c r="A147" s="884" t="s">
        <v>163</v>
      </c>
      <c r="B147" s="316">
        <v>13.4</v>
      </c>
      <c r="C147" s="316">
        <v>15.4</v>
      </c>
      <c r="D147" s="316">
        <v>18.399999999999999</v>
      </c>
      <c r="E147" s="316">
        <v>23.1</v>
      </c>
      <c r="F147" s="316">
        <v>30.2</v>
      </c>
      <c r="G147" s="316">
        <v>31.6</v>
      </c>
      <c r="H147" s="316">
        <v>9.9</v>
      </c>
      <c r="I147" s="316">
        <v>25.9</v>
      </c>
      <c r="J147" s="316">
        <v>47.1</v>
      </c>
      <c r="K147" s="316">
        <v>21.8</v>
      </c>
      <c r="L147" s="316">
        <v>33.4</v>
      </c>
      <c r="M147" s="316">
        <v>55.1</v>
      </c>
      <c r="N147" s="316">
        <v>22.3</v>
      </c>
      <c r="O147" s="866">
        <v>28.6</v>
      </c>
      <c r="P147" s="678">
        <v>37.4</v>
      </c>
      <c r="Q147" s="1474">
        <v>38</v>
      </c>
    </row>
    <row r="148" spans="1:17" s="5" customFormat="1" ht="33.75" x14ac:dyDescent="0.2">
      <c r="A148" s="884" t="s">
        <v>164</v>
      </c>
      <c r="B148" s="316">
        <v>99.2</v>
      </c>
      <c r="C148" s="316">
        <v>115.2</v>
      </c>
      <c r="D148" s="316">
        <v>119.5</v>
      </c>
      <c r="E148" s="316">
        <v>125.4</v>
      </c>
      <c r="F148" s="316">
        <v>131</v>
      </c>
      <c r="G148" s="316">
        <v>104.5</v>
      </c>
      <c r="H148" s="316">
        <v>32</v>
      </c>
      <c r="I148" s="316">
        <v>261.89999999999998</v>
      </c>
      <c r="J148" s="316">
        <v>182.1</v>
      </c>
      <c r="K148" s="316">
        <v>46.2</v>
      </c>
      <c r="L148" s="316">
        <v>153.4</v>
      </c>
      <c r="M148" s="316">
        <v>165.3</v>
      </c>
      <c r="N148" s="316">
        <v>40.4</v>
      </c>
      <c r="O148" s="866">
        <v>128.4</v>
      </c>
      <c r="P148" s="678">
        <v>130.5</v>
      </c>
      <c r="Q148" s="1474">
        <v>101.5</v>
      </c>
    </row>
    <row r="149" spans="1:17" s="5" customFormat="1" ht="33.75" x14ac:dyDescent="0.2">
      <c r="A149" s="879" t="s">
        <v>337</v>
      </c>
      <c r="B149" s="316">
        <v>99.2</v>
      </c>
      <c r="C149" s="316">
        <v>114.3</v>
      </c>
      <c r="D149" s="316">
        <v>136.6</v>
      </c>
      <c r="E149" s="316">
        <v>171.3</v>
      </c>
      <c r="F149" s="316">
        <v>224.3</v>
      </c>
      <c r="G149" s="316">
        <v>234.4</v>
      </c>
      <c r="H149" s="316">
        <v>75</v>
      </c>
      <c r="I149" s="316">
        <v>196.4</v>
      </c>
      <c r="J149" s="316">
        <v>357.6</v>
      </c>
      <c r="K149" s="316">
        <v>165.2</v>
      </c>
      <c r="L149" s="316">
        <v>253.5</v>
      </c>
      <c r="M149" s="316">
        <v>419</v>
      </c>
      <c r="N149" s="316">
        <v>169.3</v>
      </c>
      <c r="O149" s="866">
        <v>217.4</v>
      </c>
      <c r="P149" s="678">
        <v>283.7</v>
      </c>
      <c r="Q149" s="1474">
        <v>288</v>
      </c>
    </row>
    <row r="150" spans="1:17" s="5" customFormat="1" ht="22.5" x14ac:dyDescent="0.2">
      <c r="A150" s="884" t="s">
        <v>165</v>
      </c>
      <c r="B150" s="914" t="s">
        <v>8</v>
      </c>
      <c r="C150" s="914" t="s">
        <v>8</v>
      </c>
      <c r="D150" s="914" t="s">
        <v>8</v>
      </c>
      <c r="E150" s="914" t="s">
        <v>8</v>
      </c>
      <c r="F150" s="914" t="s">
        <v>8</v>
      </c>
      <c r="G150" s="914" t="s">
        <v>8</v>
      </c>
      <c r="H150" s="914" t="s">
        <v>8</v>
      </c>
      <c r="I150" s="914" t="s">
        <v>8</v>
      </c>
      <c r="J150" s="914" t="s">
        <v>8</v>
      </c>
      <c r="K150" s="914" t="s">
        <v>8</v>
      </c>
      <c r="L150" s="914" t="s">
        <v>8</v>
      </c>
      <c r="M150" s="914" t="s">
        <v>8</v>
      </c>
      <c r="N150" s="914" t="s">
        <v>8</v>
      </c>
      <c r="O150" s="914" t="s">
        <v>8</v>
      </c>
      <c r="P150" s="914" t="s">
        <v>8</v>
      </c>
      <c r="Q150" s="914" t="s">
        <v>8</v>
      </c>
    </row>
    <row r="151" spans="1:17" s="5" customFormat="1" ht="33.75" x14ac:dyDescent="0.2">
      <c r="A151" s="1477" t="s">
        <v>166</v>
      </c>
      <c r="B151" s="1330" t="s">
        <v>8</v>
      </c>
      <c r="C151" s="1330" t="s">
        <v>8</v>
      </c>
      <c r="D151" s="1330" t="s">
        <v>8</v>
      </c>
      <c r="E151" s="1330" t="s">
        <v>8</v>
      </c>
      <c r="F151" s="1330" t="s">
        <v>8</v>
      </c>
      <c r="G151" s="1330" t="s">
        <v>8</v>
      </c>
      <c r="H151" s="1330" t="s">
        <v>8</v>
      </c>
      <c r="I151" s="1330" t="s">
        <v>8</v>
      </c>
      <c r="J151" s="1330" t="s">
        <v>8</v>
      </c>
      <c r="K151" s="1330" t="s">
        <v>8</v>
      </c>
      <c r="L151" s="1330" t="s">
        <v>8</v>
      </c>
      <c r="M151" s="1330" t="s">
        <v>8</v>
      </c>
      <c r="N151" s="1330" t="s">
        <v>8</v>
      </c>
      <c r="O151" s="1330" t="s">
        <v>8</v>
      </c>
      <c r="P151" s="1330" t="s">
        <v>8</v>
      </c>
      <c r="Q151" s="1425">
        <v>300</v>
      </c>
    </row>
    <row r="152" spans="1:17" s="5" customFormat="1" ht="22.5" x14ac:dyDescent="0.2">
      <c r="A152" s="1477" t="s">
        <v>167</v>
      </c>
      <c r="B152" s="1330" t="s">
        <v>8</v>
      </c>
      <c r="C152" s="1330" t="s">
        <v>8</v>
      </c>
      <c r="D152" s="1330" t="s">
        <v>8</v>
      </c>
      <c r="E152" s="973" t="s">
        <v>8</v>
      </c>
      <c r="F152" s="973" t="s">
        <v>8</v>
      </c>
      <c r="G152" s="973" t="s">
        <v>8</v>
      </c>
      <c r="H152" s="973" t="s">
        <v>8</v>
      </c>
      <c r="I152" s="973">
        <v>320</v>
      </c>
      <c r="J152" s="973">
        <v>240</v>
      </c>
      <c r="K152" s="1330" t="s">
        <v>8</v>
      </c>
      <c r="L152" s="1330" t="s">
        <v>8</v>
      </c>
      <c r="M152" s="1330" t="s">
        <v>8</v>
      </c>
      <c r="N152" s="1330" t="s">
        <v>8</v>
      </c>
      <c r="O152" s="1330" t="s">
        <v>8</v>
      </c>
      <c r="P152" s="1330" t="s">
        <v>8</v>
      </c>
      <c r="Q152" s="1332" t="s">
        <v>8</v>
      </c>
    </row>
    <row r="153" spans="1:17" s="5" customFormat="1" ht="22.5" x14ac:dyDescent="0.2">
      <c r="A153" s="1477" t="s">
        <v>246</v>
      </c>
      <c r="B153" s="1330" t="s">
        <v>8</v>
      </c>
      <c r="C153" s="1330" t="s">
        <v>8</v>
      </c>
      <c r="D153" s="1330" t="s">
        <v>8</v>
      </c>
      <c r="E153" s="973" t="s">
        <v>8</v>
      </c>
      <c r="F153" s="973" t="s">
        <v>8</v>
      </c>
      <c r="G153" s="973" t="s">
        <v>8</v>
      </c>
      <c r="H153" s="973" t="s">
        <v>8</v>
      </c>
      <c r="I153" s="973" t="s">
        <v>8</v>
      </c>
      <c r="J153" s="973" t="s">
        <v>8</v>
      </c>
      <c r="K153" s="1330" t="s">
        <v>8</v>
      </c>
      <c r="L153" s="1330" t="s">
        <v>8</v>
      </c>
      <c r="M153" s="1330" t="s">
        <v>8</v>
      </c>
      <c r="N153" s="1330" t="s">
        <v>8</v>
      </c>
      <c r="O153" s="1330" t="s">
        <v>8</v>
      </c>
      <c r="P153" s="1330" t="s">
        <v>8</v>
      </c>
      <c r="Q153" s="1332" t="s">
        <v>8</v>
      </c>
    </row>
    <row r="154" spans="1:17" s="5" customFormat="1" ht="22.5" x14ac:dyDescent="0.2">
      <c r="A154" s="1477" t="s">
        <v>247</v>
      </c>
      <c r="B154" s="1330" t="s">
        <v>8</v>
      </c>
      <c r="C154" s="1330" t="s">
        <v>8</v>
      </c>
      <c r="D154" s="1330" t="s">
        <v>8</v>
      </c>
      <c r="E154" s="973" t="s">
        <v>8</v>
      </c>
      <c r="F154" s="973" t="s">
        <v>8</v>
      </c>
      <c r="G154" s="973" t="s">
        <v>8</v>
      </c>
      <c r="H154" s="973" t="s">
        <v>8</v>
      </c>
      <c r="I154" s="973" t="s">
        <v>8</v>
      </c>
      <c r="J154" s="973" t="s">
        <v>8</v>
      </c>
      <c r="K154" s="1330" t="s">
        <v>8</v>
      </c>
      <c r="L154" s="1330" t="s">
        <v>8</v>
      </c>
      <c r="M154" s="1330" t="s">
        <v>8</v>
      </c>
      <c r="N154" s="1330" t="s">
        <v>8</v>
      </c>
      <c r="O154" s="1330" t="s">
        <v>8</v>
      </c>
      <c r="P154" s="1330" t="s">
        <v>8</v>
      </c>
      <c r="Q154" s="1332" t="s">
        <v>8</v>
      </c>
    </row>
    <row r="155" spans="1:17" s="5" customFormat="1" ht="33.75" x14ac:dyDescent="0.2">
      <c r="A155" s="1477" t="s">
        <v>248</v>
      </c>
      <c r="B155" s="1330" t="s">
        <v>8</v>
      </c>
      <c r="C155" s="1330" t="s">
        <v>8</v>
      </c>
      <c r="D155" s="1330" t="s">
        <v>8</v>
      </c>
      <c r="E155" s="973">
        <v>500</v>
      </c>
      <c r="F155" s="973" t="s">
        <v>8</v>
      </c>
      <c r="G155" s="973" t="s">
        <v>8</v>
      </c>
      <c r="H155" s="973" t="s">
        <v>8</v>
      </c>
      <c r="I155" s="973" t="s">
        <v>8</v>
      </c>
      <c r="J155" s="973" t="s">
        <v>8</v>
      </c>
      <c r="K155" s="1330" t="s">
        <v>8</v>
      </c>
      <c r="L155" s="1330" t="s">
        <v>8</v>
      </c>
      <c r="M155" s="1330" t="s">
        <v>8</v>
      </c>
      <c r="N155" s="1330" t="s">
        <v>8</v>
      </c>
      <c r="O155" s="1330" t="s">
        <v>8</v>
      </c>
      <c r="P155" s="1330" t="s">
        <v>8</v>
      </c>
      <c r="Q155" s="1332" t="s">
        <v>8</v>
      </c>
    </row>
    <row r="156" spans="1:17" s="5" customFormat="1" ht="45" x14ac:dyDescent="0.2">
      <c r="A156" s="827" t="s">
        <v>176</v>
      </c>
      <c r="B156" s="973">
        <v>2998</v>
      </c>
      <c r="C156" s="973">
        <v>2996</v>
      </c>
      <c r="D156" s="973">
        <v>3316</v>
      </c>
      <c r="E156" s="973">
        <v>3606</v>
      </c>
      <c r="F156" s="973">
        <v>3784</v>
      </c>
      <c r="G156" s="973">
        <v>3758</v>
      </c>
      <c r="H156" s="973">
        <v>3900</v>
      </c>
      <c r="I156" s="973">
        <v>3942</v>
      </c>
      <c r="J156" s="987">
        <v>3892</v>
      </c>
      <c r="K156" s="987">
        <v>4004</v>
      </c>
      <c r="L156" s="987">
        <v>3904</v>
      </c>
      <c r="M156" s="987">
        <v>3852</v>
      </c>
      <c r="N156" s="987">
        <v>4042</v>
      </c>
      <c r="O156" s="987">
        <v>4154</v>
      </c>
      <c r="P156" s="987">
        <v>4046</v>
      </c>
      <c r="Q156" s="1258">
        <v>4007</v>
      </c>
    </row>
    <row r="157" spans="1:17" s="5" customFormat="1" ht="35.25" x14ac:dyDescent="0.2">
      <c r="A157" s="827" t="s">
        <v>338</v>
      </c>
      <c r="B157" s="973">
        <v>2698</v>
      </c>
      <c r="C157" s="973">
        <v>2447</v>
      </c>
      <c r="D157" s="973">
        <v>2656</v>
      </c>
      <c r="E157" s="973">
        <v>2769</v>
      </c>
      <c r="F157" s="973">
        <v>3088</v>
      </c>
      <c r="G157" s="973">
        <v>2559</v>
      </c>
      <c r="H157" s="973">
        <v>3350</v>
      </c>
      <c r="I157" s="973">
        <v>3077</v>
      </c>
      <c r="J157" s="987">
        <v>3169</v>
      </c>
      <c r="K157" s="987">
        <v>3278</v>
      </c>
      <c r="L157" s="987">
        <v>3297</v>
      </c>
      <c r="M157" s="987">
        <v>3339</v>
      </c>
      <c r="N157" s="987">
        <v>3645</v>
      </c>
      <c r="O157" s="987">
        <v>3803</v>
      </c>
      <c r="P157" s="987">
        <v>3774</v>
      </c>
      <c r="Q157" s="1258">
        <v>3799</v>
      </c>
    </row>
    <row r="158" spans="1:17" s="5" customFormat="1" ht="33.75" x14ac:dyDescent="0.2">
      <c r="A158" s="798" t="s">
        <v>178</v>
      </c>
      <c r="B158" s="1330" t="s">
        <v>8</v>
      </c>
      <c r="C158" s="1330" t="s">
        <v>8</v>
      </c>
      <c r="D158" s="1330" t="s">
        <v>8</v>
      </c>
      <c r="E158" s="1330" t="s">
        <v>8</v>
      </c>
      <c r="F158" s="1330" t="s">
        <v>8</v>
      </c>
      <c r="G158" s="1330" t="s">
        <v>8</v>
      </c>
      <c r="H158" s="1330" t="s">
        <v>8</v>
      </c>
      <c r="I158" s="1330" t="s">
        <v>8</v>
      </c>
      <c r="J158" s="1330" t="s">
        <v>8</v>
      </c>
      <c r="K158" s="1330" t="s">
        <v>8</v>
      </c>
      <c r="L158" s="1330" t="s">
        <v>8</v>
      </c>
      <c r="M158" s="1330" t="s">
        <v>8</v>
      </c>
      <c r="N158" s="1330" t="s">
        <v>8</v>
      </c>
      <c r="O158" s="1330" t="s">
        <v>8</v>
      </c>
      <c r="P158" s="1331" t="s">
        <v>8</v>
      </c>
      <c r="Q158" s="1331" t="s">
        <v>8</v>
      </c>
    </row>
    <row r="159" spans="1:17" s="5" customFormat="1" ht="33.75" x14ac:dyDescent="0.2">
      <c r="A159" s="798" t="s">
        <v>179</v>
      </c>
      <c r="B159" s="1330" t="s">
        <v>8</v>
      </c>
      <c r="C159" s="1330" t="s">
        <v>8</v>
      </c>
      <c r="D159" s="1330" t="s">
        <v>8</v>
      </c>
      <c r="E159" s="1330" t="s">
        <v>8</v>
      </c>
      <c r="F159" s="1330" t="s">
        <v>8</v>
      </c>
      <c r="G159" s="1330" t="s">
        <v>8</v>
      </c>
      <c r="H159" s="1330" t="s">
        <v>8</v>
      </c>
      <c r="I159" s="1330" t="s">
        <v>8</v>
      </c>
      <c r="J159" s="1330" t="s">
        <v>8</v>
      </c>
      <c r="K159" s="1330" t="s">
        <v>8</v>
      </c>
      <c r="L159" s="1330" t="s">
        <v>8</v>
      </c>
      <c r="M159" s="1330" t="s">
        <v>8</v>
      </c>
      <c r="N159" s="1330" t="s">
        <v>8</v>
      </c>
      <c r="O159" s="1330" t="s">
        <v>8</v>
      </c>
      <c r="P159" s="1331" t="s">
        <v>8</v>
      </c>
      <c r="Q159" s="1331" t="s">
        <v>8</v>
      </c>
    </row>
    <row r="160" spans="1:17" s="5" customFormat="1" ht="33.75" x14ac:dyDescent="0.2">
      <c r="A160" s="798" t="str">
        <f>[1]г.Аксу!$A$156</f>
        <v>Основные средства в экономике  по первоначальной стоимости (на конец года), млн. тенге</v>
      </c>
      <c r="B160" s="826">
        <v>76584.149999999994</v>
      </c>
      <c r="C160" s="826">
        <v>53808</v>
      </c>
      <c r="D160" s="826">
        <v>275287.32299999997</v>
      </c>
      <c r="E160" s="826">
        <v>1104474.1640000001</v>
      </c>
      <c r="F160" s="826">
        <v>1354776.263</v>
      </c>
      <c r="G160" s="826">
        <v>2482919.8725790503</v>
      </c>
      <c r="H160" s="826">
        <v>3157204.6610693708</v>
      </c>
      <c r="I160" s="826">
        <v>2965796.2486186</v>
      </c>
      <c r="J160" s="826">
        <v>3482697.2513140007</v>
      </c>
      <c r="K160" s="826">
        <v>3333352.6579999998</v>
      </c>
      <c r="L160" s="826">
        <v>3931928.1310000001</v>
      </c>
      <c r="M160" s="826">
        <v>4182257.2089999998</v>
      </c>
      <c r="N160" s="826">
        <v>4551408.46</v>
      </c>
      <c r="O160" s="791">
        <v>4635552.7</v>
      </c>
      <c r="P160" s="1332">
        <v>5075595.8</v>
      </c>
      <c r="Q160" s="1331" t="s">
        <v>8</v>
      </c>
    </row>
    <row r="161" spans="1:27" x14ac:dyDescent="0.2">
      <c r="A161" s="1250" t="s">
        <v>181</v>
      </c>
      <c r="B161" s="1250"/>
      <c r="C161" s="1250"/>
      <c r="D161" s="1250"/>
      <c r="E161" s="1250"/>
      <c r="F161" s="1250"/>
      <c r="G161" s="1250"/>
      <c r="H161" s="1250"/>
      <c r="I161" s="1250"/>
      <c r="J161" s="1250"/>
      <c r="K161" s="1250"/>
      <c r="L161" s="1250"/>
      <c r="M161" s="1250"/>
      <c r="N161" s="1250"/>
      <c r="O161" s="1227"/>
      <c r="P161" s="1322"/>
      <c r="Q161" s="1322"/>
    </row>
    <row r="162" spans="1:27" ht="22.5" x14ac:dyDescent="0.2">
      <c r="A162" s="856" t="s">
        <v>339</v>
      </c>
      <c r="B162" s="48" t="s">
        <v>8</v>
      </c>
      <c r="C162" s="48" t="s">
        <v>8</v>
      </c>
      <c r="D162" s="48" t="s">
        <v>8</v>
      </c>
      <c r="E162" s="48">
        <v>5955.8</v>
      </c>
      <c r="F162" s="45">
        <v>5858.6</v>
      </c>
      <c r="G162" s="45">
        <v>15092.6</v>
      </c>
      <c r="H162" s="45">
        <v>19133.3</v>
      </c>
      <c r="I162" s="45">
        <v>18221.7</v>
      </c>
      <c r="J162" s="45">
        <v>21481.9</v>
      </c>
      <c r="K162" s="45">
        <v>15651.1</v>
      </c>
      <c r="L162" s="45">
        <v>15641.4</v>
      </c>
      <c r="M162" s="45">
        <v>20243.099999999999</v>
      </c>
      <c r="N162" s="45">
        <v>35952.300000000003</v>
      </c>
      <c r="O162" s="45">
        <v>21070</v>
      </c>
      <c r="P162" s="729">
        <v>25759.7</v>
      </c>
      <c r="Q162" s="729">
        <v>48041.1</v>
      </c>
    </row>
    <row r="163" spans="1:27" ht="22.5" x14ac:dyDescent="0.2">
      <c r="A163" s="855" t="s">
        <v>175</v>
      </c>
      <c r="B163" s="72" t="s">
        <v>8</v>
      </c>
      <c r="C163" s="72" t="s">
        <v>8</v>
      </c>
      <c r="D163" s="72" t="s">
        <v>8</v>
      </c>
      <c r="E163" s="72" t="s">
        <v>8</v>
      </c>
      <c r="F163" s="45">
        <v>92.975611346245117</v>
      </c>
      <c r="G163" s="45">
        <v>241.43689829459879</v>
      </c>
      <c r="H163" s="45">
        <v>107.8919290002069</v>
      </c>
      <c r="I163" s="45">
        <v>88.3</v>
      </c>
      <c r="J163" s="45">
        <v>110.6</v>
      </c>
      <c r="K163" s="45">
        <v>68.7</v>
      </c>
      <c r="L163" s="45">
        <v>94</v>
      </c>
      <c r="M163" s="45">
        <v>119.4</v>
      </c>
      <c r="N163" s="10">
        <v>155.80000000000001</v>
      </c>
      <c r="O163" s="10">
        <v>51.7</v>
      </c>
      <c r="P163" s="729">
        <v>114.7</v>
      </c>
      <c r="Q163" s="729">
        <v>171.1</v>
      </c>
    </row>
    <row r="164" spans="1:27" s="359" customFormat="1" ht="26.25" customHeight="1" x14ac:dyDescent="0.2">
      <c r="A164" s="1667" t="s">
        <v>340</v>
      </c>
      <c r="B164" s="1667"/>
      <c r="C164" s="1667"/>
      <c r="D164" s="1667"/>
      <c r="E164" s="1667"/>
      <c r="F164" s="1667"/>
      <c r="G164" s="1667"/>
      <c r="H164" s="1667"/>
      <c r="I164" s="1667"/>
      <c r="J164" s="1667"/>
      <c r="K164" s="1667"/>
      <c r="L164" s="1667"/>
      <c r="M164" s="1667"/>
      <c r="N164" s="1667"/>
      <c r="O164" s="1667"/>
      <c r="P164" s="138"/>
      <c r="Q164" s="1451"/>
      <c r="R164" s="1451"/>
      <c r="S164" s="1451"/>
      <c r="T164" s="1451"/>
      <c r="U164" s="1451"/>
      <c r="V164" s="1451"/>
      <c r="W164" s="1451"/>
      <c r="X164" s="1451"/>
      <c r="Y164" s="1451"/>
      <c r="Z164" s="1451"/>
      <c r="AA164" s="1451"/>
    </row>
    <row r="165" spans="1:27" ht="12.75" x14ac:dyDescent="0.2">
      <c r="A165" s="1668" t="s">
        <v>341</v>
      </c>
      <c r="B165" s="1668"/>
      <c r="C165" s="1668"/>
      <c r="D165" s="1668"/>
      <c r="E165" s="1668"/>
      <c r="F165" s="1668"/>
      <c r="G165" s="1668"/>
      <c r="H165" s="1668"/>
      <c r="I165" s="1668"/>
      <c r="J165" s="1668"/>
      <c r="K165" s="1668"/>
      <c r="L165" s="1668"/>
      <c r="M165" s="1668"/>
      <c r="N165" s="1668"/>
      <c r="O165" s="1668"/>
    </row>
    <row r="166" spans="1:27" s="359" customFormat="1" ht="12.75" x14ac:dyDescent="0.2">
      <c r="A166" s="1668" t="s">
        <v>342</v>
      </c>
      <c r="B166" s="1668"/>
      <c r="C166" s="1668"/>
      <c r="D166" s="1668"/>
      <c r="E166" s="1668"/>
      <c r="F166" s="1668"/>
      <c r="G166" s="1668"/>
      <c r="H166" s="1668"/>
      <c r="I166" s="1668"/>
      <c r="J166" s="1668"/>
      <c r="K166" s="1668"/>
      <c r="L166" s="1668"/>
      <c r="M166" s="1668"/>
      <c r="N166" s="1668"/>
      <c r="O166" s="1668"/>
      <c r="P166" s="1449"/>
      <c r="Q166" s="1449"/>
      <c r="R166" s="1449"/>
      <c r="S166" s="1449"/>
      <c r="T166" s="1449"/>
      <c r="U166" s="1449"/>
      <c r="V166" s="1449"/>
      <c r="W166" s="1449"/>
      <c r="X166" s="1449"/>
      <c r="Y166" s="1449"/>
      <c r="Z166" s="1449"/>
      <c r="AA166" s="1449"/>
    </row>
    <row r="167" spans="1:27" s="359" customFormat="1" ht="12.75" x14ac:dyDescent="0.2">
      <c r="A167" s="1668" t="s">
        <v>343</v>
      </c>
      <c r="B167" s="1668"/>
      <c r="C167" s="1668"/>
      <c r="D167" s="1668"/>
      <c r="E167" s="1668"/>
      <c r="F167" s="1668"/>
      <c r="G167" s="1668"/>
      <c r="H167" s="1668"/>
      <c r="I167" s="1668"/>
      <c r="J167" s="1668"/>
      <c r="K167" s="1668"/>
      <c r="L167" s="1668"/>
      <c r="M167" s="1668"/>
      <c r="N167" s="1668"/>
      <c r="O167" s="1668"/>
      <c r="P167" s="1449"/>
      <c r="Q167" s="1449"/>
      <c r="R167" s="1449"/>
      <c r="S167" s="1449"/>
      <c r="T167" s="1449"/>
      <c r="U167" s="1449"/>
      <c r="V167" s="1449"/>
      <c r="W167" s="1449"/>
      <c r="X167" s="1449"/>
      <c r="Y167" s="1449"/>
      <c r="Z167" s="1449"/>
      <c r="AA167" s="1449"/>
    </row>
    <row r="168" spans="1:27" s="359" customFormat="1" ht="24" customHeight="1" x14ac:dyDescent="0.2">
      <c r="A168" s="1665" t="s">
        <v>344</v>
      </c>
      <c r="B168" s="1665"/>
      <c r="C168" s="1665"/>
      <c r="D168" s="1665"/>
      <c r="E168" s="1665"/>
      <c r="F168" s="1665"/>
      <c r="G168" s="1665"/>
      <c r="H168" s="1665"/>
      <c r="I168" s="1665"/>
      <c r="J168" s="1665"/>
      <c r="K168" s="1665"/>
      <c r="L168" s="1665"/>
      <c r="M168" s="1665"/>
      <c r="N168" s="1665"/>
      <c r="O168" s="1665"/>
      <c r="P168" s="1450"/>
      <c r="Q168" s="1450"/>
      <c r="R168" s="1450"/>
      <c r="S168" s="1450"/>
      <c r="T168" s="1450"/>
      <c r="U168" s="1450"/>
      <c r="V168" s="1450"/>
      <c r="W168" s="1450"/>
      <c r="X168" s="1450"/>
      <c r="Y168" s="1450"/>
      <c r="Z168" s="1450"/>
      <c r="AA168" s="1450"/>
    </row>
    <row r="169" spans="1:27" s="359" customFormat="1" ht="12.75" x14ac:dyDescent="0.2">
      <c r="A169" s="660" t="s">
        <v>830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92"/>
      <c r="Q169" s="1448"/>
      <c r="R169" s="492"/>
      <c r="S169" s="492"/>
      <c r="T169" s="492"/>
      <c r="U169" s="492"/>
      <c r="V169" s="492"/>
      <c r="W169" s="492"/>
      <c r="X169" s="492"/>
      <c r="Y169" s="661"/>
      <c r="Z169" s="661"/>
      <c r="AA169" s="661"/>
    </row>
    <row r="170" spans="1:27" s="359" customFormat="1" x14ac:dyDescent="0.2">
      <c r="A170" s="1448" t="s">
        <v>345</v>
      </c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448"/>
      <c r="Q170" s="200"/>
      <c r="R170" s="1448"/>
      <c r="S170" s="1448"/>
      <c r="T170" s="1452"/>
      <c r="U170" s="1452"/>
      <c r="V170" s="1452"/>
      <c r="W170" s="1448"/>
      <c r="X170" s="1448"/>
      <c r="Y170" s="1452"/>
      <c r="Z170" s="1452"/>
      <c r="AA170" s="1452"/>
    </row>
    <row r="171" spans="1:27" s="359" customFormat="1" x14ac:dyDescent="0.2">
      <c r="A171" s="1448" t="s">
        <v>346</v>
      </c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138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</row>
  </sheetData>
  <mergeCells count="6">
    <mergeCell ref="A168:O168"/>
    <mergeCell ref="A1:O1"/>
    <mergeCell ref="A164:O164"/>
    <mergeCell ref="A165:O165"/>
    <mergeCell ref="A166:O166"/>
    <mergeCell ref="A167:O16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4"/>
  <sheetViews>
    <sheetView workbookViewId="0">
      <pane xSplit="1" ySplit="2" topLeftCell="B147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2.140625" style="138" customWidth="1"/>
    <col min="2" max="3" width="9.28515625" style="138" customWidth="1"/>
    <col min="4" max="4" width="10.140625" style="138" customWidth="1"/>
    <col min="5" max="14" width="10.28515625" style="138" customWidth="1"/>
    <col min="15" max="15" width="10.5703125" style="138" customWidth="1"/>
    <col min="16" max="16" width="13.140625" style="981" customWidth="1"/>
    <col min="17" max="17" width="12.28515625" style="981" customWidth="1"/>
    <col min="18" max="256" width="9.140625" style="138"/>
    <col min="257" max="257" width="42.42578125" style="138" customWidth="1"/>
    <col min="258" max="259" width="9.28515625" style="138" bestFit="1" customWidth="1"/>
    <col min="260" max="260" width="10.140625" style="138" bestFit="1" customWidth="1"/>
    <col min="261" max="270" width="10.28515625" style="138" bestFit="1" customWidth="1"/>
    <col min="271" max="271" width="10.140625" style="138" customWidth="1"/>
    <col min="272" max="512" width="9.140625" style="138"/>
    <col min="513" max="513" width="42.42578125" style="138" customWidth="1"/>
    <col min="514" max="515" width="9.28515625" style="138" bestFit="1" customWidth="1"/>
    <col min="516" max="516" width="10.140625" style="138" bestFit="1" customWidth="1"/>
    <col min="517" max="526" width="10.28515625" style="138" bestFit="1" customWidth="1"/>
    <col min="527" max="527" width="10.140625" style="138" customWidth="1"/>
    <col min="528" max="768" width="9.140625" style="138"/>
    <col min="769" max="769" width="42.42578125" style="138" customWidth="1"/>
    <col min="770" max="771" width="9.28515625" style="138" bestFit="1" customWidth="1"/>
    <col min="772" max="772" width="10.140625" style="138" bestFit="1" customWidth="1"/>
    <col min="773" max="782" width="10.28515625" style="138" bestFit="1" customWidth="1"/>
    <col min="783" max="783" width="10.140625" style="138" customWidth="1"/>
    <col min="784" max="1024" width="9.140625" style="138"/>
    <col min="1025" max="1025" width="42.42578125" style="138" customWidth="1"/>
    <col min="1026" max="1027" width="9.28515625" style="138" bestFit="1" customWidth="1"/>
    <col min="1028" max="1028" width="10.140625" style="138" bestFit="1" customWidth="1"/>
    <col min="1029" max="1038" width="10.28515625" style="138" bestFit="1" customWidth="1"/>
    <col min="1039" max="1039" width="10.140625" style="138" customWidth="1"/>
    <col min="1040" max="1280" width="9.140625" style="138"/>
    <col min="1281" max="1281" width="42.42578125" style="138" customWidth="1"/>
    <col min="1282" max="1283" width="9.28515625" style="138" bestFit="1" customWidth="1"/>
    <col min="1284" max="1284" width="10.140625" style="138" bestFit="1" customWidth="1"/>
    <col min="1285" max="1294" width="10.28515625" style="138" bestFit="1" customWidth="1"/>
    <col min="1295" max="1295" width="10.140625" style="138" customWidth="1"/>
    <col min="1296" max="1536" width="9.140625" style="138"/>
    <col min="1537" max="1537" width="42.42578125" style="138" customWidth="1"/>
    <col min="1538" max="1539" width="9.28515625" style="138" bestFit="1" customWidth="1"/>
    <col min="1540" max="1540" width="10.140625" style="138" bestFit="1" customWidth="1"/>
    <col min="1541" max="1550" width="10.28515625" style="138" bestFit="1" customWidth="1"/>
    <col min="1551" max="1551" width="10.140625" style="138" customWidth="1"/>
    <col min="1552" max="1792" width="9.140625" style="138"/>
    <col min="1793" max="1793" width="42.42578125" style="138" customWidth="1"/>
    <col min="1794" max="1795" width="9.28515625" style="138" bestFit="1" customWidth="1"/>
    <col min="1796" max="1796" width="10.140625" style="138" bestFit="1" customWidth="1"/>
    <col min="1797" max="1806" width="10.28515625" style="138" bestFit="1" customWidth="1"/>
    <col min="1807" max="1807" width="10.140625" style="138" customWidth="1"/>
    <col min="1808" max="2048" width="9.140625" style="138"/>
    <col min="2049" max="2049" width="42.42578125" style="138" customWidth="1"/>
    <col min="2050" max="2051" width="9.28515625" style="138" bestFit="1" customWidth="1"/>
    <col min="2052" max="2052" width="10.140625" style="138" bestFit="1" customWidth="1"/>
    <col min="2053" max="2062" width="10.28515625" style="138" bestFit="1" customWidth="1"/>
    <col min="2063" max="2063" width="10.140625" style="138" customWidth="1"/>
    <col min="2064" max="2304" width="9.140625" style="138"/>
    <col min="2305" max="2305" width="42.42578125" style="138" customWidth="1"/>
    <col min="2306" max="2307" width="9.28515625" style="138" bestFit="1" customWidth="1"/>
    <col min="2308" max="2308" width="10.140625" style="138" bestFit="1" customWidth="1"/>
    <col min="2309" max="2318" width="10.28515625" style="138" bestFit="1" customWidth="1"/>
    <col min="2319" max="2319" width="10.140625" style="138" customWidth="1"/>
    <col min="2320" max="2560" width="9.140625" style="138"/>
    <col min="2561" max="2561" width="42.42578125" style="138" customWidth="1"/>
    <col min="2562" max="2563" width="9.28515625" style="138" bestFit="1" customWidth="1"/>
    <col min="2564" max="2564" width="10.140625" style="138" bestFit="1" customWidth="1"/>
    <col min="2565" max="2574" width="10.28515625" style="138" bestFit="1" customWidth="1"/>
    <col min="2575" max="2575" width="10.140625" style="138" customWidth="1"/>
    <col min="2576" max="2816" width="9.140625" style="138"/>
    <col min="2817" max="2817" width="42.42578125" style="138" customWidth="1"/>
    <col min="2818" max="2819" width="9.28515625" style="138" bestFit="1" customWidth="1"/>
    <col min="2820" max="2820" width="10.140625" style="138" bestFit="1" customWidth="1"/>
    <col min="2821" max="2830" width="10.28515625" style="138" bestFit="1" customWidth="1"/>
    <col min="2831" max="2831" width="10.140625" style="138" customWidth="1"/>
    <col min="2832" max="3072" width="9.140625" style="138"/>
    <col min="3073" max="3073" width="42.42578125" style="138" customWidth="1"/>
    <col min="3074" max="3075" width="9.28515625" style="138" bestFit="1" customWidth="1"/>
    <col min="3076" max="3076" width="10.140625" style="138" bestFit="1" customWidth="1"/>
    <col min="3077" max="3086" width="10.28515625" style="138" bestFit="1" customWidth="1"/>
    <col min="3087" max="3087" width="10.140625" style="138" customWidth="1"/>
    <col min="3088" max="3328" width="9.140625" style="138"/>
    <col min="3329" max="3329" width="42.42578125" style="138" customWidth="1"/>
    <col min="3330" max="3331" width="9.28515625" style="138" bestFit="1" customWidth="1"/>
    <col min="3332" max="3332" width="10.140625" style="138" bestFit="1" customWidth="1"/>
    <col min="3333" max="3342" width="10.28515625" style="138" bestFit="1" customWidth="1"/>
    <col min="3343" max="3343" width="10.140625" style="138" customWidth="1"/>
    <col min="3344" max="3584" width="9.140625" style="138"/>
    <col min="3585" max="3585" width="42.42578125" style="138" customWidth="1"/>
    <col min="3586" max="3587" width="9.28515625" style="138" bestFit="1" customWidth="1"/>
    <col min="3588" max="3588" width="10.140625" style="138" bestFit="1" customWidth="1"/>
    <col min="3589" max="3598" width="10.28515625" style="138" bestFit="1" customWidth="1"/>
    <col min="3599" max="3599" width="10.140625" style="138" customWidth="1"/>
    <col min="3600" max="3840" width="9.140625" style="138"/>
    <col min="3841" max="3841" width="42.42578125" style="138" customWidth="1"/>
    <col min="3842" max="3843" width="9.28515625" style="138" bestFit="1" customWidth="1"/>
    <col min="3844" max="3844" width="10.140625" style="138" bestFit="1" customWidth="1"/>
    <col min="3845" max="3854" width="10.28515625" style="138" bestFit="1" customWidth="1"/>
    <col min="3855" max="3855" width="10.140625" style="138" customWidth="1"/>
    <col min="3856" max="4096" width="9.140625" style="138"/>
    <col min="4097" max="4097" width="42.42578125" style="138" customWidth="1"/>
    <col min="4098" max="4099" width="9.28515625" style="138" bestFit="1" customWidth="1"/>
    <col min="4100" max="4100" width="10.140625" style="138" bestFit="1" customWidth="1"/>
    <col min="4101" max="4110" width="10.28515625" style="138" bestFit="1" customWidth="1"/>
    <col min="4111" max="4111" width="10.140625" style="138" customWidth="1"/>
    <col min="4112" max="4352" width="9.140625" style="138"/>
    <col min="4353" max="4353" width="42.42578125" style="138" customWidth="1"/>
    <col min="4354" max="4355" width="9.28515625" style="138" bestFit="1" customWidth="1"/>
    <col min="4356" max="4356" width="10.140625" style="138" bestFit="1" customWidth="1"/>
    <col min="4357" max="4366" width="10.28515625" style="138" bestFit="1" customWidth="1"/>
    <col min="4367" max="4367" width="10.140625" style="138" customWidth="1"/>
    <col min="4368" max="4608" width="9.140625" style="138"/>
    <col min="4609" max="4609" width="42.42578125" style="138" customWidth="1"/>
    <col min="4610" max="4611" width="9.28515625" style="138" bestFit="1" customWidth="1"/>
    <col min="4612" max="4612" width="10.140625" style="138" bestFit="1" customWidth="1"/>
    <col min="4613" max="4622" width="10.28515625" style="138" bestFit="1" customWidth="1"/>
    <col min="4623" max="4623" width="10.140625" style="138" customWidth="1"/>
    <col min="4624" max="4864" width="9.140625" style="138"/>
    <col min="4865" max="4865" width="42.42578125" style="138" customWidth="1"/>
    <col min="4866" max="4867" width="9.28515625" style="138" bestFit="1" customWidth="1"/>
    <col min="4868" max="4868" width="10.140625" style="138" bestFit="1" customWidth="1"/>
    <col min="4869" max="4878" width="10.28515625" style="138" bestFit="1" customWidth="1"/>
    <col min="4879" max="4879" width="10.140625" style="138" customWidth="1"/>
    <col min="4880" max="5120" width="9.140625" style="138"/>
    <col min="5121" max="5121" width="42.42578125" style="138" customWidth="1"/>
    <col min="5122" max="5123" width="9.28515625" style="138" bestFit="1" customWidth="1"/>
    <col min="5124" max="5124" width="10.140625" style="138" bestFit="1" customWidth="1"/>
    <col min="5125" max="5134" width="10.28515625" style="138" bestFit="1" customWidth="1"/>
    <col min="5135" max="5135" width="10.140625" style="138" customWidth="1"/>
    <col min="5136" max="5376" width="9.140625" style="138"/>
    <col min="5377" max="5377" width="42.42578125" style="138" customWidth="1"/>
    <col min="5378" max="5379" width="9.28515625" style="138" bestFit="1" customWidth="1"/>
    <col min="5380" max="5380" width="10.140625" style="138" bestFit="1" customWidth="1"/>
    <col min="5381" max="5390" width="10.28515625" style="138" bestFit="1" customWidth="1"/>
    <col min="5391" max="5391" width="10.140625" style="138" customWidth="1"/>
    <col min="5392" max="5632" width="9.140625" style="138"/>
    <col min="5633" max="5633" width="42.42578125" style="138" customWidth="1"/>
    <col min="5634" max="5635" width="9.28515625" style="138" bestFit="1" customWidth="1"/>
    <col min="5636" max="5636" width="10.140625" style="138" bestFit="1" customWidth="1"/>
    <col min="5637" max="5646" width="10.28515625" style="138" bestFit="1" customWidth="1"/>
    <col min="5647" max="5647" width="10.140625" style="138" customWidth="1"/>
    <col min="5648" max="5888" width="9.140625" style="138"/>
    <col min="5889" max="5889" width="42.42578125" style="138" customWidth="1"/>
    <col min="5890" max="5891" width="9.28515625" style="138" bestFit="1" customWidth="1"/>
    <col min="5892" max="5892" width="10.140625" style="138" bestFit="1" customWidth="1"/>
    <col min="5893" max="5902" width="10.28515625" style="138" bestFit="1" customWidth="1"/>
    <col min="5903" max="5903" width="10.140625" style="138" customWidth="1"/>
    <col min="5904" max="6144" width="9.140625" style="138"/>
    <col min="6145" max="6145" width="42.42578125" style="138" customWidth="1"/>
    <col min="6146" max="6147" width="9.28515625" style="138" bestFit="1" customWidth="1"/>
    <col min="6148" max="6148" width="10.140625" style="138" bestFit="1" customWidth="1"/>
    <col min="6149" max="6158" width="10.28515625" style="138" bestFit="1" customWidth="1"/>
    <col min="6159" max="6159" width="10.140625" style="138" customWidth="1"/>
    <col min="6160" max="6400" width="9.140625" style="138"/>
    <col min="6401" max="6401" width="42.42578125" style="138" customWidth="1"/>
    <col min="6402" max="6403" width="9.28515625" style="138" bestFit="1" customWidth="1"/>
    <col min="6404" max="6404" width="10.140625" style="138" bestFit="1" customWidth="1"/>
    <col min="6405" max="6414" width="10.28515625" style="138" bestFit="1" customWidth="1"/>
    <col min="6415" max="6415" width="10.140625" style="138" customWidth="1"/>
    <col min="6416" max="6656" width="9.140625" style="138"/>
    <col min="6657" max="6657" width="42.42578125" style="138" customWidth="1"/>
    <col min="6658" max="6659" width="9.28515625" style="138" bestFit="1" customWidth="1"/>
    <col min="6660" max="6660" width="10.140625" style="138" bestFit="1" customWidth="1"/>
    <col min="6661" max="6670" width="10.28515625" style="138" bestFit="1" customWidth="1"/>
    <col min="6671" max="6671" width="10.140625" style="138" customWidth="1"/>
    <col min="6672" max="6912" width="9.140625" style="138"/>
    <col min="6913" max="6913" width="42.42578125" style="138" customWidth="1"/>
    <col min="6914" max="6915" width="9.28515625" style="138" bestFit="1" customWidth="1"/>
    <col min="6916" max="6916" width="10.140625" style="138" bestFit="1" customWidth="1"/>
    <col min="6917" max="6926" width="10.28515625" style="138" bestFit="1" customWidth="1"/>
    <col min="6927" max="6927" width="10.140625" style="138" customWidth="1"/>
    <col min="6928" max="7168" width="9.140625" style="138"/>
    <col min="7169" max="7169" width="42.42578125" style="138" customWidth="1"/>
    <col min="7170" max="7171" width="9.28515625" style="138" bestFit="1" customWidth="1"/>
    <col min="7172" max="7172" width="10.140625" style="138" bestFit="1" customWidth="1"/>
    <col min="7173" max="7182" width="10.28515625" style="138" bestFit="1" customWidth="1"/>
    <col min="7183" max="7183" width="10.140625" style="138" customWidth="1"/>
    <col min="7184" max="7424" width="9.140625" style="138"/>
    <col min="7425" max="7425" width="42.42578125" style="138" customWidth="1"/>
    <col min="7426" max="7427" width="9.28515625" style="138" bestFit="1" customWidth="1"/>
    <col min="7428" max="7428" width="10.140625" style="138" bestFit="1" customWidth="1"/>
    <col min="7429" max="7438" width="10.28515625" style="138" bestFit="1" customWidth="1"/>
    <col min="7439" max="7439" width="10.140625" style="138" customWidth="1"/>
    <col min="7440" max="7680" width="9.140625" style="138"/>
    <col min="7681" max="7681" width="42.42578125" style="138" customWidth="1"/>
    <col min="7682" max="7683" width="9.28515625" style="138" bestFit="1" customWidth="1"/>
    <col min="7684" max="7684" width="10.140625" style="138" bestFit="1" customWidth="1"/>
    <col min="7685" max="7694" width="10.28515625" style="138" bestFit="1" customWidth="1"/>
    <col min="7695" max="7695" width="10.140625" style="138" customWidth="1"/>
    <col min="7696" max="7936" width="9.140625" style="138"/>
    <col min="7937" max="7937" width="42.42578125" style="138" customWidth="1"/>
    <col min="7938" max="7939" width="9.28515625" style="138" bestFit="1" customWidth="1"/>
    <col min="7940" max="7940" width="10.140625" style="138" bestFit="1" customWidth="1"/>
    <col min="7941" max="7950" width="10.28515625" style="138" bestFit="1" customWidth="1"/>
    <col min="7951" max="7951" width="10.140625" style="138" customWidth="1"/>
    <col min="7952" max="8192" width="9.140625" style="138"/>
    <col min="8193" max="8193" width="42.42578125" style="138" customWidth="1"/>
    <col min="8194" max="8195" width="9.28515625" style="138" bestFit="1" customWidth="1"/>
    <col min="8196" max="8196" width="10.140625" style="138" bestFit="1" customWidth="1"/>
    <col min="8197" max="8206" width="10.28515625" style="138" bestFit="1" customWidth="1"/>
    <col min="8207" max="8207" width="10.140625" style="138" customWidth="1"/>
    <col min="8208" max="8448" width="9.140625" style="138"/>
    <col min="8449" max="8449" width="42.42578125" style="138" customWidth="1"/>
    <col min="8450" max="8451" width="9.28515625" style="138" bestFit="1" customWidth="1"/>
    <col min="8452" max="8452" width="10.140625" style="138" bestFit="1" customWidth="1"/>
    <col min="8453" max="8462" width="10.28515625" style="138" bestFit="1" customWidth="1"/>
    <col min="8463" max="8463" width="10.140625" style="138" customWidth="1"/>
    <col min="8464" max="8704" width="9.140625" style="138"/>
    <col min="8705" max="8705" width="42.42578125" style="138" customWidth="1"/>
    <col min="8706" max="8707" width="9.28515625" style="138" bestFit="1" customWidth="1"/>
    <col min="8708" max="8708" width="10.140625" style="138" bestFit="1" customWidth="1"/>
    <col min="8709" max="8718" width="10.28515625" style="138" bestFit="1" customWidth="1"/>
    <col min="8719" max="8719" width="10.140625" style="138" customWidth="1"/>
    <col min="8720" max="8960" width="9.140625" style="138"/>
    <col min="8961" max="8961" width="42.42578125" style="138" customWidth="1"/>
    <col min="8962" max="8963" width="9.28515625" style="138" bestFit="1" customWidth="1"/>
    <col min="8964" max="8964" width="10.140625" style="138" bestFit="1" customWidth="1"/>
    <col min="8965" max="8974" width="10.28515625" style="138" bestFit="1" customWidth="1"/>
    <col min="8975" max="8975" width="10.140625" style="138" customWidth="1"/>
    <col min="8976" max="9216" width="9.140625" style="138"/>
    <col min="9217" max="9217" width="42.42578125" style="138" customWidth="1"/>
    <col min="9218" max="9219" width="9.28515625" style="138" bestFit="1" customWidth="1"/>
    <col min="9220" max="9220" width="10.140625" style="138" bestFit="1" customWidth="1"/>
    <col min="9221" max="9230" width="10.28515625" style="138" bestFit="1" customWidth="1"/>
    <col min="9231" max="9231" width="10.140625" style="138" customWidth="1"/>
    <col min="9232" max="9472" width="9.140625" style="138"/>
    <col min="9473" max="9473" width="42.42578125" style="138" customWidth="1"/>
    <col min="9474" max="9475" width="9.28515625" style="138" bestFit="1" customWidth="1"/>
    <col min="9476" max="9476" width="10.140625" style="138" bestFit="1" customWidth="1"/>
    <col min="9477" max="9486" width="10.28515625" style="138" bestFit="1" customWidth="1"/>
    <col min="9487" max="9487" width="10.140625" style="138" customWidth="1"/>
    <col min="9488" max="9728" width="9.140625" style="138"/>
    <col min="9729" max="9729" width="42.42578125" style="138" customWidth="1"/>
    <col min="9730" max="9731" width="9.28515625" style="138" bestFit="1" customWidth="1"/>
    <col min="9732" max="9732" width="10.140625" style="138" bestFit="1" customWidth="1"/>
    <col min="9733" max="9742" width="10.28515625" style="138" bestFit="1" customWidth="1"/>
    <col min="9743" max="9743" width="10.140625" style="138" customWidth="1"/>
    <col min="9744" max="9984" width="9.140625" style="138"/>
    <col min="9985" max="9985" width="42.42578125" style="138" customWidth="1"/>
    <col min="9986" max="9987" width="9.28515625" style="138" bestFit="1" customWidth="1"/>
    <col min="9988" max="9988" width="10.140625" style="138" bestFit="1" customWidth="1"/>
    <col min="9989" max="9998" width="10.28515625" style="138" bestFit="1" customWidth="1"/>
    <col min="9999" max="9999" width="10.140625" style="138" customWidth="1"/>
    <col min="10000" max="10240" width="9.140625" style="138"/>
    <col min="10241" max="10241" width="42.42578125" style="138" customWidth="1"/>
    <col min="10242" max="10243" width="9.28515625" style="138" bestFit="1" customWidth="1"/>
    <col min="10244" max="10244" width="10.140625" style="138" bestFit="1" customWidth="1"/>
    <col min="10245" max="10254" width="10.28515625" style="138" bestFit="1" customWidth="1"/>
    <col min="10255" max="10255" width="10.140625" style="138" customWidth="1"/>
    <col min="10256" max="10496" width="9.140625" style="138"/>
    <col min="10497" max="10497" width="42.42578125" style="138" customWidth="1"/>
    <col min="10498" max="10499" width="9.28515625" style="138" bestFit="1" customWidth="1"/>
    <col min="10500" max="10500" width="10.140625" style="138" bestFit="1" customWidth="1"/>
    <col min="10501" max="10510" width="10.28515625" style="138" bestFit="1" customWidth="1"/>
    <col min="10511" max="10511" width="10.140625" style="138" customWidth="1"/>
    <col min="10512" max="10752" width="9.140625" style="138"/>
    <col min="10753" max="10753" width="42.42578125" style="138" customWidth="1"/>
    <col min="10754" max="10755" width="9.28515625" style="138" bestFit="1" customWidth="1"/>
    <col min="10756" max="10756" width="10.140625" style="138" bestFit="1" customWidth="1"/>
    <col min="10757" max="10766" width="10.28515625" style="138" bestFit="1" customWidth="1"/>
    <col min="10767" max="10767" width="10.140625" style="138" customWidth="1"/>
    <col min="10768" max="11008" width="9.140625" style="138"/>
    <col min="11009" max="11009" width="42.42578125" style="138" customWidth="1"/>
    <col min="11010" max="11011" width="9.28515625" style="138" bestFit="1" customWidth="1"/>
    <col min="11012" max="11012" width="10.140625" style="138" bestFit="1" customWidth="1"/>
    <col min="11013" max="11022" width="10.28515625" style="138" bestFit="1" customWidth="1"/>
    <col min="11023" max="11023" width="10.140625" style="138" customWidth="1"/>
    <col min="11024" max="11264" width="9.140625" style="138"/>
    <col min="11265" max="11265" width="42.42578125" style="138" customWidth="1"/>
    <col min="11266" max="11267" width="9.28515625" style="138" bestFit="1" customWidth="1"/>
    <col min="11268" max="11268" width="10.140625" style="138" bestFit="1" customWidth="1"/>
    <col min="11269" max="11278" width="10.28515625" style="138" bestFit="1" customWidth="1"/>
    <col min="11279" max="11279" width="10.140625" style="138" customWidth="1"/>
    <col min="11280" max="11520" width="9.140625" style="138"/>
    <col min="11521" max="11521" width="42.42578125" style="138" customWidth="1"/>
    <col min="11522" max="11523" width="9.28515625" style="138" bestFit="1" customWidth="1"/>
    <col min="11524" max="11524" width="10.140625" style="138" bestFit="1" customWidth="1"/>
    <col min="11525" max="11534" width="10.28515625" style="138" bestFit="1" customWidth="1"/>
    <col min="11535" max="11535" width="10.140625" style="138" customWidth="1"/>
    <col min="11536" max="11776" width="9.140625" style="138"/>
    <col min="11777" max="11777" width="42.42578125" style="138" customWidth="1"/>
    <col min="11778" max="11779" width="9.28515625" style="138" bestFit="1" customWidth="1"/>
    <col min="11780" max="11780" width="10.140625" style="138" bestFit="1" customWidth="1"/>
    <col min="11781" max="11790" width="10.28515625" style="138" bestFit="1" customWidth="1"/>
    <col min="11791" max="11791" width="10.140625" style="138" customWidth="1"/>
    <col min="11792" max="12032" width="9.140625" style="138"/>
    <col min="12033" max="12033" width="42.42578125" style="138" customWidth="1"/>
    <col min="12034" max="12035" width="9.28515625" style="138" bestFit="1" customWidth="1"/>
    <col min="12036" max="12036" width="10.140625" style="138" bestFit="1" customWidth="1"/>
    <col min="12037" max="12046" width="10.28515625" style="138" bestFit="1" customWidth="1"/>
    <col min="12047" max="12047" width="10.140625" style="138" customWidth="1"/>
    <col min="12048" max="12288" width="9.140625" style="138"/>
    <col min="12289" max="12289" width="42.42578125" style="138" customWidth="1"/>
    <col min="12290" max="12291" width="9.28515625" style="138" bestFit="1" customWidth="1"/>
    <col min="12292" max="12292" width="10.140625" style="138" bestFit="1" customWidth="1"/>
    <col min="12293" max="12302" width="10.28515625" style="138" bestFit="1" customWidth="1"/>
    <col min="12303" max="12303" width="10.140625" style="138" customWidth="1"/>
    <col min="12304" max="12544" width="9.140625" style="138"/>
    <col min="12545" max="12545" width="42.42578125" style="138" customWidth="1"/>
    <col min="12546" max="12547" width="9.28515625" style="138" bestFit="1" customWidth="1"/>
    <col min="12548" max="12548" width="10.140625" style="138" bestFit="1" customWidth="1"/>
    <col min="12549" max="12558" width="10.28515625" style="138" bestFit="1" customWidth="1"/>
    <col min="12559" max="12559" width="10.140625" style="138" customWidth="1"/>
    <col min="12560" max="12800" width="9.140625" style="138"/>
    <col min="12801" max="12801" width="42.42578125" style="138" customWidth="1"/>
    <col min="12802" max="12803" width="9.28515625" style="138" bestFit="1" customWidth="1"/>
    <col min="12804" max="12804" width="10.140625" style="138" bestFit="1" customWidth="1"/>
    <col min="12805" max="12814" width="10.28515625" style="138" bestFit="1" customWidth="1"/>
    <col min="12815" max="12815" width="10.140625" style="138" customWidth="1"/>
    <col min="12816" max="13056" width="9.140625" style="138"/>
    <col min="13057" max="13057" width="42.42578125" style="138" customWidth="1"/>
    <col min="13058" max="13059" width="9.28515625" style="138" bestFit="1" customWidth="1"/>
    <col min="13060" max="13060" width="10.140625" style="138" bestFit="1" customWidth="1"/>
    <col min="13061" max="13070" width="10.28515625" style="138" bestFit="1" customWidth="1"/>
    <col min="13071" max="13071" width="10.140625" style="138" customWidth="1"/>
    <col min="13072" max="13312" width="9.140625" style="138"/>
    <col min="13313" max="13313" width="42.42578125" style="138" customWidth="1"/>
    <col min="13314" max="13315" width="9.28515625" style="138" bestFit="1" customWidth="1"/>
    <col min="13316" max="13316" width="10.140625" style="138" bestFit="1" customWidth="1"/>
    <col min="13317" max="13326" width="10.28515625" style="138" bestFit="1" customWidth="1"/>
    <col min="13327" max="13327" width="10.140625" style="138" customWidth="1"/>
    <col min="13328" max="13568" width="9.140625" style="138"/>
    <col min="13569" max="13569" width="42.42578125" style="138" customWidth="1"/>
    <col min="13570" max="13571" width="9.28515625" style="138" bestFit="1" customWidth="1"/>
    <col min="13572" max="13572" width="10.140625" style="138" bestFit="1" customWidth="1"/>
    <col min="13573" max="13582" width="10.28515625" style="138" bestFit="1" customWidth="1"/>
    <col min="13583" max="13583" width="10.140625" style="138" customWidth="1"/>
    <col min="13584" max="13824" width="9.140625" style="138"/>
    <col min="13825" max="13825" width="42.42578125" style="138" customWidth="1"/>
    <col min="13826" max="13827" width="9.28515625" style="138" bestFit="1" customWidth="1"/>
    <col min="13828" max="13828" width="10.140625" style="138" bestFit="1" customWidth="1"/>
    <col min="13829" max="13838" width="10.28515625" style="138" bestFit="1" customWidth="1"/>
    <col min="13839" max="13839" width="10.140625" style="138" customWidth="1"/>
    <col min="13840" max="14080" width="9.140625" style="138"/>
    <col min="14081" max="14081" width="42.42578125" style="138" customWidth="1"/>
    <col min="14082" max="14083" width="9.28515625" style="138" bestFit="1" customWidth="1"/>
    <col min="14084" max="14084" width="10.140625" style="138" bestFit="1" customWidth="1"/>
    <col min="14085" max="14094" width="10.28515625" style="138" bestFit="1" customWidth="1"/>
    <col min="14095" max="14095" width="10.140625" style="138" customWidth="1"/>
    <col min="14096" max="14336" width="9.140625" style="138"/>
    <col min="14337" max="14337" width="42.42578125" style="138" customWidth="1"/>
    <col min="14338" max="14339" width="9.28515625" style="138" bestFit="1" customWidth="1"/>
    <col min="14340" max="14340" width="10.140625" style="138" bestFit="1" customWidth="1"/>
    <col min="14341" max="14350" width="10.28515625" style="138" bestFit="1" customWidth="1"/>
    <col min="14351" max="14351" width="10.140625" style="138" customWidth="1"/>
    <col min="14352" max="14592" width="9.140625" style="138"/>
    <col min="14593" max="14593" width="42.42578125" style="138" customWidth="1"/>
    <col min="14594" max="14595" width="9.28515625" style="138" bestFit="1" customWidth="1"/>
    <col min="14596" max="14596" width="10.140625" style="138" bestFit="1" customWidth="1"/>
    <col min="14597" max="14606" width="10.28515625" style="138" bestFit="1" customWidth="1"/>
    <col min="14607" max="14607" width="10.140625" style="138" customWidth="1"/>
    <col min="14608" max="14848" width="9.140625" style="138"/>
    <col min="14849" max="14849" width="42.42578125" style="138" customWidth="1"/>
    <col min="14850" max="14851" width="9.28515625" style="138" bestFit="1" customWidth="1"/>
    <col min="14852" max="14852" width="10.140625" style="138" bestFit="1" customWidth="1"/>
    <col min="14853" max="14862" width="10.28515625" style="138" bestFit="1" customWidth="1"/>
    <col min="14863" max="14863" width="10.140625" style="138" customWidth="1"/>
    <col min="14864" max="15104" width="9.140625" style="138"/>
    <col min="15105" max="15105" width="42.42578125" style="138" customWidth="1"/>
    <col min="15106" max="15107" width="9.28515625" style="138" bestFit="1" customWidth="1"/>
    <col min="15108" max="15108" width="10.140625" style="138" bestFit="1" customWidth="1"/>
    <col min="15109" max="15118" width="10.28515625" style="138" bestFit="1" customWidth="1"/>
    <col min="15119" max="15119" width="10.140625" style="138" customWidth="1"/>
    <col min="15120" max="15360" width="9.140625" style="138"/>
    <col min="15361" max="15361" width="42.42578125" style="138" customWidth="1"/>
    <col min="15362" max="15363" width="9.28515625" style="138" bestFit="1" customWidth="1"/>
    <col min="15364" max="15364" width="10.140625" style="138" bestFit="1" customWidth="1"/>
    <col min="15365" max="15374" width="10.28515625" style="138" bestFit="1" customWidth="1"/>
    <col min="15375" max="15375" width="10.140625" style="138" customWidth="1"/>
    <col min="15376" max="15616" width="9.140625" style="138"/>
    <col min="15617" max="15617" width="42.42578125" style="138" customWidth="1"/>
    <col min="15618" max="15619" width="9.28515625" style="138" bestFit="1" customWidth="1"/>
    <col min="15620" max="15620" width="10.140625" style="138" bestFit="1" customWidth="1"/>
    <col min="15621" max="15630" width="10.28515625" style="138" bestFit="1" customWidth="1"/>
    <col min="15631" max="15631" width="10.140625" style="138" customWidth="1"/>
    <col min="15632" max="15872" width="9.140625" style="138"/>
    <col min="15873" max="15873" width="42.42578125" style="138" customWidth="1"/>
    <col min="15874" max="15875" width="9.28515625" style="138" bestFit="1" customWidth="1"/>
    <col min="15876" max="15876" width="10.140625" style="138" bestFit="1" customWidth="1"/>
    <col min="15877" max="15886" width="10.28515625" style="138" bestFit="1" customWidth="1"/>
    <col min="15887" max="15887" width="10.140625" style="138" customWidth="1"/>
    <col min="15888" max="16128" width="9.140625" style="138"/>
    <col min="16129" max="16129" width="42.42578125" style="138" customWidth="1"/>
    <col min="16130" max="16131" width="9.28515625" style="138" bestFit="1" customWidth="1"/>
    <col min="16132" max="16132" width="10.140625" style="138" bestFit="1" customWidth="1"/>
    <col min="16133" max="16142" width="10.28515625" style="138" bestFit="1" customWidth="1"/>
    <col min="16143" max="16143" width="10.140625" style="138" customWidth="1"/>
    <col min="16144" max="16384" width="9.140625" style="138"/>
  </cols>
  <sheetData>
    <row r="1" spans="1:17" s="702" customFormat="1" ht="15.75" x14ac:dyDescent="0.25">
      <c r="A1" s="1666" t="s">
        <v>623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075"/>
      <c r="Q1" s="1075"/>
    </row>
    <row r="2" spans="1:17" s="558" customFormat="1" x14ac:dyDescent="0.2">
      <c r="A2" s="1153"/>
      <c r="B2" s="1030">
        <v>2010</v>
      </c>
      <c r="C2" s="1030">
        <v>2011</v>
      </c>
      <c r="D2" s="1030">
        <v>2012</v>
      </c>
      <c r="E2" s="1030">
        <v>2013</v>
      </c>
      <c r="F2" s="1030">
        <v>2014</v>
      </c>
      <c r="G2" s="1030">
        <v>2015</v>
      </c>
      <c r="H2" s="1030">
        <v>2016</v>
      </c>
      <c r="I2" s="1030">
        <v>2017</v>
      </c>
      <c r="J2" s="1030">
        <v>2018</v>
      </c>
      <c r="K2" s="1030">
        <v>2019</v>
      </c>
      <c r="L2" s="1030">
        <v>2020</v>
      </c>
      <c r="M2" s="1030">
        <v>2021</v>
      </c>
      <c r="N2" s="1030">
        <v>2022</v>
      </c>
      <c r="O2" s="1042">
        <v>2023</v>
      </c>
      <c r="P2" s="1022">
        <v>2024</v>
      </c>
      <c r="Q2" s="1022">
        <v>2025</v>
      </c>
    </row>
    <row r="3" spans="1:17" s="558" customFormat="1" x14ac:dyDescent="0.2">
      <c r="A3" s="1154" t="s">
        <v>1</v>
      </c>
      <c r="B3" s="1030"/>
      <c r="C3" s="1030"/>
      <c r="D3" s="1030"/>
      <c r="E3" s="1030"/>
      <c r="F3" s="1030"/>
      <c r="G3" s="1030"/>
      <c r="H3" s="1030"/>
      <c r="I3" s="1030"/>
      <c r="J3" s="1030"/>
      <c r="K3" s="1030"/>
      <c r="L3" s="1030"/>
      <c r="M3" s="1030"/>
      <c r="N3" s="1155"/>
      <c r="O3" s="1028"/>
      <c r="P3" s="1151"/>
      <c r="Q3" s="1151"/>
    </row>
    <row r="4" spans="1:17" s="558" customFormat="1" x14ac:dyDescent="0.2">
      <c r="A4" s="617" t="s">
        <v>204</v>
      </c>
      <c r="B4" s="559"/>
      <c r="C4" s="559"/>
      <c r="D4" s="559"/>
      <c r="E4" s="559"/>
      <c r="F4" s="559"/>
      <c r="G4" s="559"/>
      <c r="H4" s="560"/>
      <c r="I4" s="560"/>
      <c r="J4" s="685"/>
      <c r="K4" s="685"/>
      <c r="L4" s="685"/>
      <c r="M4" s="685"/>
      <c r="N4" s="551"/>
      <c r="O4" s="551"/>
      <c r="P4" s="1076"/>
      <c r="Q4" s="1076"/>
    </row>
    <row r="5" spans="1:17" s="558" customFormat="1" x14ac:dyDescent="0.2">
      <c r="A5" s="617" t="s">
        <v>46</v>
      </c>
      <c r="B5" s="562">
        <v>25.9</v>
      </c>
      <c r="C5" s="562">
        <v>26.5</v>
      </c>
      <c r="D5" s="562">
        <v>27.2</v>
      </c>
      <c r="E5" s="562">
        <v>27.9</v>
      </c>
      <c r="F5" s="686">
        <v>28.2</v>
      </c>
      <c r="G5" s="686">
        <v>28.5</v>
      </c>
      <c r="H5" s="686">
        <v>28.4</v>
      </c>
      <c r="I5" s="686">
        <v>28.2</v>
      </c>
      <c r="J5" s="686">
        <v>28.3</v>
      </c>
      <c r="K5" s="1077">
        <v>28.8</v>
      </c>
      <c r="L5" s="1077">
        <v>28.6</v>
      </c>
      <c r="M5" s="1077">
        <v>28.6</v>
      </c>
      <c r="N5" s="1078">
        <v>28.6</v>
      </c>
      <c r="O5" s="1079">
        <v>28.7</v>
      </c>
      <c r="P5" s="1014">
        <v>28.4</v>
      </c>
      <c r="Q5" s="1014">
        <v>28.1</v>
      </c>
    </row>
    <row r="6" spans="1:17" s="558" customFormat="1" x14ac:dyDescent="0.2">
      <c r="A6" s="617" t="s">
        <v>5</v>
      </c>
      <c r="B6" s="564">
        <v>100.8</v>
      </c>
      <c r="C6" s="564">
        <v>102.3</v>
      </c>
      <c r="D6" s="564">
        <v>102.6</v>
      </c>
      <c r="E6" s="564">
        <v>102.6</v>
      </c>
      <c r="F6" s="564">
        <v>101.1</v>
      </c>
      <c r="G6" s="564">
        <f>SUM(G5/F5*100)</f>
        <v>101.06382978723406</v>
      </c>
      <c r="H6" s="564">
        <f t="shared" ref="H6:O6" si="0">SUM(H5/G5*100)</f>
        <v>99.649122807017548</v>
      </c>
      <c r="I6" s="564">
        <f t="shared" si="0"/>
        <v>99.295774647887328</v>
      </c>
      <c r="J6" s="564">
        <f t="shared" si="0"/>
        <v>100.35460992907801</v>
      </c>
      <c r="K6" s="633">
        <f t="shared" si="0"/>
        <v>101.7667844522968</v>
      </c>
      <c r="L6" s="633">
        <f t="shared" si="0"/>
        <v>99.305555555555557</v>
      </c>
      <c r="M6" s="633">
        <f t="shared" si="0"/>
        <v>100</v>
      </c>
      <c r="N6" s="634">
        <f t="shared" si="0"/>
        <v>100</v>
      </c>
      <c r="O6" s="633">
        <f t="shared" si="0"/>
        <v>100.34965034965033</v>
      </c>
      <c r="P6" s="1014">
        <v>98.8</v>
      </c>
      <c r="Q6" s="1014">
        <v>99.1</v>
      </c>
    </row>
    <row r="7" spans="1:17" s="558" customFormat="1" x14ac:dyDescent="0.2">
      <c r="A7" s="617" t="s">
        <v>6</v>
      </c>
      <c r="B7" s="564"/>
      <c r="C7" s="564"/>
      <c r="D7" s="564"/>
      <c r="E7" s="564"/>
      <c r="F7" s="564"/>
      <c r="G7" s="564"/>
      <c r="H7" s="564"/>
      <c r="I7" s="564"/>
      <c r="J7" s="564"/>
      <c r="K7" s="633"/>
      <c r="L7" s="633"/>
      <c r="M7" s="633"/>
      <c r="N7" s="634"/>
      <c r="O7" s="1079"/>
      <c r="P7" s="1014"/>
      <c r="Q7" s="1014"/>
    </row>
    <row r="8" spans="1:17" s="558" customFormat="1" x14ac:dyDescent="0.2">
      <c r="A8" s="617" t="s">
        <v>262</v>
      </c>
      <c r="B8" s="555">
        <v>403</v>
      </c>
      <c r="C8" s="555">
        <v>458</v>
      </c>
      <c r="D8" s="555">
        <v>459</v>
      </c>
      <c r="E8" s="555">
        <v>507</v>
      </c>
      <c r="F8" s="555">
        <v>479</v>
      </c>
      <c r="G8" s="555">
        <v>498</v>
      </c>
      <c r="H8" s="555">
        <v>443</v>
      </c>
      <c r="I8" s="565">
        <v>426</v>
      </c>
      <c r="J8" s="565">
        <v>452</v>
      </c>
      <c r="K8" s="370">
        <v>448</v>
      </c>
      <c r="L8" s="370">
        <v>423</v>
      </c>
      <c r="M8" s="370">
        <v>424</v>
      </c>
      <c r="N8" s="567">
        <v>375</v>
      </c>
      <c r="O8" s="523">
        <v>383</v>
      </c>
      <c r="P8" s="1014">
        <v>310</v>
      </c>
      <c r="Q8" s="1014">
        <v>289</v>
      </c>
    </row>
    <row r="9" spans="1:17" s="558" customFormat="1" x14ac:dyDescent="0.2">
      <c r="A9" s="617" t="s">
        <v>9</v>
      </c>
      <c r="B9" s="566" t="s">
        <v>4</v>
      </c>
      <c r="C9" s="566" t="s">
        <v>4</v>
      </c>
      <c r="D9" s="566" t="s">
        <v>4</v>
      </c>
      <c r="E9" s="566" t="s">
        <v>4</v>
      </c>
      <c r="F9" s="566" t="s">
        <v>4</v>
      </c>
      <c r="G9" s="566" t="s">
        <v>4</v>
      </c>
      <c r="H9" s="566" t="s">
        <v>4</v>
      </c>
      <c r="I9" s="566" t="s">
        <v>4</v>
      </c>
      <c r="J9" s="56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1079"/>
      <c r="P9" s="1014" t="s">
        <v>4</v>
      </c>
      <c r="Q9" s="1014" t="s">
        <v>4</v>
      </c>
    </row>
    <row r="10" spans="1:17" s="558" customFormat="1" x14ac:dyDescent="0.2">
      <c r="A10" s="617" t="s">
        <v>10</v>
      </c>
      <c r="B10" s="566"/>
      <c r="C10" s="566"/>
      <c r="D10" s="566"/>
      <c r="E10" s="566"/>
      <c r="F10" s="566"/>
      <c r="G10" s="566"/>
      <c r="H10" s="566"/>
      <c r="I10" s="566"/>
      <c r="J10" s="566"/>
      <c r="K10" s="706"/>
      <c r="L10" s="706"/>
      <c r="M10" s="706"/>
      <c r="N10" s="707"/>
      <c r="O10" s="1079"/>
      <c r="P10" s="1014"/>
      <c r="Q10" s="1014"/>
    </row>
    <row r="11" spans="1:17" s="558" customFormat="1" x14ac:dyDescent="0.2">
      <c r="A11" s="617" t="s">
        <v>263</v>
      </c>
      <c r="B11" s="555">
        <v>446</v>
      </c>
      <c r="C11" s="555">
        <v>451</v>
      </c>
      <c r="D11" s="555">
        <v>394</v>
      </c>
      <c r="E11" s="555">
        <v>388</v>
      </c>
      <c r="F11" s="555">
        <v>370</v>
      </c>
      <c r="G11" s="555">
        <v>368</v>
      </c>
      <c r="H11" s="555">
        <v>376</v>
      </c>
      <c r="I11" s="565">
        <v>256</v>
      </c>
      <c r="J11" s="565">
        <v>365</v>
      </c>
      <c r="K11" s="370">
        <v>331</v>
      </c>
      <c r="L11" s="370">
        <v>403</v>
      </c>
      <c r="M11" s="370">
        <v>457</v>
      </c>
      <c r="N11" s="567">
        <v>374</v>
      </c>
      <c r="O11" s="567">
        <v>344</v>
      </c>
      <c r="P11" s="1014">
        <v>354</v>
      </c>
      <c r="Q11" s="1014">
        <v>390</v>
      </c>
    </row>
    <row r="12" spans="1:17" s="558" customFormat="1" x14ac:dyDescent="0.2">
      <c r="A12" s="617" t="s">
        <v>12</v>
      </c>
      <c r="B12" s="566" t="s">
        <v>4</v>
      </c>
      <c r="C12" s="566" t="s">
        <v>4</v>
      </c>
      <c r="D12" s="566" t="s">
        <v>4</v>
      </c>
      <c r="E12" s="566" t="s">
        <v>4</v>
      </c>
      <c r="F12" s="566" t="s">
        <v>4</v>
      </c>
      <c r="G12" s="566" t="s">
        <v>4</v>
      </c>
      <c r="H12" s="566" t="s">
        <v>4</v>
      </c>
      <c r="I12" s="566" t="s">
        <v>4</v>
      </c>
      <c r="J12" s="56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1079"/>
      <c r="P12" s="1014" t="s">
        <v>4</v>
      </c>
      <c r="Q12" s="1014" t="s">
        <v>4</v>
      </c>
    </row>
    <row r="13" spans="1:17" s="558" customFormat="1" ht="22.5" x14ac:dyDescent="0.2">
      <c r="A13" s="617" t="s">
        <v>13</v>
      </c>
      <c r="B13" s="566" t="s">
        <v>4</v>
      </c>
      <c r="C13" s="566" t="s">
        <v>4</v>
      </c>
      <c r="D13" s="566" t="s">
        <v>4</v>
      </c>
      <c r="E13" s="566" t="s">
        <v>4</v>
      </c>
      <c r="F13" s="566" t="s">
        <v>4</v>
      </c>
      <c r="G13" s="566" t="s">
        <v>4</v>
      </c>
      <c r="H13" s="566" t="s">
        <v>4</v>
      </c>
      <c r="I13" s="566" t="s">
        <v>4</v>
      </c>
      <c r="J13" s="56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1079"/>
      <c r="P13" s="1014" t="s">
        <v>4</v>
      </c>
      <c r="Q13" s="1014" t="s">
        <v>4</v>
      </c>
    </row>
    <row r="14" spans="1:17" s="558" customFormat="1" x14ac:dyDescent="0.2">
      <c r="A14" s="617" t="s">
        <v>206</v>
      </c>
      <c r="B14" s="563"/>
      <c r="C14" s="563"/>
      <c r="D14" s="563"/>
      <c r="E14" s="563"/>
      <c r="F14" s="563"/>
      <c r="G14" s="563"/>
      <c r="H14" s="563"/>
      <c r="I14" s="563"/>
      <c r="J14" s="563"/>
      <c r="K14" s="370"/>
      <c r="L14" s="370"/>
      <c r="M14" s="370"/>
      <c r="N14" s="101"/>
      <c r="O14" s="1079"/>
      <c r="P14" s="1014"/>
      <c r="Q14" s="1014"/>
    </row>
    <row r="15" spans="1:17" s="558" customFormat="1" x14ac:dyDescent="0.2">
      <c r="A15" s="617" t="s">
        <v>16</v>
      </c>
      <c r="B15" s="555">
        <v>-43</v>
      </c>
      <c r="C15" s="555">
        <v>7</v>
      </c>
      <c r="D15" s="555">
        <v>65</v>
      </c>
      <c r="E15" s="555">
        <v>119</v>
      </c>
      <c r="F15" s="555">
        <v>109</v>
      </c>
      <c r="G15" s="555">
        <v>130</v>
      </c>
      <c r="H15" s="555">
        <v>67</v>
      </c>
      <c r="I15" s="565">
        <v>70</v>
      </c>
      <c r="J15" s="565">
        <v>87</v>
      </c>
      <c r="K15" s="370">
        <v>117</v>
      </c>
      <c r="L15" s="370">
        <v>20</v>
      </c>
      <c r="M15" s="370">
        <v>-33</v>
      </c>
      <c r="N15" s="101">
        <v>1</v>
      </c>
      <c r="O15" s="22">
        <v>39</v>
      </c>
      <c r="P15" s="1014">
        <v>-44</v>
      </c>
      <c r="Q15" s="1014">
        <v>-101</v>
      </c>
    </row>
    <row r="16" spans="1:17" s="558" customFormat="1" x14ac:dyDescent="0.2">
      <c r="A16" s="617" t="s">
        <v>17</v>
      </c>
      <c r="B16" s="566" t="s">
        <v>4</v>
      </c>
      <c r="C16" s="566" t="s">
        <v>4</v>
      </c>
      <c r="D16" s="566" t="s">
        <v>4</v>
      </c>
      <c r="E16" s="566" t="s">
        <v>4</v>
      </c>
      <c r="F16" s="566" t="s">
        <v>4</v>
      </c>
      <c r="G16" s="566" t="s">
        <v>4</v>
      </c>
      <c r="H16" s="566" t="s">
        <v>4</v>
      </c>
      <c r="I16" s="566" t="s">
        <v>4</v>
      </c>
      <c r="J16" s="56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1079"/>
      <c r="P16" s="1014" t="s">
        <v>4</v>
      </c>
      <c r="Q16" s="1014" t="s">
        <v>4</v>
      </c>
    </row>
    <row r="17" spans="1:17" s="558" customFormat="1" x14ac:dyDescent="0.2">
      <c r="A17" s="617" t="s">
        <v>207</v>
      </c>
      <c r="B17" s="566" t="s">
        <v>4</v>
      </c>
      <c r="C17" s="566" t="s">
        <v>4</v>
      </c>
      <c r="D17" s="566" t="s">
        <v>4</v>
      </c>
      <c r="E17" s="566" t="s">
        <v>4</v>
      </c>
      <c r="F17" s="566" t="s">
        <v>4</v>
      </c>
      <c r="G17" s="566" t="s">
        <v>4</v>
      </c>
      <c r="H17" s="566" t="s">
        <v>4</v>
      </c>
      <c r="I17" s="566" t="s">
        <v>4</v>
      </c>
      <c r="J17" s="56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1079"/>
      <c r="P17" s="1014" t="s">
        <v>4</v>
      </c>
      <c r="Q17" s="1014" t="s">
        <v>4</v>
      </c>
    </row>
    <row r="18" spans="1:17" s="558" customFormat="1" x14ac:dyDescent="0.2">
      <c r="A18" s="617" t="s">
        <v>264</v>
      </c>
      <c r="B18" s="905">
        <v>264</v>
      </c>
      <c r="C18" s="555">
        <v>534</v>
      </c>
      <c r="D18" s="555">
        <v>522</v>
      </c>
      <c r="E18" s="555">
        <v>480</v>
      </c>
      <c r="F18" s="555">
        <v>432</v>
      </c>
      <c r="G18" s="555">
        <v>382</v>
      </c>
      <c r="H18" s="555">
        <v>376</v>
      </c>
      <c r="I18" s="565">
        <v>395</v>
      </c>
      <c r="J18" s="565">
        <v>373</v>
      </c>
      <c r="K18" s="370">
        <v>381</v>
      </c>
      <c r="L18" s="370">
        <v>339</v>
      </c>
      <c r="M18" s="857">
        <v>382</v>
      </c>
      <c r="N18" s="568">
        <v>231</v>
      </c>
      <c r="O18" s="22">
        <v>191</v>
      </c>
      <c r="P18" s="1014">
        <v>180</v>
      </c>
      <c r="Q18" s="1014">
        <v>197</v>
      </c>
    </row>
    <row r="19" spans="1:17" s="558" customFormat="1" x14ac:dyDescent="0.2">
      <c r="A19" s="617" t="s">
        <v>208</v>
      </c>
      <c r="B19" s="566" t="s">
        <v>4</v>
      </c>
      <c r="C19" s="566" t="s">
        <v>4</v>
      </c>
      <c r="D19" s="566" t="s">
        <v>4</v>
      </c>
      <c r="E19" s="566" t="s">
        <v>4</v>
      </c>
      <c r="F19" s="566" t="s">
        <v>4</v>
      </c>
      <c r="G19" s="566" t="s">
        <v>4</v>
      </c>
      <c r="H19" s="566" t="s">
        <v>4</v>
      </c>
      <c r="I19" s="566" t="s">
        <v>4</v>
      </c>
      <c r="J19" s="56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1079"/>
      <c r="P19" s="1014" t="s">
        <v>4</v>
      </c>
      <c r="Q19" s="1014" t="s">
        <v>4</v>
      </c>
    </row>
    <row r="20" spans="1:17" s="558" customFormat="1" x14ac:dyDescent="0.2">
      <c r="A20" s="617" t="s">
        <v>265</v>
      </c>
      <c r="B20" s="905">
        <v>123</v>
      </c>
      <c r="C20" s="555">
        <v>188</v>
      </c>
      <c r="D20" s="555">
        <v>214</v>
      </c>
      <c r="E20" s="555">
        <v>262</v>
      </c>
      <c r="F20" s="555">
        <v>236</v>
      </c>
      <c r="G20" s="555">
        <v>218</v>
      </c>
      <c r="H20" s="555">
        <v>230</v>
      </c>
      <c r="I20" s="565">
        <v>237</v>
      </c>
      <c r="J20" s="565">
        <v>238</v>
      </c>
      <c r="K20" s="370">
        <v>241</v>
      </c>
      <c r="L20" s="370">
        <v>88</v>
      </c>
      <c r="M20" s="857">
        <v>159</v>
      </c>
      <c r="N20" s="568">
        <v>55</v>
      </c>
      <c r="O20" s="550">
        <v>37</v>
      </c>
      <c r="P20" s="1014">
        <v>103</v>
      </c>
      <c r="Q20" s="1014">
        <v>101</v>
      </c>
    </row>
    <row r="21" spans="1:17" s="558" customFormat="1" x14ac:dyDescent="0.2">
      <c r="A21" s="617" t="s">
        <v>347</v>
      </c>
      <c r="B21" s="563"/>
      <c r="C21" s="80"/>
      <c r="D21" s="80"/>
      <c r="E21" s="80"/>
      <c r="F21" s="80"/>
      <c r="G21" s="80"/>
      <c r="H21" s="857"/>
      <c r="I21" s="80"/>
      <c r="J21" s="857"/>
      <c r="K21" s="857"/>
      <c r="L21" s="370"/>
      <c r="M21" s="370"/>
      <c r="N21" s="101"/>
      <c r="O21" s="1079"/>
      <c r="P21" s="1014"/>
      <c r="Q21" s="1014"/>
    </row>
    <row r="22" spans="1:17" s="558" customFormat="1" x14ac:dyDescent="0.2">
      <c r="A22" s="617" t="s">
        <v>23</v>
      </c>
      <c r="B22" s="555">
        <v>710</v>
      </c>
      <c r="C22" s="555">
        <v>1045</v>
      </c>
      <c r="D22" s="555">
        <v>1188</v>
      </c>
      <c r="E22" s="555">
        <v>1050</v>
      </c>
      <c r="F22" s="687">
        <v>973</v>
      </c>
      <c r="G22" s="687">
        <v>895</v>
      </c>
      <c r="H22" s="555">
        <v>760</v>
      </c>
      <c r="I22" s="555">
        <v>842</v>
      </c>
      <c r="J22" s="555">
        <v>994</v>
      </c>
      <c r="K22" s="905">
        <v>1459</v>
      </c>
      <c r="L22" s="905">
        <v>812</v>
      </c>
      <c r="M22" s="905">
        <v>638</v>
      </c>
      <c r="N22" s="609">
        <v>785</v>
      </c>
      <c r="O22" s="370">
        <v>1058</v>
      </c>
      <c r="P22" s="980">
        <v>1164</v>
      </c>
      <c r="Q22" s="980">
        <v>1424</v>
      </c>
    </row>
    <row r="23" spans="1:17" s="558" customFormat="1" x14ac:dyDescent="0.2">
      <c r="A23" s="617" t="s">
        <v>25</v>
      </c>
      <c r="B23" s="555">
        <v>475</v>
      </c>
      <c r="C23" s="555">
        <v>512</v>
      </c>
      <c r="D23" s="555">
        <v>511</v>
      </c>
      <c r="E23" s="555">
        <v>470</v>
      </c>
      <c r="F23" s="687">
        <v>745</v>
      </c>
      <c r="G23" s="687">
        <v>767</v>
      </c>
      <c r="H23" s="555">
        <v>943</v>
      </c>
      <c r="I23" s="555">
        <v>1040</v>
      </c>
      <c r="J23" s="555">
        <v>965</v>
      </c>
      <c r="K23" s="905">
        <v>1137</v>
      </c>
      <c r="L23" s="905">
        <v>1002</v>
      </c>
      <c r="M23" s="905">
        <v>818</v>
      </c>
      <c r="N23" s="609">
        <v>831</v>
      </c>
      <c r="O23" s="370">
        <v>951</v>
      </c>
      <c r="P23" s="980">
        <v>1464</v>
      </c>
      <c r="Q23" s="980">
        <v>1567</v>
      </c>
    </row>
    <row r="24" spans="1:17" s="558" customFormat="1" x14ac:dyDescent="0.2">
      <c r="A24" s="617" t="s">
        <v>348</v>
      </c>
      <c r="B24" s="555">
        <v>235</v>
      </c>
      <c r="C24" s="555">
        <v>533</v>
      </c>
      <c r="D24" s="555">
        <v>677</v>
      </c>
      <c r="E24" s="555">
        <v>580</v>
      </c>
      <c r="F24" s="687">
        <v>228</v>
      </c>
      <c r="G24" s="687">
        <v>128</v>
      </c>
      <c r="H24" s="555">
        <v>-183</v>
      </c>
      <c r="I24" s="555">
        <v>-198</v>
      </c>
      <c r="J24" s="555">
        <v>32</v>
      </c>
      <c r="K24" s="905">
        <v>322</v>
      </c>
      <c r="L24" s="905">
        <v>-190</v>
      </c>
      <c r="M24" s="905">
        <v>-180</v>
      </c>
      <c r="N24" s="609">
        <v>-46</v>
      </c>
      <c r="O24" s="370">
        <v>107</v>
      </c>
      <c r="P24" s="1014">
        <v>-300</v>
      </c>
      <c r="Q24" s="1014">
        <v>-143</v>
      </c>
    </row>
    <row r="25" spans="1:17" s="558" customFormat="1" x14ac:dyDescent="0.2">
      <c r="A25" s="617" t="s">
        <v>267</v>
      </c>
      <c r="B25" s="566" t="s">
        <v>4</v>
      </c>
      <c r="C25" s="566" t="s">
        <v>4</v>
      </c>
      <c r="D25" s="566" t="s">
        <v>4</v>
      </c>
      <c r="E25" s="566" t="s">
        <v>4</v>
      </c>
      <c r="F25" s="566" t="s">
        <v>4</v>
      </c>
      <c r="G25" s="566" t="s">
        <v>4</v>
      </c>
      <c r="H25" s="566" t="s">
        <v>4</v>
      </c>
      <c r="I25" s="566" t="s">
        <v>4</v>
      </c>
      <c r="J25" s="56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7" t="s">
        <v>4</v>
      </c>
      <c r="P25" s="1014" t="s">
        <v>4</v>
      </c>
      <c r="Q25" s="1014" t="s">
        <v>4</v>
      </c>
    </row>
    <row r="26" spans="1:17" s="558" customFormat="1" x14ac:dyDescent="0.2">
      <c r="A26" s="617" t="s">
        <v>349</v>
      </c>
      <c r="B26" s="566" t="s">
        <v>4</v>
      </c>
      <c r="C26" s="566" t="s">
        <v>4</v>
      </c>
      <c r="D26" s="566" t="s">
        <v>4</v>
      </c>
      <c r="E26" s="566" t="s">
        <v>4</v>
      </c>
      <c r="F26" s="566" t="s">
        <v>4</v>
      </c>
      <c r="G26" s="566" t="s">
        <v>4</v>
      </c>
      <c r="H26" s="566" t="s">
        <v>4</v>
      </c>
      <c r="I26" s="566" t="s">
        <v>4</v>
      </c>
      <c r="J26" s="56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7" t="s">
        <v>4</v>
      </c>
      <c r="P26" s="1014" t="s">
        <v>4</v>
      </c>
      <c r="Q26" s="1014" t="s">
        <v>4</v>
      </c>
    </row>
    <row r="27" spans="1:17" s="558" customFormat="1" ht="24" x14ac:dyDescent="0.2">
      <c r="A27" s="617" t="s">
        <v>350</v>
      </c>
      <c r="B27" s="566" t="s">
        <v>4</v>
      </c>
      <c r="C27" s="566" t="s">
        <v>4</v>
      </c>
      <c r="D27" s="566" t="s">
        <v>4</v>
      </c>
      <c r="E27" s="566" t="s">
        <v>4</v>
      </c>
      <c r="F27" s="566" t="s">
        <v>4</v>
      </c>
      <c r="G27" s="566" t="s">
        <v>4</v>
      </c>
      <c r="H27" s="566" t="s">
        <v>4</v>
      </c>
      <c r="I27" s="566" t="s">
        <v>4</v>
      </c>
      <c r="J27" s="56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7" t="s">
        <v>4</v>
      </c>
      <c r="P27" s="1014" t="s">
        <v>4</v>
      </c>
      <c r="Q27" s="1014" t="s">
        <v>4</v>
      </c>
    </row>
    <row r="28" spans="1:17" s="558" customFormat="1" ht="24" x14ac:dyDescent="0.2">
      <c r="A28" s="617" t="s">
        <v>351</v>
      </c>
      <c r="B28" s="566" t="s">
        <v>4</v>
      </c>
      <c r="C28" s="566" t="s">
        <v>4</v>
      </c>
      <c r="D28" s="566" t="s">
        <v>4</v>
      </c>
      <c r="E28" s="566" t="s">
        <v>4</v>
      </c>
      <c r="F28" s="566" t="s">
        <v>4</v>
      </c>
      <c r="G28" s="566" t="s">
        <v>4</v>
      </c>
      <c r="H28" s="566" t="s">
        <v>4</v>
      </c>
      <c r="I28" s="566" t="s">
        <v>4</v>
      </c>
      <c r="J28" s="56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7" t="s">
        <v>4</v>
      </c>
      <c r="P28" s="1014" t="s">
        <v>4</v>
      </c>
      <c r="Q28" s="1014" t="s">
        <v>4</v>
      </c>
    </row>
    <row r="29" spans="1:17" s="558" customFormat="1" ht="12.75" x14ac:dyDescent="0.2">
      <c r="A29" s="617" t="s">
        <v>352</v>
      </c>
      <c r="B29" s="566" t="s">
        <v>4</v>
      </c>
      <c r="C29" s="566" t="s">
        <v>4</v>
      </c>
      <c r="D29" s="566" t="s">
        <v>4</v>
      </c>
      <c r="E29" s="566" t="s">
        <v>4</v>
      </c>
      <c r="F29" s="566" t="s">
        <v>4</v>
      </c>
      <c r="G29" s="566" t="s">
        <v>4</v>
      </c>
      <c r="H29" s="566" t="s">
        <v>4</v>
      </c>
      <c r="I29" s="566" t="s">
        <v>4</v>
      </c>
      <c r="J29" s="56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7" t="s">
        <v>4</v>
      </c>
      <c r="P29" s="1014" t="s">
        <v>4</v>
      </c>
      <c r="Q29" s="1014" t="s">
        <v>4</v>
      </c>
    </row>
    <row r="30" spans="1:17" s="558" customFormat="1" ht="12.75" x14ac:dyDescent="0.2">
      <c r="A30" s="617" t="s">
        <v>353</v>
      </c>
      <c r="B30" s="566" t="s">
        <v>4</v>
      </c>
      <c r="C30" s="566" t="s">
        <v>4</v>
      </c>
      <c r="D30" s="566" t="s">
        <v>4</v>
      </c>
      <c r="E30" s="566" t="s">
        <v>4</v>
      </c>
      <c r="F30" s="566" t="s">
        <v>4</v>
      </c>
      <c r="G30" s="566" t="s">
        <v>4</v>
      </c>
      <c r="H30" s="566" t="s">
        <v>4</v>
      </c>
      <c r="I30" s="566" t="s">
        <v>4</v>
      </c>
      <c r="J30" s="56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7" t="s">
        <v>4</v>
      </c>
      <c r="P30" s="1014" t="s">
        <v>4</v>
      </c>
      <c r="Q30" s="1014" t="s">
        <v>4</v>
      </c>
    </row>
    <row r="31" spans="1:17" s="558" customFormat="1" ht="12.75" x14ac:dyDescent="0.2">
      <c r="A31" s="617" t="s">
        <v>354</v>
      </c>
      <c r="B31" s="566" t="s">
        <v>4</v>
      </c>
      <c r="C31" s="566" t="s">
        <v>4</v>
      </c>
      <c r="D31" s="566" t="s">
        <v>4</v>
      </c>
      <c r="E31" s="566" t="s">
        <v>4</v>
      </c>
      <c r="F31" s="566" t="s">
        <v>4</v>
      </c>
      <c r="G31" s="566" t="s">
        <v>4</v>
      </c>
      <c r="H31" s="566" t="s">
        <v>4</v>
      </c>
      <c r="I31" s="566" t="s">
        <v>4</v>
      </c>
      <c r="J31" s="56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7" t="s">
        <v>4</v>
      </c>
      <c r="P31" s="1014" t="s">
        <v>4</v>
      </c>
      <c r="Q31" s="1014" t="s">
        <v>4</v>
      </c>
    </row>
    <row r="32" spans="1:17" s="558" customFormat="1" x14ac:dyDescent="0.2">
      <c r="A32" s="617" t="s">
        <v>355</v>
      </c>
      <c r="B32" s="566" t="s">
        <v>4</v>
      </c>
      <c r="C32" s="566" t="s">
        <v>4</v>
      </c>
      <c r="D32" s="566" t="s">
        <v>4</v>
      </c>
      <c r="E32" s="566" t="s">
        <v>4</v>
      </c>
      <c r="F32" s="566" t="s">
        <v>4</v>
      </c>
      <c r="G32" s="566" t="s">
        <v>4</v>
      </c>
      <c r="H32" s="566" t="s">
        <v>4</v>
      </c>
      <c r="I32" s="566" t="s">
        <v>4</v>
      </c>
      <c r="J32" s="56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7" t="s">
        <v>4</v>
      </c>
      <c r="P32" s="1014" t="s">
        <v>4</v>
      </c>
      <c r="Q32" s="1014" t="s">
        <v>4</v>
      </c>
    </row>
    <row r="33" spans="1:17" s="558" customFormat="1" x14ac:dyDescent="0.2">
      <c r="A33" s="617" t="s">
        <v>37</v>
      </c>
      <c r="B33" s="566" t="s">
        <v>4</v>
      </c>
      <c r="C33" s="566" t="s">
        <v>4</v>
      </c>
      <c r="D33" s="566" t="s">
        <v>4</v>
      </c>
      <c r="E33" s="566" t="s">
        <v>4</v>
      </c>
      <c r="F33" s="566" t="s">
        <v>4</v>
      </c>
      <c r="G33" s="566" t="s">
        <v>4</v>
      </c>
      <c r="H33" s="566" t="s">
        <v>4</v>
      </c>
      <c r="I33" s="566" t="s">
        <v>4</v>
      </c>
      <c r="J33" s="56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7" t="s">
        <v>4</v>
      </c>
      <c r="P33" s="1014" t="s">
        <v>4</v>
      </c>
      <c r="Q33" s="1014" t="s">
        <v>4</v>
      </c>
    </row>
    <row r="34" spans="1:17" s="558" customFormat="1" x14ac:dyDescent="0.2">
      <c r="A34" s="688" t="s">
        <v>274</v>
      </c>
      <c r="B34" s="566" t="s">
        <v>4</v>
      </c>
      <c r="C34" s="566" t="s">
        <v>4</v>
      </c>
      <c r="D34" s="566" t="s">
        <v>4</v>
      </c>
      <c r="E34" s="566" t="s">
        <v>4</v>
      </c>
      <c r="F34" s="566" t="s">
        <v>4</v>
      </c>
      <c r="G34" s="566" t="s">
        <v>4</v>
      </c>
      <c r="H34" s="566" t="s">
        <v>4</v>
      </c>
      <c r="I34" s="566" t="s">
        <v>4</v>
      </c>
      <c r="J34" s="56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7" t="s">
        <v>4</v>
      </c>
      <c r="P34" s="1014" t="s">
        <v>4</v>
      </c>
      <c r="Q34" s="1014" t="s">
        <v>4</v>
      </c>
    </row>
    <row r="35" spans="1:17" s="558" customFormat="1" ht="12.75" x14ac:dyDescent="0.2">
      <c r="A35" s="617" t="s">
        <v>356</v>
      </c>
      <c r="B35" s="566" t="s">
        <v>4</v>
      </c>
      <c r="C35" s="566" t="s">
        <v>4</v>
      </c>
      <c r="D35" s="566" t="s">
        <v>4</v>
      </c>
      <c r="E35" s="566" t="s">
        <v>4</v>
      </c>
      <c r="F35" s="566" t="s">
        <v>4</v>
      </c>
      <c r="G35" s="566" t="s">
        <v>4</v>
      </c>
      <c r="H35" s="566" t="s">
        <v>4</v>
      </c>
      <c r="I35" s="566" t="s">
        <v>4</v>
      </c>
      <c r="J35" s="56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7" t="s">
        <v>4</v>
      </c>
      <c r="P35" s="1014" t="s">
        <v>4</v>
      </c>
      <c r="Q35" s="1014" t="s">
        <v>4</v>
      </c>
    </row>
    <row r="36" spans="1:17" s="558" customFormat="1" x14ac:dyDescent="0.2">
      <c r="A36" s="1154" t="s">
        <v>40</v>
      </c>
      <c r="B36" s="1045"/>
      <c r="C36" s="1045"/>
      <c r="D36" s="1045"/>
      <c r="E36" s="1045"/>
      <c r="F36" s="1045"/>
      <c r="G36" s="1045"/>
      <c r="H36" s="1045"/>
      <c r="I36" s="1045"/>
      <c r="J36" s="1045"/>
      <c r="K36" s="1154"/>
      <c r="L36" s="1154"/>
      <c r="M36" s="1154"/>
      <c r="N36" s="1154"/>
      <c r="O36" s="1154"/>
      <c r="P36" s="1151"/>
      <c r="Q36" s="1151"/>
    </row>
    <row r="37" spans="1:17" s="558" customFormat="1" x14ac:dyDescent="0.2">
      <c r="A37" s="617" t="s">
        <v>41</v>
      </c>
      <c r="B37" s="551"/>
      <c r="C37" s="551"/>
      <c r="D37" s="551"/>
      <c r="E37" s="551"/>
      <c r="F37" s="551"/>
      <c r="G37" s="551"/>
      <c r="H37" s="551"/>
      <c r="I37" s="551"/>
      <c r="J37" s="551"/>
      <c r="K37" s="1079"/>
      <c r="L37" s="1079"/>
      <c r="M37" s="1079"/>
      <c r="N37" s="1080"/>
      <c r="O37" s="1079"/>
      <c r="P37" s="1081"/>
      <c r="Q37" s="980"/>
    </row>
    <row r="38" spans="1:17" s="558" customFormat="1" x14ac:dyDescent="0.2">
      <c r="A38" s="617" t="s">
        <v>276</v>
      </c>
      <c r="B38" s="565">
        <v>11478</v>
      </c>
      <c r="C38" s="565">
        <v>13777</v>
      </c>
      <c r="D38" s="565">
        <v>14595</v>
      </c>
      <c r="E38" s="565">
        <v>15606</v>
      </c>
      <c r="F38" s="565">
        <v>17625</v>
      </c>
      <c r="G38" s="565">
        <v>19067</v>
      </c>
      <c r="H38" s="554">
        <v>20484</v>
      </c>
      <c r="I38" s="555">
        <v>22646</v>
      </c>
      <c r="J38" s="555">
        <v>25473</v>
      </c>
      <c r="K38" s="905">
        <v>26745</v>
      </c>
      <c r="L38" s="905">
        <v>29641</v>
      </c>
      <c r="M38" s="905">
        <v>33612</v>
      </c>
      <c r="N38" s="580">
        <v>38978</v>
      </c>
      <c r="O38" s="1082">
        <v>44074</v>
      </c>
      <c r="P38" s="1083">
        <v>45870</v>
      </c>
      <c r="Q38" s="980">
        <v>53528</v>
      </c>
    </row>
    <row r="39" spans="1:17" s="558" customFormat="1" x14ac:dyDescent="0.2">
      <c r="A39" s="1154" t="s">
        <v>44</v>
      </c>
      <c r="B39" s="1045"/>
      <c r="C39" s="1045"/>
      <c r="D39" s="1045"/>
      <c r="E39" s="1045"/>
      <c r="F39" s="1045"/>
      <c r="G39" s="1045"/>
      <c r="H39" s="1045"/>
      <c r="I39" s="1045"/>
      <c r="J39" s="1045"/>
      <c r="K39" s="1154"/>
      <c r="L39" s="1154"/>
      <c r="M39" s="1154"/>
      <c r="N39" s="1154"/>
      <c r="O39" s="1154"/>
      <c r="P39" s="1151"/>
      <c r="Q39" s="1151"/>
    </row>
    <row r="40" spans="1:17" s="558" customFormat="1" ht="12.75" x14ac:dyDescent="0.2">
      <c r="A40" s="856" t="s">
        <v>357</v>
      </c>
      <c r="B40" s="569"/>
      <c r="C40" s="569"/>
      <c r="D40" s="569"/>
      <c r="E40" s="569"/>
      <c r="F40" s="569"/>
      <c r="G40" s="569"/>
      <c r="H40" s="569"/>
      <c r="I40" s="569"/>
      <c r="J40" s="569"/>
      <c r="K40" s="570"/>
      <c r="L40" s="570"/>
      <c r="M40" s="570"/>
      <c r="N40" s="576"/>
      <c r="O40" s="1079"/>
      <c r="P40" s="1081"/>
      <c r="Q40" s="980"/>
    </row>
    <row r="41" spans="1:17" s="558" customFormat="1" x14ac:dyDescent="0.2">
      <c r="A41" s="856" t="s">
        <v>46</v>
      </c>
      <c r="B41" s="552" t="s">
        <v>8</v>
      </c>
      <c r="C41" s="552" t="s">
        <v>8</v>
      </c>
      <c r="D41" s="552" t="s">
        <v>8</v>
      </c>
      <c r="E41" s="552" t="s">
        <v>8</v>
      </c>
      <c r="F41" s="571">
        <v>13.099</v>
      </c>
      <c r="G41" s="571">
        <v>13.715999999999999</v>
      </c>
      <c r="H41" s="571">
        <v>14.092000000000001</v>
      </c>
      <c r="I41" s="553">
        <v>15.648999999999999</v>
      </c>
      <c r="J41" s="553">
        <v>14.541</v>
      </c>
      <c r="K41" s="385">
        <v>15.361000000000001</v>
      </c>
      <c r="L41" s="385">
        <v>15.034000000000001</v>
      </c>
      <c r="M41" s="385">
        <v>15.692</v>
      </c>
      <c r="N41" s="640">
        <v>13.506</v>
      </c>
      <c r="O41" s="550">
        <v>14.2</v>
      </c>
      <c r="P41" s="1084">
        <v>13.3</v>
      </c>
      <c r="Q41" s="791">
        <v>28.257999999999999</v>
      </c>
    </row>
    <row r="42" spans="1:17" s="558" customFormat="1" x14ac:dyDescent="0.2">
      <c r="A42" s="856" t="s">
        <v>5</v>
      </c>
      <c r="B42" s="552" t="s">
        <v>8</v>
      </c>
      <c r="C42" s="552" t="s">
        <v>8</v>
      </c>
      <c r="D42" s="552" t="s">
        <v>8</v>
      </c>
      <c r="E42" s="552" t="s">
        <v>8</v>
      </c>
      <c r="F42" s="553" t="s">
        <v>8</v>
      </c>
      <c r="G42" s="571">
        <v>104.7102832277273</v>
      </c>
      <c r="H42" s="571">
        <v>102.74132400116652</v>
      </c>
      <c r="I42" s="571">
        <v>111.0488220266818</v>
      </c>
      <c r="J42" s="571">
        <v>92.919675378618436</v>
      </c>
      <c r="K42" s="638">
        <v>105.63922701327282</v>
      </c>
      <c r="L42" s="638">
        <v>97.871232341644415</v>
      </c>
      <c r="M42" s="638">
        <v>104.37674604230412</v>
      </c>
      <c r="N42" s="640">
        <v>86.1</v>
      </c>
      <c r="O42" s="550">
        <v>105.2</v>
      </c>
      <c r="P42" s="1085">
        <v>93.7</v>
      </c>
      <c r="Q42" s="1140">
        <v>199.3</v>
      </c>
    </row>
    <row r="43" spans="1:17" s="558" customFormat="1" ht="12.75" x14ac:dyDescent="0.2">
      <c r="A43" s="856" t="s">
        <v>358</v>
      </c>
      <c r="B43" s="553"/>
      <c r="C43" s="553"/>
      <c r="D43" s="553"/>
      <c r="E43" s="553"/>
      <c r="F43" s="553"/>
      <c r="G43" s="571"/>
      <c r="H43" s="571"/>
      <c r="I43" s="571"/>
      <c r="J43" s="571"/>
      <c r="K43" s="638"/>
      <c r="L43" s="638"/>
      <c r="M43" s="638"/>
      <c r="N43" s="1086"/>
      <c r="O43" s="550"/>
      <c r="P43" s="1084"/>
      <c r="Q43" s="985"/>
    </row>
    <row r="44" spans="1:17" s="558" customFormat="1" x14ac:dyDescent="0.2">
      <c r="A44" s="856" t="s">
        <v>46</v>
      </c>
      <c r="B44" s="552" t="s">
        <v>8</v>
      </c>
      <c r="C44" s="552" t="s">
        <v>8</v>
      </c>
      <c r="D44" s="552" t="s">
        <v>8</v>
      </c>
      <c r="E44" s="552" t="s">
        <v>8</v>
      </c>
      <c r="F44" s="572">
        <v>12.366</v>
      </c>
      <c r="G44" s="571">
        <v>12.866</v>
      </c>
      <c r="H44" s="571">
        <v>13.278</v>
      </c>
      <c r="I44" s="553">
        <v>15.113</v>
      </c>
      <c r="J44" s="553">
        <v>14.222</v>
      </c>
      <c r="K44" s="385">
        <v>14.93</v>
      </c>
      <c r="L44" s="385">
        <v>14.862</v>
      </c>
      <c r="M44" s="385">
        <v>15.191000000000001</v>
      </c>
      <c r="N44" s="640">
        <v>12.929</v>
      </c>
      <c r="O44" s="550">
        <v>13.9</v>
      </c>
      <c r="P44" s="1084">
        <v>12.5</v>
      </c>
      <c r="Q44" s="1533">
        <v>27.483000000000001</v>
      </c>
    </row>
    <row r="45" spans="1:17" s="558" customFormat="1" x14ac:dyDescent="0.2">
      <c r="A45" s="856" t="s">
        <v>5</v>
      </c>
      <c r="B45" s="552" t="s">
        <v>8</v>
      </c>
      <c r="C45" s="552" t="s">
        <v>8</v>
      </c>
      <c r="D45" s="552" t="s">
        <v>8</v>
      </c>
      <c r="E45" s="552" t="s">
        <v>8</v>
      </c>
      <c r="F45" s="553" t="s">
        <v>8</v>
      </c>
      <c r="G45" s="571">
        <v>104.04334465469837</v>
      </c>
      <c r="H45" s="571">
        <v>103.20223845795118</v>
      </c>
      <c r="I45" s="571">
        <v>113.81985238740775</v>
      </c>
      <c r="J45" s="571">
        <v>94.104413418910866</v>
      </c>
      <c r="K45" s="638">
        <v>104.97820278441851</v>
      </c>
      <c r="L45" s="638">
        <v>99.544541192230412</v>
      </c>
      <c r="M45" s="638">
        <v>102.21369936751448</v>
      </c>
      <c r="N45" s="640">
        <v>85.1</v>
      </c>
      <c r="O45" s="550">
        <v>107.8</v>
      </c>
      <c r="P45" s="975">
        <v>90</v>
      </c>
      <c r="Q45" s="1140">
        <v>220</v>
      </c>
    </row>
    <row r="46" spans="1:17" s="558" customFormat="1" ht="12.75" x14ac:dyDescent="0.2">
      <c r="A46" s="856" t="s">
        <v>359</v>
      </c>
      <c r="B46" s="553"/>
      <c r="C46" s="553"/>
      <c r="D46" s="553"/>
      <c r="E46" s="553"/>
      <c r="F46" s="553"/>
      <c r="G46" s="571"/>
      <c r="H46" s="571"/>
      <c r="I46" s="553"/>
      <c r="J46" s="553"/>
      <c r="K46" s="385"/>
      <c r="L46" s="385"/>
      <c r="M46" s="385"/>
      <c r="N46" s="640"/>
      <c r="O46" s="550"/>
      <c r="P46" s="1084"/>
      <c r="Q46" s="985"/>
    </row>
    <row r="47" spans="1:17" s="558" customFormat="1" x14ac:dyDescent="0.2">
      <c r="A47" s="856" t="s">
        <v>49</v>
      </c>
      <c r="B47" s="552" t="s">
        <v>8</v>
      </c>
      <c r="C47" s="552" t="s">
        <v>8</v>
      </c>
      <c r="D47" s="552" t="s">
        <v>8</v>
      </c>
      <c r="E47" s="552" t="s">
        <v>8</v>
      </c>
      <c r="F47" s="553">
        <v>10.529</v>
      </c>
      <c r="G47" s="571">
        <v>11.372</v>
      </c>
      <c r="H47" s="571">
        <v>12.487</v>
      </c>
      <c r="I47" s="553">
        <v>14.423</v>
      </c>
      <c r="J47" s="553">
        <v>13.798</v>
      </c>
      <c r="K47" s="385">
        <v>14.894</v>
      </c>
      <c r="L47" s="385">
        <v>14.207000000000001</v>
      </c>
      <c r="M47" s="385">
        <v>14.826000000000001</v>
      </c>
      <c r="N47" s="640">
        <v>11.536</v>
      </c>
      <c r="O47" s="550">
        <v>12.3</v>
      </c>
      <c r="P47" s="975">
        <v>11.1</v>
      </c>
      <c r="Q47" s="1533">
        <v>25.242000000000001</v>
      </c>
    </row>
    <row r="48" spans="1:17" s="558" customFormat="1" x14ac:dyDescent="0.2">
      <c r="A48" s="856" t="s">
        <v>5</v>
      </c>
      <c r="B48" s="552" t="s">
        <v>8</v>
      </c>
      <c r="C48" s="552" t="s">
        <v>8</v>
      </c>
      <c r="D48" s="552" t="s">
        <v>8</v>
      </c>
      <c r="E48" s="552" t="s">
        <v>8</v>
      </c>
      <c r="F48" s="553" t="s">
        <v>8</v>
      </c>
      <c r="G48" s="571">
        <v>108.00645835311995</v>
      </c>
      <c r="H48" s="571">
        <v>109.80478367921209</v>
      </c>
      <c r="I48" s="571">
        <v>115.50412428926083</v>
      </c>
      <c r="J48" s="571">
        <v>95.666643555432302</v>
      </c>
      <c r="K48" s="638">
        <v>107.94318017103927</v>
      </c>
      <c r="L48" s="638">
        <v>95.387404323888816</v>
      </c>
      <c r="M48" s="638">
        <v>104.35700710917153</v>
      </c>
      <c r="N48" s="640">
        <v>77.8</v>
      </c>
      <c r="O48" s="385">
        <v>107</v>
      </c>
      <c r="P48" s="1087">
        <v>90.2</v>
      </c>
      <c r="Q48" s="1140">
        <v>227.1</v>
      </c>
    </row>
    <row r="49" spans="1:17" s="558" customFormat="1" ht="12.75" x14ac:dyDescent="0.2">
      <c r="A49" s="856" t="s">
        <v>360</v>
      </c>
      <c r="B49" s="553"/>
      <c r="C49" s="553"/>
      <c r="D49" s="553"/>
      <c r="E49" s="553"/>
      <c r="F49" s="553"/>
      <c r="G49" s="571"/>
      <c r="H49" s="571"/>
      <c r="I49" s="553"/>
      <c r="J49" s="553"/>
      <c r="K49" s="385"/>
      <c r="L49" s="385"/>
      <c r="M49" s="385"/>
      <c r="N49" s="640"/>
      <c r="O49" s="550"/>
      <c r="P49" s="1084"/>
      <c r="Q49" s="985"/>
    </row>
    <row r="50" spans="1:17" s="558" customFormat="1" x14ac:dyDescent="0.2">
      <c r="A50" s="856" t="s">
        <v>46</v>
      </c>
      <c r="B50" s="552" t="s">
        <v>8</v>
      </c>
      <c r="C50" s="552" t="s">
        <v>8</v>
      </c>
      <c r="D50" s="552" t="s">
        <v>8</v>
      </c>
      <c r="E50" s="552" t="s">
        <v>8</v>
      </c>
      <c r="F50" s="553">
        <v>1.837</v>
      </c>
      <c r="G50" s="571">
        <v>1.494</v>
      </c>
      <c r="H50" s="571">
        <v>0.79100000000000004</v>
      </c>
      <c r="I50" s="553">
        <v>0.69</v>
      </c>
      <c r="J50" s="553">
        <v>0.42399999999999999</v>
      </c>
      <c r="K50" s="385">
        <v>3.5999999999999997E-2</v>
      </c>
      <c r="L50" s="385">
        <v>0.65500000000000003</v>
      </c>
      <c r="M50" s="385">
        <v>0.36499999999999999</v>
      </c>
      <c r="N50" s="640">
        <v>1.393</v>
      </c>
      <c r="O50" s="550">
        <v>1.6</v>
      </c>
      <c r="P50" s="975">
        <v>1.4</v>
      </c>
      <c r="Q50" s="1533">
        <v>2.2410000000000001</v>
      </c>
    </row>
    <row r="51" spans="1:17" s="558" customFormat="1" x14ac:dyDescent="0.2">
      <c r="A51" s="856" t="s">
        <v>5</v>
      </c>
      <c r="B51" s="552" t="s">
        <v>8</v>
      </c>
      <c r="C51" s="552" t="s">
        <v>8</v>
      </c>
      <c r="D51" s="552" t="s">
        <v>8</v>
      </c>
      <c r="E51" s="552" t="s">
        <v>8</v>
      </c>
      <c r="F51" s="553" t="s">
        <v>8</v>
      </c>
      <c r="G51" s="571">
        <v>81.328252585737616</v>
      </c>
      <c r="H51" s="571">
        <v>52.945113788487284</v>
      </c>
      <c r="I51" s="571">
        <v>87.231352718078384</v>
      </c>
      <c r="J51" s="571">
        <v>61.449275362318843</v>
      </c>
      <c r="K51" s="638">
        <v>8.4905660377358494</v>
      </c>
      <c r="L51" s="638">
        <v>1819.4444444444443</v>
      </c>
      <c r="M51" s="638">
        <v>55.725190839694662</v>
      </c>
      <c r="N51" s="640">
        <v>381.6</v>
      </c>
      <c r="O51" s="550">
        <v>114.3</v>
      </c>
      <c r="P51" s="975">
        <v>87.5</v>
      </c>
      <c r="Q51" s="1140">
        <v>157.1</v>
      </c>
    </row>
    <row r="52" spans="1:17" s="558" customFormat="1" ht="12.75" x14ac:dyDescent="0.2">
      <c r="A52" s="856" t="s">
        <v>361</v>
      </c>
      <c r="B52" s="553"/>
      <c r="C52" s="553"/>
      <c r="D52" s="553"/>
      <c r="E52" s="553"/>
      <c r="F52" s="553"/>
      <c r="G52" s="571"/>
      <c r="H52" s="571"/>
      <c r="I52" s="553"/>
      <c r="J52" s="553"/>
      <c r="K52" s="385"/>
      <c r="L52" s="385"/>
      <c r="M52" s="385"/>
      <c r="N52" s="640"/>
      <c r="O52" s="550"/>
      <c r="P52" s="1084"/>
      <c r="Q52" s="985"/>
    </row>
    <row r="53" spans="1:17" s="558" customFormat="1" x14ac:dyDescent="0.2">
      <c r="A53" s="856" t="s">
        <v>46</v>
      </c>
      <c r="B53" s="552" t="s">
        <v>8</v>
      </c>
      <c r="C53" s="552" t="s">
        <v>8</v>
      </c>
      <c r="D53" s="552" t="s">
        <v>8</v>
      </c>
      <c r="E53" s="552" t="s">
        <v>8</v>
      </c>
      <c r="F53" s="573">
        <v>0.73299999999999998</v>
      </c>
      <c r="G53" s="571">
        <v>0.85</v>
      </c>
      <c r="H53" s="571">
        <v>0.81399999999999995</v>
      </c>
      <c r="I53" s="553">
        <v>0.53600000000000003</v>
      </c>
      <c r="J53" s="553">
        <v>0.31900000000000001</v>
      </c>
      <c r="K53" s="385">
        <v>0.43099999999999999</v>
      </c>
      <c r="L53" s="385">
        <v>0.17199999999999999</v>
      </c>
      <c r="M53" s="385">
        <v>0.501</v>
      </c>
      <c r="N53" s="640">
        <v>0.57699999999999996</v>
      </c>
      <c r="O53" s="550">
        <v>0.3</v>
      </c>
      <c r="P53" s="975">
        <v>0.7</v>
      </c>
      <c r="Q53" s="1534">
        <v>0.77500000000000002</v>
      </c>
    </row>
    <row r="54" spans="1:17" s="558" customFormat="1" x14ac:dyDescent="0.2">
      <c r="A54" s="856" t="s">
        <v>5</v>
      </c>
      <c r="B54" s="552" t="s">
        <v>8</v>
      </c>
      <c r="C54" s="552" t="s">
        <v>8</v>
      </c>
      <c r="D54" s="552" t="s">
        <v>8</v>
      </c>
      <c r="E54" s="552" t="s">
        <v>8</v>
      </c>
      <c r="F54" s="553" t="s">
        <v>8</v>
      </c>
      <c r="G54" s="571">
        <v>115.9618008185539</v>
      </c>
      <c r="H54" s="571">
        <v>95.764705882352942</v>
      </c>
      <c r="I54" s="571">
        <v>65.847665847665851</v>
      </c>
      <c r="J54" s="571">
        <v>59.514925373134332</v>
      </c>
      <c r="K54" s="638">
        <v>135.10971786833858</v>
      </c>
      <c r="L54" s="638">
        <v>39.907192575406029</v>
      </c>
      <c r="M54" s="638">
        <v>291.27906976744185</v>
      </c>
      <c r="N54" s="640">
        <v>115.2</v>
      </c>
      <c r="O54" s="550">
        <v>50</v>
      </c>
      <c r="P54" s="975">
        <v>113.83709519136409</v>
      </c>
      <c r="Q54" s="1140">
        <v>114.3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642" t="s">
        <v>4</v>
      </c>
      <c r="O55" s="550" t="s">
        <v>205</v>
      </c>
      <c r="P55" s="975" t="s">
        <v>205</v>
      </c>
      <c r="Q55" s="1140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642" t="s">
        <v>4</v>
      </c>
      <c r="O56" s="550" t="s">
        <v>205</v>
      </c>
      <c r="P56" s="975" t="s">
        <v>205</v>
      </c>
      <c r="Q56" s="1140" t="s">
        <v>4</v>
      </c>
    </row>
    <row r="57" spans="1:17" s="558" customFormat="1" ht="12.75" x14ac:dyDescent="0.2">
      <c r="A57" s="856" t="s">
        <v>364</v>
      </c>
      <c r="B57" s="552" t="s">
        <v>8</v>
      </c>
      <c r="C57" s="552" t="s">
        <v>8</v>
      </c>
      <c r="D57" s="552" t="s">
        <v>8</v>
      </c>
      <c r="E57" s="552" t="s">
        <v>8</v>
      </c>
      <c r="F57" s="553">
        <v>5.6</v>
      </c>
      <c r="G57" s="571">
        <v>6.2</v>
      </c>
      <c r="H57" s="571">
        <v>5.8</v>
      </c>
      <c r="I57" s="553">
        <v>3.4</v>
      </c>
      <c r="J57" s="553">
        <v>2.2000000000000002</v>
      </c>
      <c r="K57" s="385">
        <v>2.8</v>
      </c>
      <c r="L57" s="385">
        <v>1.1000000000000001</v>
      </c>
      <c r="M57" s="385">
        <v>3.2</v>
      </c>
      <c r="N57" s="640">
        <v>4.3</v>
      </c>
      <c r="O57" s="550">
        <v>2.4</v>
      </c>
      <c r="P57" s="1085">
        <v>5.5</v>
      </c>
      <c r="Q57" s="803">
        <v>2.7</v>
      </c>
    </row>
    <row r="58" spans="1:17" s="558" customFormat="1" ht="24" x14ac:dyDescent="0.2">
      <c r="A58" s="856" t="s">
        <v>365</v>
      </c>
      <c r="B58" s="552" t="s">
        <v>8</v>
      </c>
      <c r="C58" s="552" t="s">
        <v>8</v>
      </c>
      <c r="D58" s="552" t="s">
        <v>8</v>
      </c>
      <c r="E58" s="552" t="s">
        <v>8</v>
      </c>
      <c r="F58" s="385">
        <v>2.6</v>
      </c>
      <c r="G58" s="385">
        <v>5</v>
      </c>
      <c r="H58" s="385">
        <v>6.2</v>
      </c>
      <c r="I58" s="385">
        <v>1.1000000000000001</v>
      </c>
      <c r="J58" s="385">
        <v>6.7</v>
      </c>
      <c r="K58" s="385">
        <v>0</v>
      </c>
      <c r="L58" s="385" t="s">
        <v>8</v>
      </c>
      <c r="M58" s="385" t="s">
        <v>8</v>
      </c>
      <c r="N58" s="640" t="s">
        <v>8</v>
      </c>
      <c r="O58" s="550" t="s">
        <v>8</v>
      </c>
      <c r="P58" s="1084" t="s">
        <v>8</v>
      </c>
      <c r="Q58" s="1140" t="s">
        <v>4</v>
      </c>
    </row>
    <row r="59" spans="1:17" s="558" customFormat="1" ht="24" x14ac:dyDescent="0.2">
      <c r="A59" s="856" t="s">
        <v>366</v>
      </c>
      <c r="B59" s="552" t="s">
        <v>8</v>
      </c>
      <c r="C59" s="552" t="s">
        <v>8</v>
      </c>
      <c r="D59" s="552" t="s">
        <v>8</v>
      </c>
      <c r="E59" s="552" t="s">
        <v>8</v>
      </c>
      <c r="F59" s="385">
        <v>2.2000000000000002</v>
      </c>
      <c r="G59" s="638">
        <v>3.4</v>
      </c>
      <c r="H59" s="638">
        <v>4</v>
      </c>
      <c r="I59" s="385">
        <v>2.5</v>
      </c>
      <c r="J59" s="385">
        <v>3.5</v>
      </c>
      <c r="K59" s="385">
        <v>2.1</v>
      </c>
      <c r="L59" s="385">
        <v>2.5</v>
      </c>
      <c r="M59" s="385">
        <v>1.7</v>
      </c>
      <c r="N59" s="640">
        <v>6.1</v>
      </c>
      <c r="O59" s="550">
        <v>2.1</v>
      </c>
      <c r="P59" s="975">
        <v>1.3</v>
      </c>
      <c r="Q59" s="1533">
        <v>3.6</v>
      </c>
    </row>
    <row r="60" spans="1:17" s="558" customFormat="1" ht="24" x14ac:dyDescent="0.2">
      <c r="A60" s="611" t="s">
        <v>367</v>
      </c>
      <c r="B60" s="560"/>
      <c r="C60" s="560"/>
      <c r="D60" s="560"/>
      <c r="E60" s="560"/>
      <c r="F60" s="560"/>
      <c r="G60" s="560"/>
      <c r="H60" s="560"/>
      <c r="I60" s="560"/>
      <c r="J60" s="560"/>
      <c r="K60" s="704"/>
      <c r="L60" s="704"/>
      <c r="M60" s="704"/>
      <c r="N60" s="726"/>
      <c r="O60" s="1079"/>
      <c r="P60" s="1084"/>
      <c r="Q60" s="985"/>
    </row>
    <row r="61" spans="1:17" s="558" customFormat="1" x14ac:dyDescent="0.2">
      <c r="A61" s="611" t="s">
        <v>276</v>
      </c>
      <c r="B61" s="552">
        <v>47119</v>
      </c>
      <c r="C61" s="552">
        <v>57582.856290995827</v>
      </c>
      <c r="D61" s="552">
        <v>65926.255088195394</v>
      </c>
      <c r="E61" s="552">
        <v>68059.059703322288</v>
      </c>
      <c r="F61" s="552">
        <v>71110.423986882175</v>
      </c>
      <c r="G61" s="552">
        <v>73600.580677044723</v>
      </c>
      <c r="H61" s="552">
        <v>88167.056513073039</v>
      </c>
      <c r="I61" s="552">
        <v>93693.010281574956</v>
      </c>
      <c r="J61" s="552">
        <v>100101.11111111111</v>
      </c>
      <c r="K61" s="637">
        <v>181734.76937485373</v>
      </c>
      <c r="L61" s="637">
        <v>198058.04079696393</v>
      </c>
      <c r="M61" s="637">
        <v>239152.32260131338</v>
      </c>
      <c r="N61" s="645">
        <v>282398</v>
      </c>
      <c r="O61" s="637">
        <v>334189</v>
      </c>
      <c r="P61" s="1088">
        <v>382278</v>
      </c>
      <c r="Q61" s="1063">
        <v>405862</v>
      </c>
    </row>
    <row r="62" spans="1:17" s="558" customFormat="1" x14ac:dyDescent="0.2">
      <c r="A62" s="612" t="s">
        <v>43</v>
      </c>
      <c r="B62" s="575">
        <v>319.8</v>
      </c>
      <c r="C62" s="575">
        <v>392.7</v>
      </c>
      <c r="D62" s="575">
        <v>442.1</v>
      </c>
      <c r="E62" s="575">
        <v>447.4</v>
      </c>
      <c r="F62" s="575">
        <v>396.8</v>
      </c>
      <c r="G62" s="575">
        <v>331.9</v>
      </c>
      <c r="H62" s="575">
        <v>257.7</v>
      </c>
      <c r="I62" s="575">
        <v>287.39999999999998</v>
      </c>
      <c r="J62" s="575">
        <v>290.39999999999998</v>
      </c>
      <c r="K62" s="684">
        <v>474.8</v>
      </c>
      <c r="L62" s="684">
        <v>479.6</v>
      </c>
      <c r="M62" s="684">
        <v>561.29999999999995</v>
      </c>
      <c r="N62" s="727">
        <v>613.6</v>
      </c>
      <c r="O62" s="1089">
        <v>732.37</v>
      </c>
      <c r="P62" s="803">
        <v>814.3</v>
      </c>
      <c r="Q62" s="1140">
        <v>807.6</v>
      </c>
    </row>
    <row r="63" spans="1:17" s="558" customFormat="1" ht="24" x14ac:dyDescent="0.2">
      <c r="A63" s="689" t="s">
        <v>368</v>
      </c>
      <c r="B63" s="385">
        <v>123.15129277249139</v>
      </c>
      <c r="C63" s="385">
        <v>122.20682947138795</v>
      </c>
      <c r="D63" s="385">
        <v>114.48937988597869</v>
      </c>
      <c r="E63" s="385">
        <v>103.23513691513897</v>
      </c>
      <c r="F63" s="385">
        <v>104.48340646617976</v>
      </c>
      <c r="G63" s="385">
        <v>103.50181668249077</v>
      </c>
      <c r="H63" s="385">
        <v>119.79125124018411</v>
      </c>
      <c r="I63" s="385">
        <v>106.26759470832798</v>
      </c>
      <c r="J63" s="385">
        <v>106.83946519625951</v>
      </c>
      <c r="K63" s="385">
        <v>181.55120093834941</v>
      </c>
      <c r="L63" s="385">
        <v>108.98191990352773</v>
      </c>
      <c r="M63" s="385">
        <v>120.74860563044578</v>
      </c>
      <c r="N63" s="576">
        <v>118.1</v>
      </c>
      <c r="O63" s="550">
        <v>118.3</v>
      </c>
      <c r="P63" s="1361">
        <v>112.3</v>
      </c>
      <c r="Q63" s="1099">
        <v>106.2</v>
      </c>
    </row>
    <row r="64" spans="1:17" s="558" customFormat="1" ht="24" x14ac:dyDescent="0.2">
      <c r="A64" s="689" t="s">
        <v>369</v>
      </c>
      <c r="B64" s="385">
        <v>114.87993728777181</v>
      </c>
      <c r="C64" s="385">
        <v>112.11635731319996</v>
      </c>
      <c r="D64" s="385">
        <v>107.90704984540875</v>
      </c>
      <c r="E64" s="385">
        <v>96.122101410743909</v>
      </c>
      <c r="F64" s="385">
        <v>96.29807047574171</v>
      </c>
      <c r="G64" s="385">
        <v>97.093636662749319</v>
      </c>
      <c r="H64" s="385">
        <v>106.10385406570779</v>
      </c>
      <c r="I64" s="385">
        <v>99.315509073203714</v>
      </c>
      <c r="J64" s="385">
        <v>101.07801816107806</v>
      </c>
      <c r="K64" s="385">
        <v>172.08644638706105</v>
      </c>
      <c r="L64" s="385">
        <v>102.13863158718624</v>
      </c>
      <c r="M64" s="385">
        <v>111.39170261111234</v>
      </c>
      <c r="N64" s="576">
        <v>102.3</v>
      </c>
      <c r="O64" s="385">
        <v>106.5</v>
      </c>
      <c r="P64" s="803">
        <v>102</v>
      </c>
      <c r="Q64" s="1099">
        <v>94</v>
      </c>
    </row>
    <row r="65" spans="1:17" s="558" customFormat="1" ht="22.5" x14ac:dyDescent="0.2">
      <c r="A65" s="689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6" t="s">
        <v>8</v>
      </c>
      <c r="O65" s="550" t="s">
        <v>8</v>
      </c>
      <c r="P65" s="973" t="s">
        <v>8</v>
      </c>
      <c r="Q65" s="1140" t="s">
        <v>4</v>
      </c>
    </row>
    <row r="66" spans="1:17" s="558" customFormat="1" ht="33.75" x14ac:dyDescent="0.2">
      <c r="A66" s="856" t="s">
        <v>74</v>
      </c>
      <c r="B66" s="80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22">
        <v>42500</v>
      </c>
      <c r="N66" s="71">
        <v>60000</v>
      </c>
      <c r="O66" s="904">
        <v>70000</v>
      </c>
      <c r="P66" s="1090">
        <v>85000</v>
      </c>
      <c r="Q66" s="1090">
        <v>85000</v>
      </c>
    </row>
    <row r="67" spans="1:17" s="558" customFormat="1" ht="14.25" customHeight="1" x14ac:dyDescent="0.2">
      <c r="A67" s="1154" t="s">
        <v>79</v>
      </c>
      <c r="B67" s="1045"/>
      <c r="C67" s="1045"/>
      <c r="D67" s="1045"/>
      <c r="E67" s="1045"/>
      <c r="F67" s="1045"/>
      <c r="G67" s="1045"/>
      <c r="H67" s="1045"/>
      <c r="I67" s="1045"/>
      <c r="J67" s="1045"/>
      <c r="K67" s="1154"/>
      <c r="L67" s="1154"/>
      <c r="M67" s="1154"/>
      <c r="N67" s="1154"/>
      <c r="O67" s="1154"/>
      <c r="P67" s="1151"/>
      <c r="Q67" s="1151"/>
    </row>
    <row r="68" spans="1:17" s="558" customFormat="1" ht="14.25" customHeight="1" x14ac:dyDescent="0.2">
      <c r="A68" s="617" t="s">
        <v>664</v>
      </c>
      <c r="B68" s="551"/>
      <c r="C68" s="551"/>
      <c r="D68" s="551"/>
      <c r="E68" s="551"/>
      <c r="F68" s="551"/>
      <c r="G68" s="551"/>
      <c r="H68" s="551"/>
      <c r="I68" s="551"/>
      <c r="J68" s="551"/>
      <c r="K68" s="1079"/>
      <c r="L68" s="1079"/>
      <c r="M68" s="1079"/>
      <c r="N68" s="1079"/>
      <c r="O68" s="1079"/>
      <c r="P68" s="1081"/>
      <c r="Q68" s="980"/>
    </row>
    <row r="69" spans="1:17" s="558" customFormat="1" ht="14.25" customHeight="1" x14ac:dyDescent="0.2">
      <c r="A69" s="617" t="s">
        <v>371</v>
      </c>
      <c r="B69" s="894">
        <v>1057.9000000000001</v>
      </c>
      <c r="C69" s="894">
        <v>6661.8</v>
      </c>
      <c r="D69" s="894">
        <v>2007.4</v>
      </c>
      <c r="E69" s="894">
        <v>3213.2</v>
      </c>
      <c r="F69" s="894">
        <v>6790.7</v>
      </c>
      <c r="G69" s="894">
        <v>5045.6000000000004</v>
      </c>
      <c r="H69" s="894">
        <v>5247.1719999999996</v>
      </c>
      <c r="I69" s="894">
        <v>5657.72</v>
      </c>
      <c r="J69" s="894">
        <v>8654.1949999999997</v>
      </c>
      <c r="K69" s="894">
        <v>8895.0429999999997</v>
      </c>
      <c r="L69" s="894">
        <v>13713.422</v>
      </c>
      <c r="M69" s="894">
        <v>15442.941999999999</v>
      </c>
      <c r="N69" s="690">
        <v>10278.17</v>
      </c>
      <c r="O69" s="976">
        <v>17319.400000000001</v>
      </c>
      <c r="P69" s="976">
        <v>50122.705000000002</v>
      </c>
      <c r="Q69" s="1535">
        <v>19460.839</v>
      </c>
    </row>
    <row r="70" spans="1:17" s="558" customFormat="1" ht="14.25" customHeight="1" x14ac:dyDescent="0.2">
      <c r="A70" s="617" t="s">
        <v>83</v>
      </c>
      <c r="B70" s="894">
        <v>7.17950458092976</v>
      </c>
      <c r="C70" s="894">
        <v>45.4358204883372</v>
      </c>
      <c r="D70" s="894">
        <v>13.462544430286366</v>
      </c>
      <c r="E70" s="894">
        <v>21.121409320975481</v>
      </c>
      <c r="F70" s="894">
        <v>37.896646018192982</v>
      </c>
      <c r="G70" s="894">
        <v>22.755603662111579</v>
      </c>
      <c r="H70" s="894">
        <v>15.3</v>
      </c>
      <c r="I70" s="894">
        <v>17.399999999999999</v>
      </c>
      <c r="J70" s="894">
        <v>25.1</v>
      </c>
      <c r="K70" s="976">
        <v>23.2</v>
      </c>
      <c r="L70" s="976">
        <v>33.200000000000003</v>
      </c>
      <c r="M70" s="976">
        <v>36.200000000000003</v>
      </c>
      <c r="N70" s="1091">
        <v>22.32055681028492</v>
      </c>
      <c r="O70" s="1092">
        <v>38</v>
      </c>
      <c r="P70" s="976">
        <v>106.77127002385822</v>
      </c>
      <c r="Q70" s="1535">
        <v>37.310606031557349</v>
      </c>
    </row>
    <row r="71" spans="1:17" s="558" customFormat="1" ht="22.5" x14ac:dyDescent="0.2">
      <c r="A71" s="617" t="s">
        <v>829</v>
      </c>
      <c r="B71" s="894">
        <v>39.952716890493527</v>
      </c>
      <c r="C71" s="894">
        <v>590.17737125406165</v>
      </c>
      <c r="D71" s="894">
        <v>28.643533353492533</v>
      </c>
      <c r="E71" s="894">
        <v>151.86693484581431</v>
      </c>
      <c r="F71" s="894">
        <v>200.700481832479</v>
      </c>
      <c r="G71" s="894">
        <v>72.277838900638841</v>
      </c>
      <c r="H71" s="894">
        <v>101.11327715059753</v>
      </c>
      <c r="I71" s="894">
        <v>105.2</v>
      </c>
      <c r="J71" s="894">
        <v>142.80000000000001</v>
      </c>
      <c r="K71" s="976">
        <v>99.9</v>
      </c>
      <c r="L71" s="976">
        <v>153.4</v>
      </c>
      <c r="M71" s="976">
        <v>108.1</v>
      </c>
      <c r="N71" s="1091">
        <v>62.7</v>
      </c>
      <c r="O71" s="976">
        <v>160.6</v>
      </c>
      <c r="P71" s="976">
        <v>285.39999999999998</v>
      </c>
      <c r="Q71" s="1099">
        <v>37.299999999999997</v>
      </c>
    </row>
    <row r="72" spans="1:17" s="558" customFormat="1" ht="22.5" x14ac:dyDescent="0.2">
      <c r="A72" s="617" t="s">
        <v>372</v>
      </c>
      <c r="B72" s="894">
        <v>100</v>
      </c>
      <c r="C72" s="894">
        <f>B72*C71/100</f>
        <v>590.17737125406165</v>
      </c>
      <c r="D72" s="894">
        <f t="shared" ref="D72:N72" si="1">C72*D71/100</f>
        <v>169.04765217992258</v>
      </c>
      <c r="E72" s="894">
        <f t="shared" si="1"/>
        <v>256.72748779446181</v>
      </c>
      <c r="F72" s="894">
        <f t="shared" si="1"/>
        <v>515.25330499990355</v>
      </c>
      <c r="G72" s="894">
        <f t="shared" si="1"/>
        <v>372.41395371804754</v>
      </c>
      <c r="H72" s="894">
        <f t="shared" si="1"/>
        <v>376.55995317042738</v>
      </c>
      <c r="I72" s="894">
        <f t="shared" si="1"/>
        <v>396.14107073528959</v>
      </c>
      <c r="J72" s="894">
        <f t="shared" si="1"/>
        <v>565.6894490099935</v>
      </c>
      <c r="K72" s="976">
        <f t="shared" si="1"/>
        <v>565.12375956098356</v>
      </c>
      <c r="L72" s="976">
        <f t="shared" si="1"/>
        <v>866.89984716654885</v>
      </c>
      <c r="M72" s="976">
        <f t="shared" si="1"/>
        <v>937.11873478703933</v>
      </c>
      <c r="N72" s="1091">
        <f t="shared" si="1"/>
        <v>587.57344671147371</v>
      </c>
      <c r="O72" s="1093">
        <v>943.6</v>
      </c>
      <c r="P72" s="976">
        <f>O72*P71/100</f>
        <v>2693.0344</v>
      </c>
      <c r="Q72" s="976">
        <f>P72*Q71/100</f>
        <v>1004.5018311999999</v>
      </c>
    </row>
    <row r="73" spans="1:17" s="558" customFormat="1" ht="14.25" customHeight="1" x14ac:dyDescent="0.2">
      <c r="A73" s="617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997" t="s">
        <v>370</v>
      </c>
      <c r="Q73" s="997" t="s">
        <v>370</v>
      </c>
    </row>
    <row r="74" spans="1:17" s="558" customFormat="1" ht="14.25" customHeight="1" x14ac:dyDescent="0.2">
      <c r="A74" s="617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997" t="s">
        <v>370</v>
      </c>
      <c r="Q74" s="997" t="s">
        <v>370</v>
      </c>
    </row>
    <row r="75" spans="1:17" s="558" customFormat="1" ht="33.75" x14ac:dyDescent="0.2">
      <c r="A75" s="617" t="s">
        <v>89</v>
      </c>
      <c r="B75" s="615" t="s">
        <v>370</v>
      </c>
      <c r="C75" s="615" t="s">
        <v>370</v>
      </c>
      <c r="D75" s="615" t="s">
        <v>370</v>
      </c>
      <c r="E75" s="615" t="s">
        <v>370</v>
      </c>
      <c r="F75" s="615" t="s">
        <v>370</v>
      </c>
      <c r="G75" s="615" t="s">
        <v>370</v>
      </c>
      <c r="H75" s="615" t="s">
        <v>370</v>
      </c>
      <c r="I75" s="615" t="s">
        <v>370</v>
      </c>
      <c r="J75" s="615" t="s">
        <v>370</v>
      </c>
      <c r="K75" s="615" t="s">
        <v>370</v>
      </c>
      <c r="L75" s="615" t="s">
        <v>370</v>
      </c>
      <c r="M75" s="615" t="s">
        <v>370</v>
      </c>
      <c r="N75" s="615" t="s">
        <v>370</v>
      </c>
      <c r="O75" s="615" t="s">
        <v>370</v>
      </c>
      <c r="P75" s="997" t="s">
        <v>370</v>
      </c>
      <c r="Q75" s="1002" t="s">
        <v>8</v>
      </c>
    </row>
    <row r="76" spans="1:17" s="558" customFormat="1" ht="22.5" x14ac:dyDescent="0.2">
      <c r="A76" s="617" t="s">
        <v>90</v>
      </c>
      <c r="B76" s="615" t="s">
        <v>370</v>
      </c>
      <c r="C76" s="615" t="s">
        <v>370</v>
      </c>
      <c r="D76" s="615" t="s">
        <v>370</v>
      </c>
      <c r="E76" s="615" t="s">
        <v>370</v>
      </c>
      <c r="F76" s="615" t="s">
        <v>370</v>
      </c>
      <c r="G76" s="615" t="s">
        <v>370</v>
      </c>
      <c r="H76" s="615" t="s">
        <v>370</v>
      </c>
      <c r="I76" s="615" t="s">
        <v>370</v>
      </c>
      <c r="J76" s="615" t="s">
        <v>370</v>
      </c>
      <c r="K76" s="615" t="s">
        <v>370</v>
      </c>
      <c r="L76" s="615" t="s">
        <v>370</v>
      </c>
      <c r="M76" s="615" t="s">
        <v>370</v>
      </c>
      <c r="N76" s="616" t="s">
        <v>370</v>
      </c>
      <c r="O76" s="615" t="s">
        <v>370</v>
      </c>
      <c r="P76" s="997" t="s">
        <v>370</v>
      </c>
      <c r="Q76" s="1002" t="s">
        <v>8</v>
      </c>
    </row>
    <row r="77" spans="1:17" s="558" customFormat="1" x14ac:dyDescent="0.2">
      <c r="A77" s="617" t="s">
        <v>91</v>
      </c>
      <c r="B77" s="615"/>
      <c r="C77" s="615"/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O77" s="615"/>
      <c r="P77" s="997"/>
      <c r="Q77" s="1002" t="s">
        <v>8</v>
      </c>
    </row>
    <row r="78" spans="1:17" s="558" customFormat="1" x14ac:dyDescent="0.2">
      <c r="A78" s="617" t="s">
        <v>92</v>
      </c>
      <c r="B78" s="615" t="s">
        <v>370</v>
      </c>
      <c r="C78" s="615" t="s">
        <v>370</v>
      </c>
      <c r="D78" s="615" t="s">
        <v>370</v>
      </c>
      <c r="E78" s="615" t="s">
        <v>370</v>
      </c>
      <c r="F78" s="615" t="s">
        <v>370</v>
      </c>
      <c r="G78" s="615" t="s">
        <v>370</v>
      </c>
      <c r="H78" s="615" t="s">
        <v>370</v>
      </c>
      <c r="I78" s="615" t="s">
        <v>370</v>
      </c>
      <c r="J78" s="615" t="s">
        <v>370</v>
      </c>
      <c r="K78" s="615" t="s">
        <v>370</v>
      </c>
      <c r="L78" s="615" t="s">
        <v>370</v>
      </c>
      <c r="M78" s="615" t="s">
        <v>370</v>
      </c>
      <c r="N78" s="616" t="s">
        <v>370</v>
      </c>
      <c r="O78" s="615" t="s">
        <v>370</v>
      </c>
      <c r="P78" s="997" t="s">
        <v>370</v>
      </c>
      <c r="Q78" s="1002" t="s">
        <v>8</v>
      </c>
    </row>
    <row r="79" spans="1:17" s="558" customFormat="1" x14ac:dyDescent="0.2">
      <c r="A79" s="617" t="s">
        <v>93</v>
      </c>
      <c r="B79" s="615" t="s">
        <v>370</v>
      </c>
      <c r="C79" s="615" t="s">
        <v>370</v>
      </c>
      <c r="D79" s="615" t="s">
        <v>370</v>
      </c>
      <c r="E79" s="615" t="s">
        <v>370</v>
      </c>
      <c r="F79" s="615" t="s">
        <v>370</v>
      </c>
      <c r="G79" s="615" t="s">
        <v>370</v>
      </c>
      <c r="H79" s="615" t="s">
        <v>370</v>
      </c>
      <c r="I79" s="615" t="s">
        <v>370</v>
      </c>
      <c r="J79" s="615" t="s">
        <v>370</v>
      </c>
      <c r="K79" s="615" t="s">
        <v>370</v>
      </c>
      <c r="L79" s="615" t="s">
        <v>370</v>
      </c>
      <c r="M79" s="615" t="s">
        <v>370</v>
      </c>
      <c r="N79" s="616" t="s">
        <v>370</v>
      </c>
      <c r="O79" s="615" t="s">
        <v>370</v>
      </c>
      <c r="P79" s="997" t="s">
        <v>370</v>
      </c>
      <c r="Q79" s="1002" t="s">
        <v>8</v>
      </c>
    </row>
    <row r="80" spans="1:17" s="558" customFormat="1" x14ac:dyDescent="0.2">
      <c r="A80" s="617" t="s">
        <v>94</v>
      </c>
      <c r="B80" s="615" t="s">
        <v>370</v>
      </c>
      <c r="C80" s="615" t="s">
        <v>370</v>
      </c>
      <c r="D80" s="615" t="s">
        <v>370</v>
      </c>
      <c r="E80" s="615" t="s">
        <v>370</v>
      </c>
      <c r="F80" s="615" t="s">
        <v>370</v>
      </c>
      <c r="G80" s="615" t="s">
        <v>370</v>
      </c>
      <c r="H80" s="615" t="s">
        <v>370</v>
      </c>
      <c r="I80" s="615" t="s">
        <v>370</v>
      </c>
      <c r="J80" s="615" t="s">
        <v>370</v>
      </c>
      <c r="K80" s="615" t="s">
        <v>370</v>
      </c>
      <c r="L80" s="615" t="s">
        <v>370</v>
      </c>
      <c r="M80" s="615" t="s">
        <v>370</v>
      </c>
      <c r="N80" s="616" t="s">
        <v>370</v>
      </c>
      <c r="O80" s="615" t="s">
        <v>370</v>
      </c>
      <c r="P80" s="997" t="s">
        <v>370</v>
      </c>
      <c r="Q80" s="1002" t="s">
        <v>8</v>
      </c>
    </row>
    <row r="81" spans="1:17" s="558" customFormat="1" x14ac:dyDescent="0.2">
      <c r="A81" s="617" t="s">
        <v>95</v>
      </c>
      <c r="B81" s="615" t="s">
        <v>370</v>
      </c>
      <c r="C81" s="615" t="s">
        <v>370</v>
      </c>
      <c r="D81" s="615" t="s">
        <v>370</v>
      </c>
      <c r="E81" s="615" t="s">
        <v>370</v>
      </c>
      <c r="F81" s="615" t="s">
        <v>370</v>
      </c>
      <c r="G81" s="615" t="s">
        <v>370</v>
      </c>
      <c r="H81" s="615" t="s">
        <v>370</v>
      </c>
      <c r="I81" s="615" t="s">
        <v>370</v>
      </c>
      <c r="J81" s="615" t="s">
        <v>370</v>
      </c>
      <c r="K81" s="615" t="s">
        <v>370</v>
      </c>
      <c r="L81" s="615" t="s">
        <v>370</v>
      </c>
      <c r="M81" s="615" t="s">
        <v>370</v>
      </c>
      <c r="N81" s="616" t="s">
        <v>370</v>
      </c>
      <c r="O81" s="615" t="s">
        <v>370</v>
      </c>
      <c r="P81" s="997" t="s">
        <v>370</v>
      </c>
      <c r="Q81" s="1002" t="s">
        <v>8</v>
      </c>
    </row>
    <row r="82" spans="1:17" s="558" customFormat="1" ht="22.5" x14ac:dyDescent="0.2">
      <c r="A82" s="617" t="s">
        <v>96</v>
      </c>
      <c r="B82" s="617"/>
      <c r="C82" s="617"/>
      <c r="D82" s="617"/>
      <c r="E82" s="617"/>
      <c r="F82" s="617"/>
      <c r="G82" s="617"/>
      <c r="H82" s="617"/>
      <c r="I82" s="617"/>
      <c r="J82" s="615"/>
      <c r="K82" s="615"/>
      <c r="L82" s="615"/>
      <c r="M82" s="615"/>
      <c r="N82" s="616"/>
      <c r="O82" s="615"/>
      <c r="P82" s="997"/>
      <c r="Q82" s="1002" t="s">
        <v>8</v>
      </c>
    </row>
    <row r="83" spans="1:17" s="558" customFormat="1" x14ac:dyDescent="0.2">
      <c r="A83" s="617" t="s">
        <v>97</v>
      </c>
      <c r="B83" s="615" t="s">
        <v>370</v>
      </c>
      <c r="C83" s="615" t="s">
        <v>370</v>
      </c>
      <c r="D83" s="615" t="s">
        <v>370</v>
      </c>
      <c r="E83" s="615" t="s">
        <v>370</v>
      </c>
      <c r="F83" s="615" t="s">
        <v>370</v>
      </c>
      <c r="G83" s="615" t="s">
        <v>370</v>
      </c>
      <c r="H83" s="615" t="s">
        <v>370</v>
      </c>
      <c r="I83" s="615" t="s">
        <v>370</v>
      </c>
      <c r="J83" s="615" t="s">
        <v>370</v>
      </c>
      <c r="K83" s="615" t="s">
        <v>370</v>
      </c>
      <c r="L83" s="615" t="s">
        <v>370</v>
      </c>
      <c r="M83" s="615" t="s">
        <v>370</v>
      </c>
      <c r="N83" s="616" t="s">
        <v>370</v>
      </c>
      <c r="O83" s="615" t="s">
        <v>370</v>
      </c>
      <c r="P83" s="997" t="s">
        <v>370</v>
      </c>
      <c r="Q83" s="1002" t="s">
        <v>8</v>
      </c>
    </row>
    <row r="84" spans="1:17" s="558" customFormat="1" x14ac:dyDescent="0.2">
      <c r="A84" s="617" t="s">
        <v>98</v>
      </c>
      <c r="B84" s="615"/>
      <c r="C84" s="615"/>
      <c r="D84" s="615"/>
      <c r="E84" s="615"/>
      <c r="F84" s="615"/>
      <c r="G84" s="615"/>
      <c r="H84" s="615"/>
      <c r="I84" s="615"/>
      <c r="J84" s="615"/>
      <c r="K84" s="615"/>
      <c r="L84" s="615"/>
      <c r="M84" s="615"/>
      <c r="N84" s="616"/>
      <c r="O84" s="615"/>
      <c r="P84" s="997"/>
      <c r="Q84" s="1002" t="s">
        <v>8</v>
      </c>
    </row>
    <row r="85" spans="1:17" s="558" customFormat="1" x14ac:dyDescent="0.2">
      <c r="A85" s="617" t="s">
        <v>99</v>
      </c>
      <c r="B85" s="615" t="s">
        <v>370</v>
      </c>
      <c r="C85" s="615" t="s">
        <v>370</v>
      </c>
      <c r="D85" s="615" t="s">
        <v>370</v>
      </c>
      <c r="E85" s="615" t="s">
        <v>370</v>
      </c>
      <c r="F85" s="615" t="s">
        <v>370</v>
      </c>
      <c r="G85" s="615" t="s">
        <v>370</v>
      </c>
      <c r="H85" s="615" t="s">
        <v>370</v>
      </c>
      <c r="I85" s="615" t="s">
        <v>370</v>
      </c>
      <c r="J85" s="615" t="s">
        <v>370</v>
      </c>
      <c r="K85" s="615" t="s">
        <v>370</v>
      </c>
      <c r="L85" s="615" t="s">
        <v>370</v>
      </c>
      <c r="M85" s="615" t="s">
        <v>370</v>
      </c>
      <c r="N85" s="616" t="s">
        <v>370</v>
      </c>
      <c r="O85" s="615" t="s">
        <v>370</v>
      </c>
      <c r="P85" s="997" t="s">
        <v>370</v>
      </c>
      <c r="Q85" s="1002" t="s">
        <v>8</v>
      </c>
    </row>
    <row r="86" spans="1:17" s="558" customFormat="1" x14ac:dyDescent="0.2">
      <c r="A86" s="617" t="s">
        <v>101</v>
      </c>
      <c r="B86" s="615" t="s">
        <v>370</v>
      </c>
      <c r="C86" s="615" t="s">
        <v>370</v>
      </c>
      <c r="D86" s="615" t="s">
        <v>370</v>
      </c>
      <c r="E86" s="615" t="s">
        <v>370</v>
      </c>
      <c r="F86" s="615" t="s">
        <v>370</v>
      </c>
      <c r="G86" s="615" t="s">
        <v>370</v>
      </c>
      <c r="H86" s="615" t="s">
        <v>370</v>
      </c>
      <c r="I86" s="615" t="s">
        <v>370</v>
      </c>
      <c r="J86" s="615" t="s">
        <v>370</v>
      </c>
      <c r="K86" s="615" t="s">
        <v>370</v>
      </c>
      <c r="L86" s="615" t="s">
        <v>370</v>
      </c>
      <c r="M86" s="615" t="s">
        <v>370</v>
      </c>
      <c r="N86" s="616" t="s">
        <v>370</v>
      </c>
      <c r="O86" s="615" t="s">
        <v>370</v>
      </c>
      <c r="P86" s="997" t="s">
        <v>370</v>
      </c>
      <c r="Q86" s="1002" t="s">
        <v>8</v>
      </c>
    </row>
    <row r="87" spans="1:17" s="558" customFormat="1" x14ac:dyDescent="0.2">
      <c r="A87" s="617" t="s">
        <v>102</v>
      </c>
      <c r="B87" s="615" t="s">
        <v>370</v>
      </c>
      <c r="C87" s="615" t="s">
        <v>370</v>
      </c>
      <c r="D87" s="615" t="s">
        <v>370</v>
      </c>
      <c r="E87" s="615" t="s">
        <v>370</v>
      </c>
      <c r="F87" s="615" t="s">
        <v>370</v>
      </c>
      <c r="G87" s="615" t="s">
        <v>370</v>
      </c>
      <c r="H87" s="615" t="s">
        <v>370</v>
      </c>
      <c r="I87" s="615" t="s">
        <v>370</v>
      </c>
      <c r="J87" s="615" t="s">
        <v>370</v>
      </c>
      <c r="K87" s="615" t="s">
        <v>370</v>
      </c>
      <c r="L87" s="615" t="s">
        <v>370</v>
      </c>
      <c r="M87" s="615" t="s">
        <v>370</v>
      </c>
      <c r="N87" s="616" t="s">
        <v>370</v>
      </c>
      <c r="O87" s="615" t="s">
        <v>370</v>
      </c>
      <c r="P87" s="997" t="s">
        <v>370</v>
      </c>
      <c r="Q87" s="1002" t="s">
        <v>8</v>
      </c>
    </row>
    <row r="88" spans="1:17" s="558" customFormat="1" x14ac:dyDescent="0.2">
      <c r="A88" s="617" t="s">
        <v>103</v>
      </c>
      <c r="B88" s="643"/>
      <c r="C88" s="643"/>
      <c r="D88" s="643"/>
      <c r="E88" s="643"/>
      <c r="F88" s="643"/>
      <c r="G88" s="643"/>
      <c r="H88" s="643"/>
      <c r="I88" s="643"/>
      <c r="J88" s="643"/>
      <c r="K88" s="643"/>
      <c r="L88" s="643"/>
      <c r="M88" s="643"/>
      <c r="N88" s="655"/>
      <c r="O88" s="1079"/>
      <c r="P88" s="1081"/>
      <c r="Q88" s="1002" t="s">
        <v>374</v>
      </c>
    </row>
    <row r="89" spans="1:17" s="558" customFormat="1" x14ac:dyDescent="0.2">
      <c r="A89" s="1154" t="s">
        <v>104</v>
      </c>
      <c r="B89" s="1045"/>
      <c r="C89" s="1045"/>
      <c r="D89" s="1045"/>
      <c r="E89" s="1045"/>
      <c r="F89" s="1045"/>
      <c r="G89" s="1045"/>
      <c r="H89" s="1045"/>
      <c r="I89" s="1045"/>
      <c r="J89" s="1045"/>
      <c r="K89" s="1154"/>
      <c r="L89" s="1154"/>
      <c r="M89" s="1154"/>
      <c r="N89" s="1154"/>
      <c r="O89" s="1154"/>
      <c r="P89" s="1151"/>
      <c r="Q89" s="1151"/>
    </row>
    <row r="90" spans="1:17" s="558" customFormat="1" ht="22.5" x14ac:dyDescent="0.2">
      <c r="A90" s="577" t="s">
        <v>105</v>
      </c>
      <c r="B90" s="10" t="s">
        <v>374</v>
      </c>
      <c r="C90" s="10" t="s">
        <v>374</v>
      </c>
      <c r="D90" s="10" t="s">
        <v>374</v>
      </c>
      <c r="E90" s="10" t="s">
        <v>374</v>
      </c>
      <c r="F90" s="10" t="s">
        <v>374</v>
      </c>
      <c r="G90" s="10" t="s">
        <v>374</v>
      </c>
      <c r="H90" s="10" t="s">
        <v>374</v>
      </c>
      <c r="I90" s="10" t="s">
        <v>374</v>
      </c>
      <c r="J90" s="10" t="s">
        <v>374</v>
      </c>
      <c r="K90" s="10" t="s">
        <v>374</v>
      </c>
      <c r="L90" s="10" t="s">
        <v>374</v>
      </c>
      <c r="M90" s="10" t="s">
        <v>374</v>
      </c>
      <c r="N90" s="327" t="s">
        <v>374</v>
      </c>
      <c r="O90" s="1079"/>
      <c r="P90" s="1081"/>
      <c r="Q90" s="980"/>
    </row>
    <row r="91" spans="1:17" s="558" customFormat="1" x14ac:dyDescent="0.2">
      <c r="A91" s="691" t="s">
        <v>81</v>
      </c>
      <c r="B91" s="29">
        <v>404.18099999999998</v>
      </c>
      <c r="C91" s="29">
        <v>1115.02</v>
      </c>
      <c r="D91" s="29">
        <v>32968.226999999999</v>
      </c>
      <c r="E91" s="29">
        <v>37022.163999999997</v>
      </c>
      <c r="F91" s="29">
        <v>31924.874</v>
      </c>
      <c r="G91" s="29">
        <v>32626.794000000002</v>
      </c>
      <c r="H91" s="29">
        <v>41074.080999999998</v>
      </c>
      <c r="I91" s="29">
        <v>44697.258000000002</v>
      </c>
      <c r="J91" s="29">
        <v>32714.797999999999</v>
      </c>
      <c r="K91" s="29">
        <v>50571.021000000001</v>
      </c>
      <c r="L91" s="29">
        <v>51174.514999999999</v>
      </c>
      <c r="M91" s="29">
        <v>64615.07</v>
      </c>
      <c r="N91" s="655">
        <v>17459.465</v>
      </c>
      <c r="O91" s="1082">
        <v>8920</v>
      </c>
      <c r="P91" s="1094">
        <v>6510.2110000000002</v>
      </c>
      <c r="Q91" s="1536">
        <v>7970</v>
      </c>
    </row>
    <row r="92" spans="1:17" s="558" customFormat="1" ht="22.5" x14ac:dyDescent="0.2">
      <c r="A92" s="617" t="s">
        <v>106</v>
      </c>
      <c r="B92" s="10">
        <v>0.4</v>
      </c>
      <c r="C92" s="10">
        <v>1.1000000000000001</v>
      </c>
      <c r="D92" s="10">
        <v>3.7</v>
      </c>
      <c r="E92" s="10">
        <v>5.0999999999999996</v>
      </c>
      <c r="F92" s="10">
        <v>4.3921786982962088</v>
      </c>
      <c r="G92" s="10">
        <v>4.8151577765853872</v>
      </c>
      <c r="H92" s="10">
        <v>3.7</v>
      </c>
      <c r="I92" s="10">
        <v>3.4504832867669157</v>
      </c>
      <c r="J92" s="10">
        <v>2.6</v>
      </c>
      <c r="K92" s="10">
        <v>3.6</v>
      </c>
      <c r="L92" s="10">
        <v>2.9</v>
      </c>
      <c r="M92" s="10">
        <v>2.5</v>
      </c>
      <c r="N92" s="327">
        <v>1.6</v>
      </c>
      <c r="O92" s="10">
        <v>0.3</v>
      </c>
      <c r="P92" s="1095">
        <v>0.15</v>
      </c>
      <c r="Q92" s="1095">
        <v>0.2</v>
      </c>
    </row>
    <row r="93" spans="1:17" s="558" customFormat="1" ht="24" x14ac:dyDescent="0.2">
      <c r="A93" s="856" t="s">
        <v>375</v>
      </c>
      <c r="B93" s="62" t="s">
        <v>4</v>
      </c>
      <c r="C93" s="62" t="s">
        <v>4</v>
      </c>
      <c r="D93" s="62" t="s">
        <v>4</v>
      </c>
      <c r="E93" s="62" t="s">
        <v>4</v>
      </c>
      <c r="F93" s="62" t="s">
        <v>4</v>
      </c>
      <c r="G93" s="62" t="s">
        <v>4</v>
      </c>
      <c r="H93" s="62" t="s">
        <v>4</v>
      </c>
      <c r="I93" s="62" t="s">
        <v>4</v>
      </c>
      <c r="J93" s="62" t="s">
        <v>4</v>
      </c>
      <c r="K93" s="62" t="s">
        <v>4</v>
      </c>
      <c r="L93" s="62" t="s">
        <v>4</v>
      </c>
      <c r="M93" s="62" t="s">
        <v>4</v>
      </c>
      <c r="N93" s="74" t="s">
        <v>4</v>
      </c>
      <c r="O93" s="62" t="s">
        <v>4</v>
      </c>
      <c r="P93" s="830" t="s">
        <v>4</v>
      </c>
      <c r="Q93" s="830" t="s">
        <v>4</v>
      </c>
    </row>
    <row r="94" spans="1:17" s="558" customFormat="1" ht="22.5" x14ac:dyDescent="0.2">
      <c r="A94" s="577" t="s">
        <v>667</v>
      </c>
      <c r="B94" s="643"/>
      <c r="C94" s="643"/>
      <c r="D94" s="643"/>
      <c r="E94" s="643"/>
      <c r="F94" s="643"/>
      <c r="G94" s="643"/>
      <c r="H94" s="643"/>
      <c r="I94" s="643"/>
      <c r="J94" s="643"/>
      <c r="K94" s="643"/>
      <c r="L94" s="643"/>
      <c r="M94" s="643"/>
      <c r="N94" s="655"/>
      <c r="O94" s="1082"/>
      <c r="P94" s="1096"/>
      <c r="Q94" s="980"/>
    </row>
    <row r="95" spans="1:17" s="558" customFormat="1" x14ac:dyDescent="0.2">
      <c r="A95" s="692" t="s">
        <v>81</v>
      </c>
      <c r="B95" s="29">
        <v>7.9870000000000001</v>
      </c>
      <c r="C95" s="29">
        <v>2.6349999999999998</v>
      </c>
      <c r="D95" s="29">
        <v>32449.81</v>
      </c>
      <c r="E95" s="29">
        <v>36397.042000000001</v>
      </c>
      <c r="F95" s="29">
        <v>30899.49</v>
      </c>
      <c r="G95" s="29">
        <v>31507.944</v>
      </c>
      <c r="H95" s="29">
        <v>39736.328999999998</v>
      </c>
      <c r="I95" s="29">
        <v>42736.587</v>
      </c>
      <c r="J95" s="29">
        <v>30942.862000000001</v>
      </c>
      <c r="K95" s="29">
        <v>48774.7</v>
      </c>
      <c r="L95" s="29">
        <v>49019.798999999999</v>
      </c>
      <c r="M95" s="29">
        <v>62180.205000000002</v>
      </c>
      <c r="N95" s="655">
        <v>14390.659</v>
      </c>
      <c r="O95" s="1082">
        <v>5928</v>
      </c>
      <c r="P95" s="1094">
        <v>3504.8339999999998</v>
      </c>
      <c r="Q95" s="980">
        <v>5064</v>
      </c>
    </row>
    <row r="96" spans="1:17" s="558" customFormat="1" ht="24" x14ac:dyDescent="0.2">
      <c r="A96" s="856" t="s">
        <v>375</v>
      </c>
      <c r="B96" s="62" t="s">
        <v>4</v>
      </c>
      <c r="C96" s="62" t="s">
        <v>4</v>
      </c>
      <c r="D96" s="62" t="s">
        <v>4</v>
      </c>
      <c r="E96" s="62" t="s">
        <v>4</v>
      </c>
      <c r="F96" s="62" t="s">
        <v>4</v>
      </c>
      <c r="G96" s="62" t="s">
        <v>4</v>
      </c>
      <c r="H96" s="62" t="s">
        <v>4</v>
      </c>
      <c r="I96" s="62" t="s">
        <v>4</v>
      </c>
      <c r="J96" s="62" t="s">
        <v>4</v>
      </c>
      <c r="K96" s="62" t="s">
        <v>4</v>
      </c>
      <c r="L96" s="62" t="s">
        <v>4</v>
      </c>
      <c r="M96" s="62" t="s">
        <v>4</v>
      </c>
      <c r="N96" s="74" t="s">
        <v>4</v>
      </c>
      <c r="O96" s="62" t="s">
        <v>4</v>
      </c>
      <c r="P96" s="830" t="s">
        <v>4</v>
      </c>
      <c r="Q96" s="830" t="s">
        <v>4</v>
      </c>
    </row>
    <row r="97" spans="1:17" s="558" customFormat="1" x14ac:dyDescent="0.2">
      <c r="A97" s="856" t="s">
        <v>116</v>
      </c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655"/>
      <c r="O97" s="1082"/>
      <c r="P97" s="1096"/>
      <c r="Q97" s="980"/>
    </row>
    <row r="98" spans="1:17" s="558" customFormat="1" x14ac:dyDescent="0.2">
      <c r="A98" s="692" t="s">
        <v>81</v>
      </c>
      <c r="B98" s="29">
        <v>234.583</v>
      </c>
      <c r="C98" s="29">
        <v>725.72199999999998</v>
      </c>
      <c r="D98" s="29">
        <v>251.28200000000001</v>
      </c>
      <c r="E98" s="29">
        <v>300.65800000000002</v>
      </c>
      <c r="F98" s="29">
        <v>238.97300000000001</v>
      </c>
      <c r="G98" s="29">
        <v>250.39099999999999</v>
      </c>
      <c r="H98" s="29">
        <v>443.70400000000001</v>
      </c>
      <c r="I98" s="29">
        <v>958.899</v>
      </c>
      <c r="J98" s="29">
        <v>665.69399999999996</v>
      </c>
      <c r="K98" s="29">
        <v>918.15899999999999</v>
      </c>
      <c r="L98" s="29">
        <v>1301.2170000000001</v>
      </c>
      <c r="M98" s="29">
        <v>1466.501</v>
      </c>
      <c r="N98" s="655">
        <v>2004.8150000000001</v>
      </c>
      <c r="O98" s="1082">
        <v>1743</v>
      </c>
      <c r="P98" s="1088">
        <v>1170.2429999999999</v>
      </c>
      <c r="Q98" s="980">
        <v>707.2</v>
      </c>
    </row>
    <row r="99" spans="1:17" s="558" customFormat="1" ht="24" x14ac:dyDescent="0.2">
      <c r="A99" s="856" t="s">
        <v>375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655"/>
      <c r="O99" s="1082"/>
      <c r="P99" s="830" t="s">
        <v>4</v>
      </c>
      <c r="Q99" s="830" t="s">
        <v>4</v>
      </c>
    </row>
    <row r="100" spans="1:17" s="558" customFormat="1" ht="22.5" x14ac:dyDescent="0.2">
      <c r="A100" s="675" t="s">
        <v>117</v>
      </c>
      <c r="B100" s="72">
        <v>85</v>
      </c>
      <c r="C100" s="72">
        <v>46</v>
      </c>
      <c r="D100" s="72">
        <v>59</v>
      </c>
      <c r="E100" s="72">
        <v>88</v>
      </c>
      <c r="F100" s="72">
        <v>67</v>
      </c>
      <c r="G100" s="72">
        <v>73</v>
      </c>
      <c r="H100" s="72">
        <v>73</v>
      </c>
      <c r="I100" s="72">
        <v>307</v>
      </c>
      <c r="J100" s="72">
        <v>431</v>
      </c>
      <c r="K100" s="72">
        <v>321</v>
      </c>
      <c r="L100" s="72">
        <v>484</v>
      </c>
      <c r="M100" s="72">
        <v>382</v>
      </c>
      <c r="N100" s="421">
        <v>295</v>
      </c>
      <c r="O100" s="72">
        <v>242</v>
      </c>
      <c r="P100" s="1088">
        <v>80.08</v>
      </c>
      <c r="Q100" s="1282" t="s">
        <v>100</v>
      </c>
    </row>
    <row r="101" spans="1:17" s="558" customFormat="1" x14ac:dyDescent="0.2">
      <c r="A101" s="675" t="s">
        <v>118</v>
      </c>
      <c r="B101" s="72" t="s">
        <v>8</v>
      </c>
      <c r="C101" s="72" t="s">
        <v>8</v>
      </c>
      <c r="D101" s="72" t="s">
        <v>8</v>
      </c>
      <c r="E101" s="72" t="s">
        <v>8</v>
      </c>
      <c r="F101" s="72" t="s">
        <v>8</v>
      </c>
      <c r="G101" s="72" t="s">
        <v>8</v>
      </c>
      <c r="H101" s="72" t="s">
        <v>8</v>
      </c>
      <c r="I101" s="72" t="s">
        <v>8</v>
      </c>
      <c r="J101" s="72" t="s">
        <v>8</v>
      </c>
      <c r="K101" s="72" t="s">
        <v>8</v>
      </c>
      <c r="L101" s="72" t="s">
        <v>8</v>
      </c>
      <c r="M101" s="72" t="s">
        <v>8</v>
      </c>
      <c r="N101" s="421" t="s">
        <v>8</v>
      </c>
      <c r="O101" s="904" t="s">
        <v>8</v>
      </c>
      <c r="P101" s="1090" t="s">
        <v>8</v>
      </c>
      <c r="Q101" s="980" t="s">
        <v>8</v>
      </c>
    </row>
    <row r="102" spans="1:17" s="558" customFormat="1" x14ac:dyDescent="0.2">
      <c r="A102" s="675" t="s">
        <v>119</v>
      </c>
      <c r="B102" s="72">
        <v>19</v>
      </c>
      <c r="C102" s="72">
        <v>59</v>
      </c>
      <c r="D102" s="72">
        <v>36</v>
      </c>
      <c r="E102" s="72">
        <v>45</v>
      </c>
      <c r="F102" s="72">
        <v>31</v>
      </c>
      <c r="G102" s="72">
        <v>32</v>
      </c>
      <c r="H102" s="72">
        <v>84</v>
      </c>
      <c r="I102" s="72">
        <v>160</v>
      </c>
      <c r="J102" s="72">
        <v>167</v>
      </c>
      <c r="K102" s="72">
        <v>147</v>
      </c>
      <c r="L102" s="72">
        <v>221</v>
      </c>
      <c r="M102" s="72">
        <v>200</v>
      </c>
      <c r="N102" s="421">
        <v>370</v>
      </c>
      <c r="O102" s="1082">
        <v>248</v>
      </c>
      <c r="P102" s="1088">
        <v>365.209</v>
      </c>
      <c r="Q102" s="980">
        <v>363.8</v>
      </c>
    </row>
    <row r="103" spans="1:17" s="558" customFormat="1" ht="33.75" x14ac:dyDescent="0.2">
      <c r="A103" s="675" t="s">
        <v>120</v>
      </c>
      <c r="B103" s="72">
        <v>0</v>
      </c>
      <c r="C103" s="72">
        <v>0</v>
      </c>
      <c r="D103" s="72">
        <v>0</v>
      </c>
      <c r="E103" s="72" t="s">
        <v>8</v>
      </c>
      <c r="F103" s="72" t="s">
        <v>8</v>
      </c>
      <c r="G103" s="72">
        <v>4</v>
      </c>
      <c r="H103" s="72">
        <v>1</v>
      </c>
      <c r="I103" s="72">
        <v>11</v>
      </c>
      <c r="J103" s="72" t="s">
        <v>8</v>
      </c>
      <c r="K103" s="72">
        <v>1</v>
      </c>
      <c r="L103" s="72" t="s">
        <v>8</v>
      </c>
      <c r="M103" s="72" t="s">
        <v>8</v>
      </c>
      <c r="N103" s="421" t="s">
        <v>8</v>
      </c>
      <c r="O103" s="72" t="s">
        <v>8</v>
      </c>
      <c r="P103" s="830" t="s">
        <v>8</v>
      </c>
      <c r="Q103" s="980" t="s">
        <v>8</v>
      </c>
    </row>
    <row r="104" spans="1:17" s="558" customFormat="1" ht="22.5" x14ac:dyDescent="0.2">
      <c r="A104" s="675" t="s">
        <v>121</v>
      </c>
      <c r="B104" s="72">
        <v>9</v>
      </c>
      <c r="C104" s="72">
        <v>8</v>
      </c>
      <c r="D104" s="72">
        <v>10</v>
      </c>
      <c r="E104" s="72">
        <v>6</v>
      </c>
      <c r="F104" s="72">
        <v>6</v>
      </c>
      <c r="G104" s="72">
        <v>6</v>
      </c>
      <c r="H104" s="72">
        <v>5</v>
      </c>
      <c r="I104" s="72">
        <v>10</v>
      </c>
      <c r="J104" s="72">
        <v>3</v>
      </c>
      <c r="K104" s="72">
        <v>5</v>
      </c>
      <c r="L104" s="72">
        <v>2</v>
      </c>
      <c r="M104" s="72">
        <v>1</v>
      </c>
      <c r="N104" s="421">
        <v>1</v>
      </c>
      <c r="O104" s="72" t="s">
        <v>8</v>
      </c>
      <c r="P104" s="1088">
        <v>16.736999999999998</v>
      </c>
      <c r="Q104" s="980">
        <v>86</v>
      </c>
    </row>
    <row r="105" spans="1:17" s="558" customFormat="1" ht="22.5" x14ac:dyDescent="0.2">
      <c r="A105" s="675" t="s">
        <v>122</v>
      </c>
      <c r="B105" s="72">
        <v>61</v>
      </c>
      <c r="C105" s="72">
        <v>113</v>
      </c>
      <c r="D105" s="72">
        <v>125</v>
      </c>
      <c r="E105" s="72">
        <v>110</v>
      </c>
      <c r="F105" s="72">
        <v>122</v>
      </c>
      <c r="G105" s="72">
        <v>131</v>
      </c>
      <c r="H105" s="72">
        <v>117</v>
      </c>
      <c r="I105" s="72">
        <v>190</v>
      </c>
      <c r="J105" s="72">
        <v>6</v>
      </c>
      <c r="K105" s="72">
        <v>320</v>
      </c>
      <c r="L105" s="72">
        <v>522</v>
      </c>
      <c r="M105" s="72">
        <v>873</v>
      </c>
      <c r="N105" s="421">
        <v>1334</v>
      </c>
      <c r="O105" s="72">
        <v>1239</v>
      </c>
      <c r="P105" s="1088">
        <v>340.56</v>
      </c>
      <c r="Q105" s="987">
        <v>91.6</v>
      </c>
    </row>
    <row r="106" spans="1:17" s="558" customFormat="1" x14ac:dyDescent="0.2">
      <c r="A106" s="675" t="s">
        <v>123</v>
      </c>
      <c r="B106" s="72" t="s">
        <v>8</v>
      </c>
      <c r="C106" s="72" t="s">
        <v>8</v>
      </c>
      <c r="D106" s="72" t="s">
        <v>8</v>
      </c>
      <c r="E106" s="72" t="s">
        <v>8</v>
      </c>
      <c r="F106" s="72" t="s">
        <v>8</v>
      </c>
      <c r="G106" s="72" t="s">
        <v>8</v>
      </c>
      <c r="H106" s="72" t="s">
        <v>8</v>
      </c>
      <c r="I106" s="72" t="s">
        <v>8</v>
      </c>
      <c r="J106" s="72" t="s">
        <v>8</v>
      </c>
      <c r="K106" s="72" t="s">
        <v>8</v>
      </c>
      <c r="L106" s="72" t="s">
        <v>8</v>
      </c>
      <c r="M106" s="72" t="s">
        <v>8</v>
      </c>
      <c r="N106" s="421" t="s">
        <v>8</v>
      </c>
      <c r="O106" s="904" t="s">
        <v>8</v>
      </c>
      <c r="P106" s="1090" t="s">
        <v>8</v>
      </c>
      <c r="Q106" s="980" t="s">
        <v>8</v>
      </c>
    </row>
    <row r="107" spans="1:17" s="558" customFormat="1" ht="22.5" x14ac:dyDescent="0.2">
      <c r="A107" s="675" t="s">
        <v>124</v>
      </c>
      <c r="B107" s="72">
        <v>25</v>
      </c>
      <c r="C107" s="72">
        <v>110</v>
      </c>
      <c r="D107" s="72">
        <v>7</v>
      </c>
      <c r="E107" s="72">
        <v>5</v>
      </c>
      <c r="F107" s="72">
        <v>4</v>
      </c>
      <c r="G107" s="72">
        <v>2</v>
      </c>
      <c r="H107" s="72">
        <v>2</v>
      </c>
      <c r="I107" s="72">
        <v>9</v>
      </c>
      <c r="J107" s="72">
        <v>4</v>
      </c>
      <c r="K107" s="72">
        <v>0</v>
      </c>
      <c r="L107" s="72" t="s">
        <v>8</v>
      </c>
      <c r="M107" s="72" t="s">
        <v>8</v>
      </c>
      <c r="N107" s="421" t="s">
        <v>8</v>
      </c>
      <c r="O107" s="904" t="s">
        <v>8</v>
      </c>
      <c r="P107" s="1090">
        <v>306.346</v>
      </c>
      <c r="Q107" s="980">
        <v>6.7</v>
      </c>
    </row>
    <row r="108" spans="1:17" s="558" customFormat="1" ht="22.5" x14ac:dyDescent="0.2">
      <c r="A108" s="675" t="s">
        <v>125</v>
      </c>
      <c r="B108" s="72" t="s">
        <v>8</v>
      </c>
      <c r="C108" s="72" t="s">
        <v>8</v>
      </c>
      <c r="D108" s="72" t="s">
        <v>8</v>
      </c>
      <c r="E108" s="72" t="s">
        <v>8</v>
      </c>
      <c r="F108" s="72" t="s">
        <v>8</v>
      </c>
      <c r="G108" s="72" t="s">
        <v>8</v>
      </c>
      <c r="H108" s="72" t="s">
        <v>8</v>
      </c>
      <c r="I108" s="72" t="s">
        <v>8</v>
      </c>
      <c r="J108" s="72" t="s">
        <v>8</v>
      </c>
      <c r="K108" s="72" t="s">
        <v>8</v>
      </c>
      <c r="L108" s="72" t="s">
        <v>8</v>
      </c>
      <c r="M108" s="72" t="s">
        <v>8</v>
      </c>
      <c r="N108" s="421" t="s">
        <v>8</v>
      </c>
      <c r="O108" s="904" t="s">
        <v>8</v>
      </c>
      <c r="P108" s="1090" t="s">
        <v>8</v>
      </c>
      <c r="Q108" s="980">
        <v>1.4</v>
      </c>
    </row>
    <row r="109" spans="1:17" s="558" customFormat="1" ht="22.5" x14ac:dyDescent="0.2">
      <c r="A109" s="675" t="s">
        <v>126</v>
      </c>
      <c r="B109" s="72" t="s">
        <v>8</v>
      </c>
      <c r="C109" s="72">
        <v>0</v>
      </c>
      <c r="D109" s="72">
        <v>0</v>
      </c>
      <c r="E109" s="72" t="s">
        <v>8</v>
      </c>
      <c r="F109" s="72" t="s">
        <v>8</v>
      </c>
      <c r="G109" s="72">
        <v>0</v>
      </c>
      <c r="H109" s="72" t="s">
        <v>8</v>
      </c>
      <c r="I109" s="72" t="s">
        <v>8</v>
      </c>
      <c r="J109" s="72" t="s">
        <v>8</v>
      </c>
      <c r="K109" s="72">
        <v>0</v>
      </c>
      <c r="L109" s="72" t="s">
        <v>8</v>
      </c>
      <c r="M109" s="72" t="s">
        <v>8</v>
      </c>
      <c r="N109" s="421" t="s">
        <v>8</v>
      </c>
      <c r="O109" s="904" t="s">
        <v>8</v>
      </c>
      <c r="P109" s="1090" t="s">
        <v>8</v>
      </c>
      <c r="Q109" s="980" t="s">
        <v>8</v>
      </c>
    </row>
    <row r="110" spans="1:17" s="558" customFormat="1" ht="22.5" x14ac:dyDescent="0.2">
      <c r="A110" s="675" t="s">
        <v>127</v>
      </c>
      <c r="B110" s="72" t="s">
        <v>8</v>
      </c>
      <c r="C110" s="72" t="s">
        <v>8</v>
      </c>
      <c r="D110" s="72" t="s">
        <v>8</v>
      </c>
      <c r="E110" s="72" t="s">
        <v>8</v>
      </c>
      <c r="F110" s="72" t="s">
        <v>8</v>
      </c>
      <c r="G110" s="72" t="s">
        <v>8</v>
      </c>
      <c r="H110" s="72" t="s">
        <v>8</v>
      </c>
      <c r="I110" s="72" t="s">
        <v>8</v>
      </c>
      <c r="J110" s="72" t="s">
        <v>8</v>
      </c>
      <c r="K110" s="72" t="s">
        <v>8</v>
      </c>
      <c r="L110" s="72" t="s">
        <v>8</v>
      </c>
      <c r="M110" s="72" t="s">
        <v>8</v>
      </c>
      <c r="N110" s="421" t="s">
        <v>8</v>
      </c>
      <c r="O110" s="904" t="s">
        <v>8</v>
      </c>
      <c r="P110" s="1090" t="s">
        <v>8</v>
      </c>
      <c r="Q110" s="980" t="s">
        <v>8</v>
      </c>
    </row>
    <row r="111" spans="1:17" s="558" customFormat="1" ht="22.5" x14ac:dyDescent="0.2">
      <c r="A111" s="675" t="s">
        <v>128</v>
      </c>
      <c r="B111" s="72" t="s">
        <v>8</v>
      </c>
      <c r="C111" s="72" t="s">
        <v>8</v>
      </c>
      <c r="D111" s="72" t="s">
        <v>8</v>
      </c>
      <c r="E111" s="72" t="s">
        <v>8</v>
      </c>
      <c r="F111" s="72" t="s">
        <v>8</v>
      </c>
      <c r="G111" s="72" t="s">
        <v>8</v>
      </c>
      <c r="H111" s="72" t="s">
        <v>8</v>
      </c>
      <c r="I111" s="72" t="s">
        <v>8</v>
      </c>
      <c r="J111" s="72" t="s">
        <v>8</v>
      </c>
      <c r="K111" s="72" t="s">
        <v>8</v>
      </c>
      <c r="L111" s="72" t="s">
        <v>8</v>
      </c>
      <c r="M111" s="72" t="s">
        <v>8</v>
      </c>
      <c r="N111" s="421" t="s">
        <v>8</v>
      </c>
      <c r="O111" s="904" t="s">
        <v>8</v>
      </c>
      <c r="P111" s="1090" t="s">
        <v>8</v>
      </c>
      <c r="Q111" s="980" t="s">
        <v>8</v>
      </c>
    </row>
    <row r="112" spans="1:17" s="558" customFormat="1" x14ac:dyDescent="0.2">
      <c r="A112" s="675" t="s">
        <v>129</v>
      </c>
      <c r="B112" s="72">
        <v>1</v>
      </c>
      <c r="C112" s="72">
        <v>389</v>
      </c>
      <c r="D112" s="72">
        <v>14</v>
      </c>
      <c r="E112" s="72">
        <v>20</v>
      </c>
      <c r="F112" s="72">
        <v>6</v>
      </c>
      <c r="G112" s="72" t="s">
        <v>8</v>
      </c>
      <c r="H112" s="72">
        <v>161</v>
      </c>
      <c r="I112" s="72">
        <v>258</v>
      </c>
      <c r="J112" s="72">
        <v>39</v>
      </c>
      <c r="K112" s="72">
        <v>78</v>
      </c>
      <c r="L112" s="72">
        <v>38</v>
      </c>
      <c r="M112" s="72" t="s">
        <v>8</v>
      </c>
      <c r="N112" s="421" t="s">
        <v>8</v>
      </c>
      <c r="O112" s="904" t="s">
        <v>8</v>
      </c>
      <c r="P112" s="1090" t="s">
        <v>8</v>
      </c>
      <c r="Q112" s="980" t="s">
        <v>8</v>
      </c>
    </row>
    <row r="113" spans="1:17" s="558" customFormat="1" ht="22.5" x14ac:dyDescent="0.2">
      <c r="A113" s="693" t="s">
        <v>130</v>
      </c>
      <c r="B113" s="643"/>
      <c r="C113" s="643"/>
      <c r="D113" s="643"/>
      <c r="E113" s="643"/>
      <c r="F113" s="643"/>
      <c r="G113" s="643"/>
      <c r="H113" s="643"/>
      <c r="I113" s="643"/>
      <c r="J113" s="643"/>
      <c r="K113" s="643"/>
      <c r="L113" s="643"/>
      <c r="M113" s="643"/>
      <c r="N113" s="655"/>
      <c r="O113" s="1082"/>
      <c r="P113" s="1096"/>
      <c r="Q113" s="1076"/>
    </row>
    <row r="114" spans="1:17" s="558" customFormat="1" x14ac:dyDescent="0.2">
      <c r="A114" s="691" t="s">
        <v>81</v>
      </c>
      <c r="B114" s="29">
        <v>107.83199999999999</v>
      </c>
      <c r="C114" s="29">
        <v>184.726</v>
      </c>
      <c r="D114" s="29">
        <v>238.006</v>
      </c>
      <c r="E114" s="29">
        <v>261.13799999999998</v>
      </c>
      <c r="F114" s="29">
        <v>703.05700000000002</v>
      </c>
      <c r="G114" s="29">
        <v>672.774</v>
      </c>
      <c r="H114" s="29">
        <v>636.83399999999995</v>
      </c>
      <c r="I114" s="29">
        <v>725.61</v>
      </c>
      <c r="J114" s="29">
        <v>736.22699999999998</v>
      </c>
      <c r="K114" s="29">
        <v>568.16200000000003</v>
      </c>
      <c r="L114" s="29">
        <v>537.93600000000004</v>
      </c>
      <c r="M114" s="29">
        <v>599.87699999999995</v>
      </c>
      <c r="N114" s="655">
        <v>642.24900000000002</v>
      </c>
      <c r="O114" s="1082">
        <v>691</v>
      </c>
      <c r="P114" s="1090">
        <v>1140.9670000000001</v>
      </c>
      <c r="Q114" s="980">
        <v>1281</v>
      </c>
    </row>
    <row r="115" spans="1:17" s="558" customFormat="1" ht="24" x14ac:dyDescent="0.2">
      <c r="A115" s="856" t="s">
        <v>375</v>
      </c>
      <c r="B115" s="62" t="s">
        <v>4</v>
      </c>
      <c r="C115" s="62" t="s">
        <v>4</v>
      </c>
      <c r="D115" s="62" t="s">
        <v>4</v>
      </c>
      <c r="E115" s="62" t="s">
        <v>4</v>
      </c>
      <c r="F115" s="62" t="s">
        <v>4</v>
      </c>
      <c r="G115" s="62" t="s">
        <v>4</v>
      </c>
      <c r="H115" s="62" t="s">
        <v>4</v>
      </c>
      <c r="I115" s="62" t="s">
        <v>4</v>
      </c>
      <c r="J115" s="62" t="s">
        <v>4</v>
      </c>
      <c r="K115" s="62" t="s">
        <v>4</v>
      </c>
      <c r="L115" s="62" t="s">
        <v>4</v>
      </c>
      <c r="M115" s="62" t="s">
        <v>4</v>
      </c>
      <c r="N115" s="74" t="s">
        <v>4</v>
      </c>
      <c r="O115" s="62" t="s">
        <v>4</v>
      </c>
      <c r="P115" s="830" t="s">
        <v>4</v>
      </c>
      <c r="Q115" s="830" t="s">
        <v>4</v>
      </c>
    </row>
    <row r="116" spans="1:17" s="558" customFormat="1" ht="22.5" x14ac:dyDescent="0.2">
      <c r="A116" s="693" t="s">
        <v>131</v>
      </c>
      <c r="B116" s="643"/>
      <c r="C116" s="643"/>
      <c r="D116" s="643"/>
      <c r="E116" s="643"/>
      <c r="F116" s="643"/>
      <c r="G116" s="643"/>
      <c r="H116" s="643"/>
      <c r="I116" s="643"/>
      <c r="J116" s="643"/>
      <c r="K116" s="643"/>
      <c r="L116" s="643"/>
      <c r="M116" s="643"/>
      <c r="N116" s="655"/>
      <c r="O116" s="1082"/>
      <c r="P116" s="1096"/>
      <c r="Q116" s="980"/>
    </row>
    <row r="117" spans="1:17" s="558" customFormat="1" x14ac:dyDescent="0.2">
      <c r="A117" s="856" t="s">
        <v>81</v>
      </c>
      <c r="B117" s="29">
        <v>53.779000000000003</v>
      </c>
      <c r="C117" s="29">
        <v>201.93700000000001</v>
      </c>
      <c r="D117" s="29">
        <v>29.129000000000001</v>
      </c>
      <c r="E117" s="29">
        <v>63.326000000000001</v>
      </c>
      <c r="F117" s="29">
        <v>83.353999999999999</v>
      </c>
      <c r="G117" s="29">
        <v>195.685</v>
      </c>
      <c r="H117" s="29">
        <v>257.214</v>
      </c>
      <c r="I117" s="29">
        <v>276.16199999999998</v>
      </c>
      <c r="J117" s="29">
        <v>370.01499999999999</v>
      </c>
      <c r="K117" s="29">
        <v>310</v>
      </c>
      <c r="L117" s="29">
        <v>315.56299999999999</v>
      </c>
      <c r="M117" s="29">
        <v>368.48700000000002</v>
      </c>
      <c r="N117" s="655">
        <v>421.74200000000002</v>
      </c>
      <c r="O117" s="1082">
        <v>558</v>
      </c>
      <c r="P117" s="1090">
        <v>694.16700000000003</v>
      </c>
      <c r="Q117" s="980">
        <v>917.4</v>
      </c>
    </row>
    <row r="118" spans="1:17" s="558" customFormat="1" ht="24" x14ac:dyDescent="0.2">
      <c r="A118" s="856" t="s">
        <v>375</v>
      </c>
      <c r="B118" s="62" t="s">
        <v>4</v>
      </c>
      <c r="C118" s="62" t="s">
        <v>4</v>
      </c>
      <c r="D118" s="62" t="s">
        <v>4</v>
      </c>
      <c r="E118" s="62" t="s">
        <v>4</v>
      </c>
      <c r="F118" s="62" t="s">
        <v>4</v>
      </c>
      <c r="G118" s="62" t="s">
        <v>4</v>
      </c>
      <c r="H118" s="62" t="s">
        <v>4</v>
      </c>
      <c r="I118" s="62" t="s">
        <v>4</v>
      </c>
      <c r="J118" s="62" t="s">
        <v>4</v>
      </c>
      <c r="K118" s="62" t="s">
        <v>4</v>
      </c>
      <c r="L118" s="62" t="s">
        <v>4</v>
      </c>
      <c r="M118" s="62" t="s">
        <v>4</v>
      </c>
      <c r="N118" s="74" t="s">
        <v>4</v>
      </c>
      <c r="O118" s="62" t="s">
        <v>4</v>
      </c>
      <c r="P118" s="830" t="s">
        <v>4</v>
      </c>
      <c r="Q118" s="830" t="s">
        <v>4</v>
      </c>
    </row>
    <row r="119" spans="1:17" s="558" customFormat="1" ht="24" x14ac:dyDescent="0.2">
      <c r="A119" s="608" t="s">
        <v>376</v>
      </c>
      <c r="B119" s="905"/>
      <c r="C119" s="905"/>
      <c r="D119" s="905"/>
      <c r="E119" s="905"/>
      <c r="F119" s="905"/>
      <c r="G119" s="905"/>
      <c r="H119" s="905"/>
      <c r="I119" s="905"/>
      <c r="J119" s="905"/>
      <c r="K119" s="905"/>
      <c r="L119" s="905"/>
      <c r="M119" s="905"/>
      <c r="N119" s="580"/>
      <c r="O119" s="1079"/>
      <c r="P119" s="1096"/>
      <c r="Q119" s="980"/>
    </row>
    <row r="120" spans="1:17" s="558" customFormat="1" x14ac:dyDescent="0.2">
      <c r="A120" s="608" t="s">
        <v>81</v>
      </c>
      <c r="B120" s="905" t="s">
        <v>8</v>
      </c>
      <c r="C120" s="905" t="s">
        <v>8</v>
      </c>
      <c r="D120" s="905" t="s">
        <v>8</v>
      </c>
      <c r="E120" s="905" t="s">
        <v>8</v>
      </c>
      <c r="F120" s="905" t="s">
        <v>8</v>
      </c>
      <c r="G120" s="905" t="s">
        <v>8</v>
      </c>
      <c r="H120" s="905" t="s">
        <v>8</v>
      </c>
      <c r="I120" s="905" t="s">
        <v>8</v>
      </c>
      <c r="J120" s="905" t="s">
        <v>8</v>
      </c>
      <c r="K120" s="905" t="s">
        <v>8</v>
      </c>
      <c r="L120" s="905" t="s">
        <v>8</v>
      </c>
      <c r="M120" s="905" t="s">
        <v>8</v>
      </c>
      <c r="N120" s="580" t="s">
        <v>8</v>
      </c>
      <c r="O120" s="1010" t="s">
        <v>8</v>
      </c>
      <c r="P120" s="808" t="s">
        <v>8</v>
      </c>
      <c r="Q120" s="808" t="s">
        <v>8</v>
      </c>
    </row>
    <row r="121" spans="1:17" s="558" customFormat="1" ht="24" x14ac:dyDescent="0.2">
      <c r="A121" s="856" t="s">
        <v>377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7" t="s">
        <v>8</v>
      </c>
      <c r="Q121" s="1097" t="s">
        <v>8</v>
      </c>
    </row>
    <row r="122" spans="1:17" s="558" customFormat="1" x14ac:dyDescent="0.2">
      <c r="A122" s="608" t="s">
        <v>378</v>
      </c>
      <c r="B122" s="905"/>
      <c r="C122" s="905"/>
      <c r="D122" s="905"/>
      <c r="E122" s="905"/>
      <c r="F122" s="905"/>
      <c r="G122" s="905"/>
      <c r="H122" s="905"/>
      <c r="I122" s="905"/>
      <c r="J122" s="905"/>
      <c r="K122" s="905"/>
      <c r="L122" s="905"/>
      <c r="M122" s="905"/>
      <c r="N122" s="580"/>
      <c r="O122" s="1079"/>
      <c r="P122" s="1081"/>
      <c r="Q122" s="1081"/>
    </row>
    <row r="123" spans="1:17" s="558" customFormat="1" x14ac:dyDescent="0.2">
      <c r="A123" s="608" t="s">
        <v>136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580"/>
      <c r="O123" s="1079"/>
      <c r="P123" s="1081"/>
      <c r="Q123" s="1081"/>
    </row>
    <row r="124" spans="1:17" s="558" customFormat="1" x14ac:dyDescent="0.2">
      <c r="A124" s="608" t="s">
        <v>81</v>
      </c>
      <c r="B124" s="905" t="s">
        <v>8</v>
      </c>
      <c r="C124" s="905" t="s">
        <v>8</v>
      </c>
      <c r="D124" s="905" t="s">
        <v>8</v>
      </c>
      <c r="E124" s="905" t="s">
        <v>8</v>
      </c>
      <c r="F124" s="905" t="s">
        <v>8</v>
      </c>
      <c r="G124" s="905" t="s">
        <v>8</v>
      </c>
      <c r="H124" s="905" t="s">
        <v>8</v>
      </c>
      <c r="I124" s="905" t="s">
        <v>8</v>
      </c>
      <c r="J124" s="905" t="s">
        <v>8</v>
      </c>
      <c r="K124" s="905" t="s">
        <v>8</v>
      </c>
      <c r="L124" s="905" t="s">
        <v>8</v>
      </c>
      <c r="M124" s="905" t="s">
        <v>8</v>
      </c>
      <c r="N124" s="905" t="s">
        <v>8</v>
      </c>
      <c r="O124" s="905" t="s">
        <v>8</v>
      </c>
      <c r="P124" s="1097" t="s">
        <v>8</v>
      </c>
      <c r="Q124" s="1097" t="s">
        <v>8</v>
      </c>
    </row>
    <row r="125" spans="1:17" s="558" customFormat="1" ht="24" x14ac:dyDescent="0.2">
      <c r="A125" s="856" t="s">
        <v>379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905" t="s">
        <v>8</v>
      </c>
      <c r="N125" s="905" t="s">
        <v>8</v>
      </c>
      <c r="O125" s="905" t="s">
        <v>8</v>
      </c>
      <c r="P125" s="1097" t="s">
        <v>8</v>
      </c>
      <c r="Q125" s="1097" t="s">
        <v>8</v>
      </c>
    </row>
    <row r="126" spans="1:17" s="558" customFormat="1" x14ac:dyDescent="0.2">
      <c r="A126" s="608" t="s">
        <v>138</v>
      </c>
      <c r="B126" s="551"/>
      <c r="C126" s="551"/>
      <c r="D126" s="551"/>
      <c r="E126" s="551"/>
      <c r="F126" s="551"/>
      <c r="G126" s="551"/>
      <c r="H126" s="551"/>
      <c r="I126" s="551"/>
      <c r="J126" s="551"/>
      <c r="K126" s="1079"/>
      <c r="L126" s="1079"/>
      <c r="M126" s="1079"/>
      <c r="N126" s="1079"/>
      <c r="O126" s="1079"/>
      <c r="P126" s="1081"/>
      <c r="Q126" s="1081"/>
    </row>
    <row r="127" spans="1:17" s="558" customFormat="1" x14ac:dyDescent="0.2">
      <c r="A127" s="608" t="s">
        <v>81</v>
      </c>
      <c r="B127" s="905" t="s">
        <v>8</v>
      </c>
      <c r="C127" s="905" t="s">
        <v>8</v>
      </c>
      <c r="D127" s="905" t="s">
        <v>8</v>
      </c>
      <c r="E127" s="905" t="s">
        <v>8</v>
      </c>
      <c r="F127" s="905" t="s">
        <v>8</v>
      </c>
      <c r="G127" s="905" t="s">
        <v>8</v>
      </c>
      <c r="H127" s="905" t="s">
        <v>8</v>
      </c>
      <c r="I127" s="905" t="s">
        <v>8</v>
      </c>
      <c r="J127" s="905" t="s">
        <v>8</v>
      </c>
      <c r="K127" s="905" t="s">
        <v>8</v>
      </c>
      <c r="L127" s="905" t="s">
        <v>8</v>
      </c>
      <c r="M127" s="905" t="s">
        <v>8</v>
      </c>
      <c r="N127" s="905" t="s">
        <v>8</v>
      </c>
      <c r="O127" s="905" t="s">
        <v>8</v>
      </c>
      <c r="P127" s="1097" t="s">
        <v>8</v>
      </c>
      <c r="Q127" s="1097" t="s">
        <v>8</v>
      </c>
    </row>
    <row r="128" spans="1:17" s="558" customFormat="1" ht="24" x14ac:dyDescent="0.2">
      <c r="A128" s="856" t="s">
        <v>380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905" t="s">
        <v>8</v>
      </c>
      <c r="N128" s="905" t="s">
        <v>8</v>
      </c>
      <c r="O128" s="905" t="s">
        <v>8</v>
      </c>
      <c r="P128" s="1097" t="s">
        <v>8</v>
      </c>
      <c r="Q128" s="1097" t="s">
        <v>8</v>
      </c>
    </row>
    <row r="129" spans="1:17" s="558" customFormat="1" ht="22.5" x14ac:dyDescent="0.2">
      <c r="A129" s="694" t="s">
        <v>381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905" t="s">
        <v>8</v>
      </c>
      <c r="N129" s="905" t="s">
        <v>8</v>
      </c>
      <c r="O129" s="905" t="s">
        <v>8</v>
      </c>
      <c r="P129" s="1097" t="s">
        <v>8</v>
      </c>
      <c r="Q129" s="1097" t="s">
        <v>8</v>
      </c>
    </row>
    <row r="130" spans="1:17" s="558" customFormat="1" ht="22.5" x14ac:dyDescent="0.2">
      <c r="A130" s="694" t="s">
        <v>382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905" t="s">
        <v>8</v>
      </c>
      <c r="N130" s="905" t="s">
        <v>8</v>
      </c>
      <c r="O130" s="905" t="s">
        <v>8</v>
      </c>
      <c r="P130" s="1097" t="s">
        <v>8</v>
      </c>
      <c r="Q130" s="1097" t="s">
        <v>8</v>
      </c>
    </row>
    <row r="131" spans="1:17" s="558" customFormat="1" x14ac:dyDescent="0.2">
      <c r="A131" s="694" t="s">
        <v>383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905" t="s">
        <v>8</v>
      </c>
      <c r="O131" s="905" t="s">
        <v>8</v>
      </c>
      <c r="P131" s="1097" t="s">
        <v>8</v>
      </c>
      <c r="Q131" s="1097" t="s">
        <v>8</v>
      </c>
    </row>
    <row r="132" spans="1:17" s="558" customFormat="1" ht="22.5" x14ac:dyDescent="0.2">
      <c r="A132" s="694" t="s">
        <v>243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905" t="s">
        <v>8</v>
      </c>
      <c r="O132" s="905" t="s">
        <v>8</v>
      </c>
      <c r="P132" s="1097" t="s">
        <v>8</v>
      </c>
      <c r="Q132" s="1097" t="s">
        <v>8</v>
      </c>
    </row>
    <row r="133" spans="1:17" s="558" customFormat="1" x14ac:dyDescent="0.2">
      <c r="A133" s="694" t="s">
        <v>244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905" t="s">
        <v>8</v>
      </c>
      <c r="O133" s="905" t="s">
        <v>8</v>
      </c>
      <c r="P133" s="1097" t="s">
        <v>8</v>
      </c>
      <c r="Q133" s="1097" t="s">
        <v>8</v>
      </c>
    </row>
    <row r="134" spans="1:17" s="558" customFormat="1" x14ac:dyDescent="0.2">
      <c r="A134" s="694" t="s">
        <v>384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905" t="s">
        <v>8</v>
      </c>
      <c r="O134" s="905" t="s">
        <v>8</v>
      </c>
      <c r="P134" s="1097" t="s">
        <v>8</v>
      </c>
      <c r="Q134" s="1097" t="s">
        <v>8</v>
      </c>
    </row>
    <row r="135" spans="1:17" s="558" customFormat="1" ht="22.5" x14ac:dyDescent="0.2">
      <c r="A135" s="694" t="s">
        <v>385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905" t="s">
        <v>8</v>
      </c>
      <c r="O135" s="905" t="s">
        <v>8</v>
      </c>
      <c r="P135" s="1097" t="s">
        <v>8</v>
      </c>
      <c r="Q135" s="1097" t="s">
        <v>8</v>
      </c>
    </row>
    <row r="136" spans="1:17" s="558" customFormat="1" x14ac:dyDescent="0.2">
      <c r="A136" s="694" t="s">
        <v>386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905" t="s">
        <v>8</v>
      </c>
      <c r="O136" s="905" t="s">
        <v>8</v>
      </c>
      <c r="P136" s="1097" t="s">
        <v>8</v>
      </c>
      <c r="Q136" s="1097" t="s">
        <v>8</v>
      </c>
    </row>
    <row r="137" spans="1:17" s="558" customFormat="1" x14ac:dyDescent="0.2">
      <c r="A137" s="617" t="s">
        <v>387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905" t="s">
        <v>8</v>
      </c>
      <c r="O137" s="905" t="s">
        <v>8</v>
      </c>
      <c r="P137" s="1097" t="s">
        <v>8</v>
      </c>
      <c r="Q137" s="1097" t="s">
        <v>8</v>
      </c>
    </row>
    <row r="138" spans="1:17" s="558" customFormat="1" x14ac:dyDescent="0.2">
      <c r="A138" s="608" t="s">
        <v>388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905" t="s">
        <v>8</v>
      </c>
      <c r="O138" s="905" t="s">
        <v>8</v>
      </c>
      <c r="P138" s="1097" t="s">
        <v>8</v>
      </c>
      <c r="Q138" s="1097" t="s">
        <v>8</v>
      </c>
    </row>
    <row r="139" spans="1:17" s="558" customFormat="1" x14ac:dyDescent="0.2">
      <c r="A139" s="608" t="s">
        <v>389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905" t="s">
        <v>8</v>
      </c>
      <c r="N139" s="905" t="s">
        <v>8</v>
      </c>
      <c r="O139" s="905" t="s">
        <v>8</v>
      </c>
      <c r="P139" s="1097" t="s">
        <v>8</v>
      </c>
      <c r="Q139" s="1097" t="s">
        <v>8</v>
      </c>
    </row>
    <row r="140" spans="1:17" s="558" customFormat="1" ht="22.5" x14ac:dyDescent="0.2">
      <c r="A140" s="608" t="s">
        <v>145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905" t="s">
        <v>8</v>
      </c>
      <c r="N140" s="905" t="s">
        <v>8</v>
      </c>
      <c r="O140" s="905" t="s">
        <v>8</v>
      </c>
      <c r="P140" s="1097" t="s">
        <v>8</v>
      </c>
      <c r="Q140" s="1097" t="s">
        <v>8</v>
      </c>
    </row>
    <row r="141" spans="1:17" s="558" customFormat="1" x14ac:dyDescent="0.2">
      <c r="A141" s="694" t="s">
        <v>386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905" t="s">
        <v>8</v>
      </c>
      <c r="O141" s="905" t="s">
        <v>8</v>
      </c>
      <c r="P141" s="1097" t="s">
        <v>8</v>
      </c>
      <c r="Q141" s="1097" t="s">
        <v>8</v>
      </c>
    </row>
    <row r="142" spans="1:17" s="558" customFormat="1" ht="14.25" customHeight="1" x14ac:dyDescent="0.2">
      <c r="A142" s="617" t="s">
        <v>387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905" t="s">
        <v>8</v>
      </c>
      <c r="O142" s="905" t="s">
        <v>8</v>
      </c>
      <c r="P142" s="1097" t="s">
        <v>8</v>
      </c>
      <c r="Q142" s="1097" t="s">
        <v>8</v>
      </c>
    </row>
    <row r="143" spans="1:17" s="558" customFormat="1" x14ac:dyDescent="0.2">
      <c r="A143" s="608" t="s">
        <v>388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905" t="s">
        <v>8</v>
      </c>
      <c r="O143" s="905" t="s">
        <v>8</v>
      </c>
      <c r="P143" s="1097" t="s">
        <v>8</v>
      </c>
      <c r="Q143" s="1097" t="s">
        <v>8</v>
      </c>
    </row>
    <row r="144" spans="1:17" s="558" customFormat="1" x14ac:dyDescent="0.2">
      <c r="A144" s="608" t="s">
        <v>390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905" t="s">
        <v>8</v>
      </c>
      <c r="O144" s="905" t="s">
        <v>8</v>
      </c>
      <c r="P144" s="1097" t="s">
        <v>8</v>
      </c>
      <c r="Q144" s="1097" t="s">
        <v>8</v>
      </c>
    </row>
    <row r="145" spans="1:17" s="558" customFormat="1" ht="22.5" x14ac:dyDescent="0.2">
      <c r="A145" s="608" t="s">
        <v>391</v>
      </c>
      <c r="B145" s="551"/>
      <c r="C145" s="551"/>
      <c r="D145" s="551"/>
      <c r="E145" s="551"/>
      <c r="F145" s="551"/>
      <c r="G145" s="551"/>
      <c r="H145" s="551"/>
      <c r="I145" s="551"/>
      <c r="J145" s="551"/>
      <c r="K145" s="1079"/>
      <c r="L145" s="1079"/>
      <c r="M145" s="1079"/>
      <c r="N145" s="1079"/>
      <c r="O145" s="1079"/>
      <c r="P145" s="1081"/>
      <c r="Q145" s="1081"/>
    </row>
    <row r="146" spans="1:17" s="558" customFormat="1" x14ac:dyDescent="0.2">
      <c r="A146" s="608" t="s">
        <v>392</v>
      </c>
      <c r="B146" s="905" t="s">
        <v>8</v>
      </c>
      <c r="C146" s="905" t="s">
        <v>8</v>
      </c>
      <c r="D146" s="905" t="s">
        <v>8</v>
      </c>
      <c r="E146" s="905" t="s">
        <v>8</v>
      </c>
      <c r="F146" s="905" t="s">
        <v>8</v>
      </c>
      <c r="G146" s="905" t="s">
        <v>8</v>
      </c>
      <c r="H146" s="905" t="s">
        <v>8</v>
      </c>
      <c r="I146" s="905" t="s">
        <v>8</v>
      </c>
      <c r="J146" s="905" t="s">
        <v>8</v>
      </c>
      <c r="K146" s="905" t="s">
        <v>8</v>
      </c>
      <c r="L146" s="905" t="s">
        <v>8</v>
      </c>
      <c r="M146" s="905" t="s">
        <v>8</v>
      </c>
      <c r="N146" s="905" t="s">
        <v>8</v>
      </c>
      <c r="O146" s="905" t="s">
        <v>8</v>
      </c>
      <c r="P146" s="1097" t="s">
        <v>8</v>
      </c>
      <c r="Q146" s="1097" t="s">
        <v>8</v>
      </c>
    </row>
    <row r="147" spans="1:17" s="558" customFormat="1" x14ac:dyDescent="0.2">
      <c r="A147" s="608" t="s">
        <v>393</v>
      </c>
      <c r="B147" s="905" t="s">
        <v>8</v>
      </c>
      <c r="C147" s="905" t="s">
        <v>8</v>
      </c>
      <c r="D147" s="905" t="s">
        <v>8</v>
      </c>
      <c r="E147" s="905" t="s">
        <v>8</v>
      </c>
      <c r="F147" s="905" t="s">
        <v>8</v>
      </c>
      <c r="G147" s="905" t="s">
        <v>8</v>
      </c>
      <c r="H147" s="905" t="s">
        <v>8</v>
      </c>
      <c r="I147" s="905" t="s">
        <v>8</v>
      </c>
      <c r="J147" s="905" t="s">
        <v>8</v>
      </c>
      <c r="K147" s="905" t="s">
        <v>8</v>
      </c>
      <c r="L147" s="905" t="s">
        <v>8</v>
      </c>
      <c r="M147" s="905" t="s">
        <v>8</v>
      </c>
      <c r="N147" s="905" t="s">
        <v>8</v>
      </c>
      <c r="O147" s="905" t="s">
        <v>8</v>
      </c>
      <c r="P147" s="1097" t="s">
        <v>8</v>
      </c>
      <c r="Q147" s="1097" t="s">
        <v>8</v>
      </c>
    </row>
    <row r="148" spans="1:17" s="558" customFormat="1" x14ac:dyDescent="0.2">
      <c r="A148" s="608" t="s">
        <v>394</v>
      </c>
      <c r="B148" s="905" t="s">
        <v>8</v>
      </c>
      <c r="C148" s="905" t="s">
        <v>8</v>
      </c>
      <c r="D148" s="905" t="s">
        <v>8</v>
      </c>
      <c r="E148" s="905" t="s">
        <v>8</v>
      </c>
      <c r="F148" s="905" t="s">
        <v>8</v>
      </c>
      <c r="G148" s="905" t="s">
        <v>8</v>
      </c>
      <c r="H148" s="905" t="s">
        <v>8</v>
      </c>
      <c r="I148" s="905" t="s">
        <v>8</v>
      </c>
      <c r="J148" s="905" t="s">
        <v>8</v>
      </c>
      <c r="K148" s="905" t="s">
        <v>8</v>
      </c>
      <c r="L148" s="905" t="s">
        <v>8</v>
      </c>
      <c r="M148" s="905" t="s">
        <v>8</v>
      </c>
      <c r="N148" s="905" t="s">
        <v>8</v>
      </c>
      <c r="O148" s="905" t="s">
        <v>8</v>
      </c>
      <c r="P148" s="1097" t="s">
        <v>8</v>
      </c>
      <c r="Q148" s="1097" t="s">
        <v>8</v>
      </c>
    </row>
    <row r="149" spans="1:17" s="558" customFormat="1" x14ac:dyDescent="0.2">
      <c r="A149" s="608" t="s">
        <v>395</v>
      </c>
      <c r="B149" s="905" t="s">
        <v>8</v>
      </c>
      <c r="C149" s="905" t="s">
        <v>8</v>
      </c>
      <c r="D149" s="905" t="s">
        <v>8</v>
      </c>
      <c r="E149" s="905" t="s">
        <v>8</v>
      </c>
      <c r="F149" s="905" t="s">
        <v>8</v>
      </c>
      <c r="G149" s="905" t="s">
        <v>8</v>
      </c>
      <c r="H149" s="905" t="s">
        <v>8</v>
      </c>
      <c r="I149" s="905" t="s">
        <v>8</v>
      </c>
      <c r="J149" s="905" t="s">
        <v>8</v>
      </c>
      <c r="K149" s="905" t="s">
        <v>8</v>
      </c>
      <c r="L149" s="905" t="s">
        <v>8</v>
      </c>
      <c r="M149" s="905" t="s">
        <v>8</v>
      </c>
      <c r="N149" s="905" t="s">
        <v>8</v>
      </c>
      <c r="O149" s="905" t="s">
        <v>8</v>
      </c>
      <c r="P149" s="1097" t="s">
        <v>8</v>
      </c>
      <c r="Q149" s="1097" t="s">
        <v>8</v>
      </c>
    </row>
    <row r="150" spans="1:17" s="558" customFormat="1" x14ac:dyDescent="0.2">
      <c r="A150" s="695" t="s">
        <v>396</v>
      </c>
      <c r="B150" s="905" t="s">
        <v>8</v>
      </c>
      <c r="C150" s="905" t="s">
        <v>8</v>
      </c>
      <c r="D150" s="905" t="s">
        <v>8</v>
      </c>
      <c r="E150" s="905" t="s">
        <v>8</v>
      </c>
      <c r="F150" s="905" t="s">
        <v>8</v>
      </c>
      <c r="G150" s="905" t="s">
        <v>8</v>
      </c>
      <c r="H150" s="905" t="s">
        <v>8</v>
      </c>
      <c r="I150" s="905" t="s">
        <v>8</v>
      </c>
      <c r="J150" s="905" t="s">
        <v>8</v>
      </c>
      <c r="K150" s="905" t="s">
        <v>8</v>
      </c>
      <c r="L150" s="905" t="s">
        <v>8</v>
      </c>
      <c r="M150" s="905" t="s">
        <v>8</v>
      </c>
      <c r="N150" s="905" t="s">
        <v>8</v>
      </c>
      <c r="O150" s="905" t="s">
        <v>8</v>
      </c>
      <c r="P150" s="1097" t="s">
        <v>8</v>
      </c>
      <c r="Q150" s="1097" t="s">
        <v>8</v>
      </c>
    </row>
    <row r="151" spans="1:17" s="558" customFormat="1" ht="12.75" x14ac:dyDescent="0.2">
      <c r="A151" s="689" t="s">
        <v>861</v>
      </c>
      <c r="B151" s="665"/>
      <c r="C151" s="665"/>
      <c r="D151" s="665"/>
      <c r="E151" s="665"/>
      <c r="F151" s="665"/>
      <c r="G151" s="665"/>
      <c r="H151" s="665"/>
      <c r="I151" s="665"/>
      <c r="J151" s="665"/>
      <c r="K151" s="665"/>
      <c r="L151" s="665"/>
      <c r="M151" s="665"/>
      <c r="N151" s="696"/>
      <c r="O151" s="1079"/>
      <c r="P151" s="1096"/>
      <c r="Q151" s="980"/>
    </row>
    <row r="152" spans="1:17" s="558" customFormat="1" x14ac:dyDescent="0.2">
      <c r="A152" s="689" t="s">
        <v>371</v>
      </c>
      <c r="B152" s="665">
        <v>461.2</v>
      </c>
      <c r="C152" s="665">
        <v>1048.8</v>
      </c>
      <c r="D152" s="665">
        <v>1667.3309999999999</v>
      </c>
      <c r="E152" s="665">
        <v>1505.3620000000001</v>
      </c>
      <c r="F152" s="665">
        <v>3318.1860000000001</v>
      </c>
      <c r="G152" s="665">
        <v>2345.4</v>
      </c>
      <c r="H152" s="665">
        <v>1236.356</v>
      </c>
      <c r="I152" s="665">
        <v>3007.3470000000002</v>
      </c>
      <c r="J152" s="665">
        <v>4334.2190000000001</v>
      </c>
      <c r="K152" s="665">
        <v>10397.028</v>
      </c>
      <c r="L152" s="665">
        <v>4041.82</v>
      </c>
      <c r="M152" s="665">
        <v>3658.0940000000001</v>
      </c>
      <c r="N152" s="665">
        <v>1473.8689999999999</v>
      </c>
      <c r="O152" s="665">
        <v>2523.7779999999998</v>
      </c>
      <c r="P152" s="1098">
        <v>4770.567</v>
      </c>
      <c r="Q152" s="1098">
        <v>5172.3230000000003</v>
      </c>
    </row>
    <row r="153" spans="1:17" s="558" customFormat="1" x14ac:dyDescent="0.2">
      <c r="A153" s="689" t="s">
        <v>160</v>
      </c>
      <c r="B153" s="665">
        <v>43.123051421527272</v>
      </c>
      <c r="C153" s="665">
        <v>215.14358085238538</v>
      </c>
      <c r="D153" s="665">
        <v>151.54920344754618</v>
      </c>
      <c r="E153" s="665">
        <v>86.72980990123159</v>
      </c>
      <c r="F153" s="665">
        <v>211.53978507145851</v>
      </c>
      <c r="G153" s="665">
        <v>68.892006424013047</v>
      </c>
      <c r="H153" s="665">
        <v>50.395868663464107</v>
      </c>
      <c r="I153" s="665">
        <v>233</v>
      </c>
      <c r="J153" s="665">
        <v>137.4</v>
      </c>
      <c r="K153" s="665">
        <v>234.5</v>
      </c>
      <c r="L153" s="665">
        <v>38.700000000000003</v>
      </c>
      <c r="M153" s="665">
        <v>88.2</v>
      </c>
      <c r="N153" s="665">
        <v>38.9</v>
      </c>
      <c r="O153" s="665">
        <v>161.69999999999999</v>
      </c>
      <c r="P153" s="824">
        <v>181.58004521116339</v>
      </c>
      <c r="Q153" s="1098">
        <v>105.3</v>
      </c>
    </row>
    <row r="154" spans="1:17" s="558" customFormat="1" ht="22.5" x14ac:dyDescent="0.2">
      <c r="A154" s="689" t="s">
        <v>397</v>
      </c>
      <c r="B154" s="665">
        <v>100</v>
      </c>
      <c r="C154" s="665">
        <v>215.14358085238538</v>
      </c>
      <c r="D154" s="665">
        <v>326.04838305031751</v>
      </c>
      <c r="E154" s="665">
        <v>282.78114280557975</v>
      </c>
      <c r="F154" s="665">
        <v>598.19462171353757</v>
      </c>
      <c r="G154" s="665">
        <v>412.10827721899085</v>
      </c>
      <c r="H154" s="665">
        <v>207.68554613854721</v>
      </c>
      <c r="I154" s="665">
        <v>483.90732250281502</v>
      </c>
      <c r="J154" s="665">
        <v>664.88866111886784</v>
      </c>
      <c r="K154" s="665">
        <v>1559.1639103237453</v>
      </c>
      <c r="L154" s="665">
        <v>603.39643329528951</v>
      </c>
      <c r="M154" s="665">
        <v>532.19565416644537</v>
      </c>
      <c r="N154" s="696">
        <v>207.02410947074725</v>
      </c>
      <c r="O154" s="665">
        <f t="shared" ref="O154" si="2">N154*O153/100</f>
        <v>334.75798501419825</v>
      </c>
      <c r="P154" s="1098">
        <f>O154*P153/100</f>
        <v>607.85370053676081</v>
      </c>
      <c r="Q154" s="1423">
        <f>P154*Q153/100</f>
        <v>640.06994666520916</v>
      </c>
    </row>
    <row r="155" spans="1:17" s="558" customFormat="1" ht="22.5" x14ac:dyDescent="0.2">
      <c r="A155" s="689" t="s">
        <v>162</v>
      </c>
      <c r="B155" s="551"/>
      <c r="C155" s="551"/>
      <c r="D155" s="551"/>
      <c r="E155" s="551"/>
      <c r="F155" s="551"/>
      <c r="G155" s="551"/>
      <c r="H155" s="551"/>
      <c r="I155" s="551"/>
      <c r="J155" s="551"/>
      <c r="K155" s="1079"/>
      <c r="L155" s="1079"/>
      <c r="M155" s="1079"/>
      <c r="N155" s="1079"/>
      <c r="O155" s="665"/>
      <c r="P155" s="1081"/>
      <c r="Q155" s="1201"/>
    </row>
    <row r="156" spans="1:17" s="558" customFormat="1" x14ac:dyDescent="0.2">
      <c r="A156" s="689" t="s">
        <v>398</v>
      </c>
      <c r="B156" s="665">
        <v>3.0190000000000001</v>
      </c>
      <c r="C156" s="665">
        <v>1.8839999999999999</v>
      </c>
      <c r="D156" s="665">
        <v>8.2449999999999992</v>
      </c>
      <c r="E156" s="665">
        <v>5.1849999999999996</v>
      </c>
      <c r="F156" s="665">
        <v>1.446</v>
      </c>
      <c r="G156" s="665">
        <v>4.1349999999999998</v>
      </c>
      <c r="H156" s="665">
        <v>6.9950000000000001</v>
      </c>
      <c r="I156" s="665">
        <v>6.0620000000000003</v>
      </c>
      <c r="J156" s="665">
        <v>4</v>
      </c>
      <c r="K156" s="665">
        <v>0.249</v>
      </c>
      <c r="L156" s="665">
        <v>7.4749999999999996</v>
      </c>
      <c r="M156" s="665">
        <v>9.4350000000000005</v>
      </c>
      <c r="N156" s="665">
        <v>7.0430000000000001</v>
      </c>
      <c r="O156" s="665">
        <v>5.7960000000000003</v>
      </c>
      <c r="P156" s="1098">
        <v>4.6120000000000001</v>
      </c>
      <c r="Q156" s="1201">
        <v>10.648</v>
      </c>
    </row>
    <row r="157" spans="1:17" s="558" customFormat="1" ht="22.5" x14ac:dyDescent="0.2">
      <c r="A157" s="689" t="s">
        <v>164</v>
      </c>
      <c r="B157" s="665">
        <v>67.7</v>
      </c>
      <c r="C157" s="665">
        <v>62.4</v>
      </c>
      <c r="D157" s="665">
        <v>437.63269639065817</v>
      </c>
      <c r="E157" s="665">
        <v>62.886597938144327</v>
      </c>
      <c r="F157" s="665">
        <v>27.888138862102217</v>
      </c>
      <c r="G157" s="665">
        <v>285.96127247579528</v>
      </c>
      <c r="H157" s="665">
        <v>169.16565900846433</v>
      </c>
      <c r="I157" s="665">
        <v>86.661901358112942</v>
      </c>
      <c r="J157" s="665">
        <v>65.984823490597165</v>
      </c>
      <c r="K157" s="665">
        <v>6.2249999999999996</v>
      </c>
      <c r="L157" s="665">
        <v>3002.0080321285141</v>
      </c>
      <c r="M157" s="665">
        <v>126.22073578595318</v>
      </c>
      <c r="N157" s="665">
        <v>74.647588765235824</v>
      </c>
      <c r="O157" s="665">
        <v>82.3</v>
      </c>
      <c r="P157" s="1099">
        <v>79.572118702553482</v>
      </c>
      <c r="Q157" s="1201">
        <v>230.9</v>
      </c>
    </row>
    <row r="158" spans="1:17" s="558" customFormat="1" ht="33.75" x14ac:dyDescent="0.2">
      <c r="A158" s="689" t="s">
        <v>399</v>
      </c>
      <c r="B158" s="665">
        <v>100</v>
      </c>
      <c r="C158" s="665">
        <v>62.4</v>
      </c>
      <c r="D158" s="665">
        <v>273.08280254777071</v>
      </c>
      <c r="E158" s="665">
        <v>171.73248407643311</v>
      </c>
      <c r="F158" s="665">
        <v>47.892993630573244</v>
      </c>
      <c r="G158" s="665">
        <v>136.95541401273883</v>
      </c>
      <c r="H158" s="665">
        <v>231.68152866242036</v>
      </c>
      <c r="I158" s="665">
        <v>200.77961783439488</v>
      </c>
      <c r="J158" s="665">
        <v>132.484076433121</v>
      </c>
      <c r="K158" s="665">
        <v>8.2471337579617821</v>
      </c>
      <c r="L158" s="665">
        <v>247.57961783439484</v>
      </c>
      <c r="M158" s="665">
        <v>312.4968152866241</v>
      </c>
      <c r="N158" s="696">
        <v>233.27133757961775</v>
      </c>
      <c r="O158" s="665">
        <f t="shared" ref="O158" si="3">N158*O157/100</f>
        <v>191.98231082802539</v>
      </c>
      <c r="P158" s="1005">
        <f>O158*P157/100</f>
        <v>152.76439225998155</v>
      </c>
      <c r="Q158" s="1005">
        <f>P158*Q157/100</f>
        <v>352.73298172829737</v>
      </c>
    </row>
    <row r="159" spans="1:17" s="558" customFormat="1" ht="22.5" x14ac:dyDescent="0.2">
      <c r="A159" s="689" t="s">
        <v>165</v>
      </c>
      <c r="B159" s="666" t="s">
        <v>370</v>
      </c>
      <c r="C159" s="666" t="s">
        <v>370</v>
      </c>
      <c r="D159" s="666" t="s">
        <v>370</v>
      </c>
      <c r="E159" s="666" t="s">
        <v>370</v>
      </c>
      <c r="F159" s="666" t="s">
        <v>370</v>
      </c>
      <c r="G159" s="666" t="s">
        <v>370</v>
      </c>
      <c r="H159" s="666" t="s">
        <v>370</v>
      </c>
      <c r="I159" s="666" t="s">
        <v>400</v>
      </c>
      <c r="J159" s="666" t="s">
        <v>400</v>
      </c>
      <c r="K159" s="666" t="s">
        <v>400</v>
      </c>
      <c r="L159" s="666" t="s">
        <v>400</v>
      </c>
      <c r="M159" s="666" t="s">
        <v>400</v>
      </c>
      <c r="N159" s="666" t="s">
        <v>400</v>
      </c>
      <c r="O159" s="666" t="s">
        <v>400</v>
      </c>
      <c r="P159" s="1100" t="s">
        <v>400</v>
      </c>
      <c r="Q159" s="1100" t="s">
        <v>400</v>
      </c>
    </row>
    <row r="160" spans="1:17" s="558" customFormat="1" ht="22.5" x14ac:dyDescent="0.2">
      <c r="A160" s="689" t="s">
        <v>166</v>
      </c>
      <c r="B160" s="666" t="s">
        <v>370</v>
      </c>
      <c r="C160" s="666" t="s">
        <v>370</v>
      </c>
      <c r="D160" s="666" t="s">
        <v>370</v>
      </c>
      <c r="E160" s="666" t="s">
        <v>370</v>
      </c>
      <c r="F160" s="666" t="s">
        <v>370</v>
      </c>
      <c r="G160" s="666" t="s">
        <v>370</v>
      </c>
      <c r="H160" s="666" t="s">
        <v>370</v>
      </c>
      <c r="I160" s="666" t="s">
        <v>370</v>
      </c>
      <c r="J160" s="666" t="s">
        <v>370</v>
      </c>
      <c r="K160" s="666" t="s">
        <v>370</v>
      </c>
      <c r="L160" s="666" t="s">
        <v>370</v>
      </c>
      <c r="M160" s="666" t="s">
        <v>400</v>
      </c>
      <c r="N160" s="697" t="s">
        <v>400</v>
      </c>
      <c r="O160" s="666" t="s">
        <v>400</v>
      </c>
      <c r="P160" s="1100" t="s">
        <v>400</v>
      </c>
      <c r="Q160" s="1100" t="s">
        <v>400</v>
      </c>
    </row>
    <row r="161" spans="1:17" s="558" customFormat="1" ht="22.5" x14ac:dyDescent="0.2">
      <c r="A161" s="689" t="s">
        <v>167</v>
      </c>
      <c r="B161" s="666"/>
      <c r="C161" s="666"/>
      <c r="D161" s="666"/>
      <c r="E161" s="666"/>
      <c r="F161" s="666"/>
      <c r="G161" s="666"/>
      <c r="H161" s="666"/>
      <c r="I161" s="666"/>
      <c r="J161" s="666"/>
      <c r="K161" s="666"/>
      <c r="L161" s="666"/>
      <c r="M161" s="666"/>
      <c r="N161" s="697"/>
      <c r="O161" s="666"/>
      <c r="P161" s="1100" t="s">
        <v>400</v>
      </c>
      <c r="Q161" s="1100" t="s">
        <v>400</v>
      </c>
    </row>
    <row r="162" spans="1:17" s="558" customFormat="1" x14ac:dyDescent="0.2">
      <c r="A162" s="689" t="s">
        <v>246</v>
      </c>
      <c r="B162" s="666" t="s">
        <v>370</v>
      </c>
      <c r="C162" s="666" t="s">
        <v>370</v>
      </c>
      <c r="D162" s="666" t="s">
        <v>370</v>
      </c>
      <c r="E162" s="666" t="s">
        <v>370</v>
      </c>
      <c r="F162" s="666" t="s">
        <v>370</v>
      </c>
      <c r="G162" s="666" t="s">
        <v>370</v>
      </c>
      <c r="H162" s="666" t="s">
        <v>370</v>
      </c>
      <c r="I162" s="666" t="s">
        <v>370</v>
      </c>
      <c r="J162" s="666" t="s">
        <v>370</v>
      </c>
      <c r="K162" s="666" t="s">
        <v>370</v>
      </c>
      <c r="L162" s="666" t="s">
        <v>370</v>
      </c>
      <c r="M162" s="666" t="s">
        <v>400</v>
      </c>
      <c r="N162" s="697" t="s">
        <v>400</v>
      </c>
      <c r="O162" s="666" t="s">
        <v>400</v>
      </c>
      <c r="P162" s="1100"/>
      <c r="Q162" s="1100"/>
    </row>
    <row r="163" spans="1:17" s="558" customFormat="1" ht="24" customHeight="1" x14ac:dyDescent="0.2">
      <c r="A163" s="689" t="s">
        <v>247</v>
      </c>
      <c r="B163" s="905" t="s">
        <v>8</v>
      </c>
      <c r="C163" s="905" t="s">
        <v>8</v>
      </c>
      <c r="D163" s="905" t="s">
        <v>8</v>
      </c>
      <c r="E163" s="905" t="s">
        <v>8</v>
      </c>
      <c r="F163" s="905" t="s">
        <v>8</v>
      </c>
      <c r="G163" s="905" t="s">
        <v>8</v>
      </c>
      <c r="H163" s="905" t="s">
        <v>8</v>
      </c>
      <c r="I163" s="905" t="s">
        <v>8</v>
      </c>
      <c r="J163" s="905" t="s">
        <v>8</v>
      </c>
      <c r="K163" s="905" t="s">
        <v>8</v>
      </c>
      <c r="L163" s="905" t="s">
        <v>8</v>
      </c>
      <c r="M163" s="905" t="s">
        <v>8</v>
      </c>
      <c r="N163" s="580" t="s">
        <v>8</v>
      </c>
      <c r="O163" s="905" t="s">
        <v>8</v>
      </c>
      <c r="P163" s="1100" t="s">
        <v>400</v>
      </c>
      <c r="Q163" s="1100" t="s">
        <v>400</v>
      </c>
    </row>
    <row r="164" spans="1:17" s="558" customFormat="1" ht="33.75" x14ac:dyDescent="0.2">
      <c r="A164" s="689" t="s">
        <v>248</v>
      </c>
      <c r="B164" s="905" t="s">
        <v>8</v>
      </c>
      <c r="C164" s="905" t="s">
        <v>8</v>
      </c>
      <c r="D164" s="905" t="s">
        <v>8</v>
      </c>
      <c r="E164" s="905" t="s">
        <v>8</v>
      </c>
      <c r="F164" s="905" t="s">
        <v>8</v>
      </c>
      <c r="G164" s="905" t="s">
        <v>8</v>
      </c>
      <c r="H164" s="905" t="s">
        <v>8</v>
      </c>
      <c r="I164" s="905" t="s">
        <v>8</v>
      </c>
      <c r="J164" s="905" t="s">
        <v>8</v>
      </c>
      <c r="K164" s="905" t="s">
        <v>8</v>
      </c>
      <c r="L164" s="905" t="s">
        <v>8</v>
      </c>
      <c r="M164" s="905" t="s">
        <v>8</v>
      </c>
      <c r="N164" s="580" t="s">
        <v>8</v>
      </c>
      <c r="O164" s="905" t="s">
        <v>8</v>
      </c>
      <c r="P164" s="1100" t="s">
        <v>400</v>
      </c>
      <c r="Q164" s="1100" t="s">
        <v>400</v>
      </c>
    </row>
    <row r="165" spans="1:17" s="558" customFormat="1" ht="28.5" customHeight="1" x14ac:dyDescent="0.2">
      <c r="A165" s="617" t="s">
        <v>401</v>
      </c>
      <c r="B165" s="905">
        <v>1314</v>
      </c>
      <c r="C165" s="905">
        <v>1466</v>
      </c>
      <c r="D165" s="905">
        <v>1578</v>
      </c>
      <c r="E165" s="905">
        <v>1814</v>
      </c>
      <c r="F165" s="905">
        <v>2045</v>
      </c>
      <c r="G165" s="905">
        <v>1826</v>
      </c>
      <c r="H165" s="905">
        <v>1808</v>
      </c>
      <c r="I165" s="905">
        <v>1742</v>
      </c>
      <c r="J165" s="905">
        <v>1744</v>
      </c>
      <c r="K165" s="698">
        <v>1755</v>
      </c>
      <c r="L165" s="583">
        <v>1697</v>
      </c>
      <c r="M165" s="583">
        <v>1624</v>
      </c>
      <c r="N165" s="583">
        <v>1689</v>
      </c>
      <c r="O165" s="99">
        <v>1786</v>
      </c>
      <c r="P165" s="980">
        <v>1831</v>
      </c>
      <c r="Q165" s="980" t="s">
        <v>918</v>
      </c>
    </row>
    <row r="166" spans="1:17" s="558" customFormat="1" ht="26.25" customHeight="1" x14ac:dyDescent="0.2">
      <c r="A166" s="617" t="s">
        <v>402</v>
      </c>
      <c r="B166" s="905">
        <v>1119</v>
      </c>
      <c r="C166" s="905">
        <v>996</v>
      </c>
      <c r="D166" s="905">
        <v>1317</v>
      </c>
      <c r="E166" s="905">
        <v>1379</v>
      </c>
      <c r="F166" s="905">
        <v>1690</v>
      </c>
      <c r="G166" s="905">
        <v>1651</v>
      </c>
      <c r="H166" s="905">
        <v>1588</v>
      </c>
      <c r="I166" s="905">
        <v>1341</v>
      </c>
      <c r="J166" s="905">
        <v>1412</v>
      </c>
      <c r="K166" s="698">
        <v>1500</v>
      </c>
      <c r="L166" s="583">
        <v>1486</v>
      </c>
      <c r="M166" s="583">
        <v>1429</v>
      </c>
      <c r="N166" s="583">
        <v>1575</v>
      </c>
      <c r="O166" s="99">
        <v>1683</v>
      </c>
      <c r="P166" s="980">
        <v>1687</v>
      </c>
      <c r="Q166" s="980" t="s">
        <v>919</v>
      </c>
    </row>
    <row r="167" spans="1:17" s="558" customFormat="1" ht="24" x14ac:dyDescent="0.2">
      <c r="A167" s="617" t="s">
        <v>403</v>
      </c>
      <c r="B167" s="905" t="s">
        <v>8</v>
      </c>
      <c r="C167" s="905" t="s">
        <v>8</v>
      </c>
      <c r="D167" s="905" t="s">
        <v>8</v>
      </c>
      <c r="E167" s="905" t="s">
        <v>8</v>
      </c>
      <c r="F167" s="905" t="s">
        <v>8</v>
      </c>
      <c r="G167" s="905" t="s">
        <v>8</v>
      </c>
      <c r="H167" s="905" t="s">
        <v>8</v>
      </c>
      <c r="I167" s="905" t="s">
        <v>8</v>
      </c>
      <c r="J167" s="905" t="s">
        <v>8</v>
      </c>
      <c r="K167" s="905" t="s">
        <v>8</v>
      </c>
      <c r="L167" s="905" t="s">
        <v>8</v>
      </c>
      <c r="M167" s="905" t="s">
        <v>8</v>
      </c>
      <c r="N167" s="905" t="s">
        <v>8</v>
      </c>
      <c r="O167" s="905" t="s">
        <v>8</v>
      </c>
      <c r="P167" s="980" t="s">
        <v>8</v>
      </c>
      <c r="Q167" s="1097" t="s">
        <v>8</v>
      </c>
    </row>
    <row r="168" spans="1:17" s="558" customFormat="1" ht="35.25" x14ac:dyDescent="0.2">
      <c r="A168" s="699" t="s">
        <v>404</v>
      </c>
      <c r="B168" s="905" t="s">
        <v>8</v>
      </c>
      <c r="C168" s="905" t="s">
        <v>8</v>
      </c>
      <c r="D168" s="905" t="s">
        <v>8</v>
      </c>
      <c r="E168" s="905" t="s">
        <v>8</v>
      </c>
      <c r="F168" s="905" t="s">
        <v>8</v>
      </c>
      <c r="G168" s="905" t="s">
        <v>8</v>
      </c>
      <c r="H168" s="905" t="s">
        <v>8</v>
      </c>
      <c r="I168" s="905" t="s">
        <v>8</v>
      </c>
      <c r="J168" s="905" t="s">
        <v>8</v>
      </c>
      <c r="K168" s="905" t="s">
        <v>8</v>
      </c>
      <c r="L168" s="905" t="s">
        <v>8</v>
      </c>
      <c r="M168" s="905" t="s">
        <v>8</v>
      </c>
      <c r="N168" s="905" t="s">
        <v>8</v>
      </c>
      <c r="O168" s="905" t="s">
        <v>8</v>
      </c>
      <c r="P168" s="980" t="s">
        <v>8</v>
      </c>
      <c r="Q168" s="1097" t="s">
        <v>8</v>
      </c>
    </row>
    <row r="169" spans="1:17" s="558" customFormat="1" ht="22.5" x14ac:dyDescent="0.2">
      <c r="A169" s="699" t="s">
        <v>405</v>
      </c>
      <c r="B169" s="613">
        <v>6153.9049999999997</v>
      </c>
      <c r="C169" s="613">
        <v>5112.54</v>
      </c>
      <c r="D169" s="613">
        <v>11504.295</v>
      </c>
      <c r="E169" s="613">
        <v>7702.6109999999999</v>
      </c>
      <c r="F169" s="613">
        <v>10713.973</v>
      </c>
      <c r="G169" s="613">
        <v>11970.054908869999</v>
      </c>
      <c r="H169" s="613">
        <v>21844.756121040002</v>
      </c>
      <c r="I169" s="613">
        <v>13210.8548407</v>
      </c>
      <c r="J169" s="613">
        <v>14880.768362999997</v>
      </c>
      <c r="K169" s="1101">
        <v>17317.118999999999</v>
      </c>
      <c r="L169" s="1101">
        <v>18519.661</v>
      </c>
      <c r="M169" s="1101">
        <v>21650.384999999998</v>
      </c>
      <c r="N169" s="1101">
        <v>31462.205999999998</v>
      </c>
      <c r="O169" s="1101">
        <v>27472.405999999999</v>
      </c>
      <c r="P169" s="1102">
        <v>42036.3</v>
      </c>
      <c r="Q169" s="975" t="s">
        <v>205</v>
      </c>
    </row>
    <row r="170" spans="1:17" s="558" customFormat="1" x14ac:dyDescent="0.2">
      <c r="A170" s="1156" t="s">
        <v>181</v>
      </c>
      <c r="B170" s="1157" t="s">
        <v>374</v>
      </c>
      <c r="C170" s="1157" t="s">
        <v>374</v>
      </c>
      <c r="D170" s="1157" t="s">
        <v>374</v>
      </c>
      <c r="E170" s="1157" t="s">
        <v>374</v>
      </c>
      <c r="F170" s="1157" t="s">
        <v>374</v>
      </c>
      <c r="G170" s="1157" t="s">
        <v>374</v>
      </c>
      <c r="H170" s="1157" t="s">
        <v>4</v>
      </c>
      <c r="I170" s="1157" t="s">
        <v>374</v>
      </c>
      <c r="J170" s="1157" t="s">
        <v>374</v>
      </c>
      <c r="K170" s="1157" t="s">
        <v>374</v>
      </c>
      <c r="L170" s="1157" t="s">
        <v>374</v>
      </c>
      <c r="M170" s="1157" t="s">
        <v>374</v>
      </c>
      <c r="N170" s="1158" t="s">
        <v>374</v>
      </c>
      <c r="O170" s="1159"/>
      <c r="P170" s="1151"/>
      <c r="Q170" s="1151"/>
    </row>
    <row r="171" spans="1:17" s="558" customFormat="1" ht="22.5" x14ac:dyDescent="0.2">
      <c r="A171" s="617" t="s">
        <v>339</v>
      </c>
      <c r="B171" s="584" t="s">
        <v>4</v>
      </c>
      <c r="C171" s="584" t="s">
        <v>4</v>
      </c>
      <c r="D171" s="584" t="s">
        <v>4</v>
      </c>
      <c r="E171" s="700">
        <v>3672.9</v>
      </c>
      <c r="F171" s="700">
        <v>4417.2</v>
      </c>
      <c r="G171" s="700">
        <v>3565.3</v>
      </c>
      <c r="H171" s="700">
        <v>4023.9</v>
      </c>
      <c r="I171" s="700">
        <v>3666.4</v>
      </c>
      <c r="J171" s="700">
        <v>2757.1</v>
      </c>
      <c r="K171" s="700">
        <v>6052.3</v>
      </c>
      <c r="L171" s="700">
        <v>1937.3</v>
      </c>
      <c r="M171" s="700">
        <v>4488.3</v>
      </c>
      <c r="N171" s="700">
        <v>8169.9</v>
      </c>
      <c r="O171" s="665">
        <v>8088.9</v>
      </c>
      <c r="P171" s="1005">
        <v>7116.5</v>
      </c>
      <c r="Q171" s="1005">
        <v>12060</v>
      </c>
    </row>
    <row r="172" spans="1:17" s="558" customFormat="1" ht="22.5" x14ac:dyDescent="0.2">
      <c r="A172" s="617" t="s">
        <v>407</v>
      </c>
      <c r="B172" s="556" t="s">
        <v>4</v>
      </c>
      <c r="C172" s="556" t="s">
        <v>4</v>
      </c>
      <c r="D172" s="556" t="s">
        <v>4</v>
      </c>
      <c r="E172" s="556" t="s">
        <v>4</v>
      </c>
      <c r="F172" s="556" t="s">
        <v>4</v>
      </c>
      <c r="G172" s="556" t="s">
        <v>4</v>
      </c>
      <c r="H172" s="556" t="s">
        <v>4</v>
      </c>
      <c r="I172" s="556" t="s">
        <v>4</v>
      </c>
      <c r="J172" s="556" t="s">
        <v>4</v>
      </c>
      <c r="K172" s="584" t="s">
        <v>4</v>
      </c>
      <c r="L172" s="584" t="s">
        <v>4</v>
      </c>
      <c r="M172" s="584" t="s">
        <v>4</v>
      </c>
      <c r="N172" s="584" t="s">
        <v>4</v>
      </c>
      <c r="O172" s="584" t="s">
        <v>4</v>
      </c>
      <c r="P172" s="1005" t="s">
        <v>4</v>
      </c>
      <c r="Q172" s="1005" t="s">
        <v>4</v>
      </c>
    </row>
    <row r="173" spans="1:17" s="558" customFormat="1" x14ac:dyDescent="0.2">
      <c r="A173" s="621" t="s">
        <v>406</v>
      </c>
      <c r="B173" s="556" t="s">
        <v>4</v>
      </c>
      <c r="C173" s="556" t="s">
        <v>4</v>
      </c>
      <c r="D173" s="556" t="s">
        <v>4</v>
      </c>
      <c r="E173" s="556" t="s">
        <v>4</v>
      </c>
      <c r="F173" s="557">
        <v>112.4</v>
      </c>
      <c r="G173" s="557">
        <v>77.2</v>
      </c>
      <c r="H173" s="557">
        <v>95.9</v>
      </c>
      <c r="I173" s="557">
        <v>84.3</v>
      </c>
      <c r="J173" s="557">
        <v>70.599999999999994</v>
      </c>
      <c r="K173" s="557">
        <v>206.3</v>
      </c>
      <c r="L173" s="557">
        <v>30</v>
      </c>
      <c r="M173" s="557">
        <v>214.1</v>
      </c>
      <c r="N173" s="650">
        <v>158.30000000000001</v>
      </c>
      <c r="O173" s="557">
        <v>162.5</v>
      </c>
      <c r="P173" s="1005">
        <v>82.4</v>
      </c>
      <c r="Q173" s="1005">
        <v>152.5</v>
      </c>
    </row>
    <row r="174" spans="1:17" s="558" customFormat="1" ht="12.75" x14ac:dyDescent="0.2">
      <c r="A174" s="701" t="s">
        <v>408</v>
      </c>
      <c r="B174" s="592"/>
      <c r="C174" s="592"/>
      <c r="D174" s="592"/>
      <c r="E174" s="593"/>
      <c r="F174" s="593"/>
      <c r="G174" s="593"/>
      <c r="H174" s="593"/>
      <c r="I174" s="590"/>
      <c r="J174" s="590"/>
      <c r="K174" s="590"/>
      <c r="L174" s="590"/>
      <c r="M174" s="590"/>
      <c r="N174" s="591"/>
      <c r="O174" s="138"/>
      <c r="P174" s="999"/>
      <c r="Q174" s="999"/>
    </row>
    <row r="175" spans="1:17" s="558" customFormat="1" ht="12.75" x14ac:dyDescent="0.2">
      <c r="A175" s="588" t="s">
        <v>409</v>
      </c>
      <c r="B175" s="592"/>
      <c r="C175" s="592"/>
      <c r="D175" s="592"/>
      <c r="E175" s="593"/>
      <c r="F175" s="593"/>
      <c r="G175" s="593"/>
      <c r="H175" s="593"/>
      <c r="I175" s="590"/>
      <c r="J175" s="590"/>
      <c r="K175" s="590"/>
      <c r="L175" s="590"/>
      <c r="M175" s="590"/>
      <c r="N175" s="591"/>
      <c r="O175" s="138"/>
      <c r="P175" s="999"/>
      <c r="Q175" s="999"/>
    </row>
    <row r="176" spans="1:17" s="558" customFormat="1" ht="12.75" x14ac:dyDescent="0.2">
      <c r="A176" s="588" t="s">
        <v>410</v>
      </c>
      <c r="B176" s="1519"/>
      <c r="C176" s="1519"/>
      <c r="D176" s="1519"/>
      <c r="E176" s="590"/>
      <c r="F176" s="590"/>
      <c r="G176" s="590"/>
      <c r="H176" s="590"/>
      <c r="I176" s="590"/>
      <c r="J176" s="590"/>
      <c r="K176" s="590"/>
      <c r="L176" s="590"/>
      <c r="M176" s="590"/>
      <c r="N176" s="591"/>
      <c r="O176" s="138"/>
      <c r="P176" s="999"/>
      <c r="Q176" s="999"/>
    </row>
    <row r="177" spans="1:28" s="558" customFormat="1" ht="12.75" x14ac:dyDescent="0.2">
      <c r="A177" s="1519" t="s">
        <v>411</v>
      </c>
      <c r="B177" s="592"/>
      <c r="C177" s="592"/>
      <c r="D177" s="592"/>
      <c r="E177" s="590"/>
      <c r="F177" s="590"/>
      <c r="G177" s="590"/>
      <c r="H177" s="590"/>
      <c r="I177" s="590"/>
      <c r="J177" s="590"/>
      <c r="K177" s="590"/>
      <c r="L177" s="590"/>
      <c r="M177" s="590"/>
      <c r="N177" s="591"/>
      <c r="O177" s="138"/>
      <c r="P177" s="999"/>
      <c r="Q177" s="999"/>
    </row>
    <row r="178" spans="1:28" s="558" customFormat="1" ht="12.75" x14ac:dyDescent="0.2">
      <c r="A178" s="594" t="s">
        <v>412</v>
      </c>
      <c r="B178" s="595"/>
      <c r="C178" s="595"/>
      <c r="D178" s="1513"/>
      <c r="E178" s="590"/>
      <c r="F178" s="590"/>
      <c r="G178" s="590"/>
      <c r="H178" s="590"/>
      <c r="I178" s="590"/>
      <c r="J178" s="590"/>
      <c r="K178" s="590"/>
      <c r="L178" s="590"/>
      <c r="M178" s="590"/>
      <c r="N178" s="591"/>
      <c r="O178" s="138"/>
      <c r="P178" s="999"/>
      <c r="Q178" s="999"/>
    </row>
    <row r="179" spans="1:28" s="558" customFormat="1" ht="12.75" x14ac:dyDescent="0.2">
      <c r="A179" s="1519" t="s">
        <v>413</v>
      </c>
      <c r="B179" s="595"/>
      <c r="C179" s="595"/>
      <c r="D179" s="1513"/>
      <c r="E179" s="590"/>
      <c r="F179" s="590"/>
      <c r="G179" s="590"/>
      <c r="H179" s="590"/>
      <c r="I179" s="590"/>
      <c r="J179" s="590"/>
      <c r="K179" s="590"/>
      <c r="L179" s="590"/>
      <c r="M179" s="590"/>
      <c r="N179" s="591"/>
      <c r="O179" s="138"/>
      <c r="P179" s="999"/>
      <c r="Q179" s="999"/>
    </row>
    <row r="180" spans="1:28" s="558" customFormat="1" ht="12.75" x14ac:dyDescent="0.2">
      <c r="A180" s="1519" t="s">
        <v>414</v>
      </c>
      <c r="B180" s="1519"/>
      <c r="C180" s="1519"/>
      <c r="D180" s="1519"/>
      <c r="E180" s="590"/>
      <c r="F180" s="590"/>
      <c r="G180" s="590"/>
      <c r="H180" s="590"/>
      <c r="I180" s="590"/>
      <c r="J180" s="590"/>
      <c r="K180" s="590"/>
      <c r="L180" s="590"/>
      <c r="M180" s="590"/>
      <c r="N180" s="591"/>
      <c r="O180" s="138"/>
      <c r="P180" s="999"/>
      <c r="Q180" s="999"/>
    </row>
    <row r="181" spans="1:28" s="558" customFormat="1" ht="12.75" x14ac:dyDescent="0.2">
      <c r="A181" s="1519" t="s">
        <v>415</v>
      </c>
      <c r="B181" s="1513"/>
      <c r="C181" s="1513"/>
      <c r="D181" s="1513"/>
      <c r="E181" s="1513"/>
      <c r="F181" s="1513"/>
      <c r="G181" s="1513"/>
      <c r="H181" s="1513"/>
      <c r="I181" s="1513"/>
      <c r="J181" s="1513"/>
      <c r="K181" s="1513"/>
      <c r="L181" s="1513"/>
      <c r="M181" s="1513"/>
      <c r="N181" s="1513"/>
      <c r="O181" s="1513"/>
      <c r="P181" s="999"/>
      <c r="Q181" s="999"/>
    </row>
    <row r="182" spans="1:28" s="558" customFormat="1" ht="15" customHeight="1" x14ac:dyDescent="0.25">
      <c r="A182" s="1669" t="s">
        <v>862</v>
      </c>
      <c r="B182" s="1670"/>
      <c r="C182" s="1670"/>
      <c r="D182" s="1670"/>
      <c r="E182" s="1670"/>
      <c r="F182" s="1670"/>
      <c r="G182" s="1670"/>
      <c r="H182" s="1670"/>
      <c r="I182" s="1670"/>
      <c r="J182" s="1670"/>
      <c r="K182" s="1670"/>
      <c r="L182" s="1670"/>
      <c r="M182" s="1670"/>
      <c r="N182" s="1670"/>
      <c r="O182" s="1670"/>
      <c r="P182" s="999"/>
      <c r="Q182" s="999"/>
    </row>
    <row r="183" spans="1:28" s="558" customFormat="1" ht="12.75" x14ac:dyDescent="0.2">
      <c r="A183" s="588" t="s">
        <v>416</v>
      </c>
      <c r="B183" s="597"/>
      <c r="C183" s="597"/>
      <c r="D183" s="597"/>
      <c r="E183" s="601"/>
      <c r="F183" s="601"/>
      <c r="G183" s="590"/>
      <c r="H183" s="590"/>
      <c r="I183" s="590"/>
      <c r="J183" s="590"/>
      <c r="K183" s="590"/>
      <c r="L183" s="590"/>
      <c r="M183" s="590"/>
      <c r="N183" s="591"/>
      <c r="O183" s="138"/>
      <c r="P183" s="999"/>
      <c r="Q183" s="999"/>
    </row>
    <row r="184" spans="1:28" s="558" customFormat="1" ht="12.75" x14ac:dyDescent="0.2">
      <c r="A184" s="588" t="s">
        <v>417</v>
      </c>
      <c r="B184" s="595"/>
      <c r="C184" s="595"/>
      <c r="D184" s="595"/>
      <c r="E184" s="604"/>
      <c r="F184" s="604"/>
      <c r="G184" s="604"/>
      <c r="H184" s="599"/>
      <c r="I184" s="599"/>
      <c r="J184" s="590"/>
      <c r="K184" s="590"/>
      <c r="L184" s="590"/>
      <c r="M184" s="590"/>
      <c r="N184" s="591"/>
      <c r="O184" s="138"/>
      <c r="P184" s="999"/>
      <c r="Q184" s="999"/>
    </row>
    <row r="185" spans="1:28" s="558" customFormat="1" ht="12.75" x14ac:dyDescent="0.2">
      <c r="A185" s="602" t="s">
        <v>863</v>
      </c>
      <c r="B185" s="603"/>
      <c r="C185" s="603"/>
      <c r="D185" s="603"/>
      <c r="E185" s="604"/>
      <c r="F185" s="604"/>
      <c r="G185" s="604"/>
      <c r="H185" s="603"/>
      <c r="I185" s="603"/>
      <c r="J185" s="605"/>
      <c r="K185" s="605"/>
      <c r="L185" s="605"/>
      <c r="M185" s="605"/>
      <c r="O185" s="138"/>
      <c r="P185" s="981"/>
      <c r="Q185" s="981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s="582" customFormat="1" ht="12.75" x14ac:dyDescent="0.2">
      <c r="A186" s="602" t="s">
        <v>864</v>
      </c>
      <c r="B186" s="603"/>
      <c r="C186" s="603"/>
      <c r="D186" s="603"/>
      <c r="E186" s="603"/>
      <c r="F186" s="603"/>
      <c r="G186" s="603"/>
      <c r="H186" s="603"/>
      <c r="I186" s="603"/>
      <c r="J186" s="605"/>
      <c r="K186" s="605"/>
      <c r="L186" s="605"/>
      <c r="M186" s="605"/>
      <c r="N186" s="558"/>
      <c r="O186" s="138"/>
      <c r="P186" s="981"/>
      <c r="Q186" s="981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s="582" customFormat="1" ht="12.75" x14ac:dyDescent="0.2">
      <c r="A187" s="339" t="s">
        <v>877</v>
      </c>
      <c r="B187" s="603"/>
      <c r="C187" s="603"/>
      <c r="D187" s="603"/>
      <c r="E187" s="603"/>
      <c r="F187" s="603"/>
      <c r="G187" s="603"/>
      <c r="H187" s="603"/>
      <c r="I187" s="603"/>
      <c r="J187" s="605"/>
      <c r="K187" s="605"/>
      <c r="L187" s="605"/>
      <c r="M187" s="605"/>
      <c r="N187" s="558"/>
      <c r="O187" s="138"/>
      <c r="P187" s="981"/>
      <c r="Q187" s="981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x14ac:dyDescent="0.2">
      <c r="A188" s="606" t="s">
        <v>309</v>
      </c>
    </row>
    <row r="189" spans="1:28" x14ac:dyDescent="0.2">
      <c r="A189" s="606" t="s">
        <v>418</v>
      </c>
      <c r="B189" s="607"/>
      <c r="C189" s="607"/>
      <c r="D189" s="607"/>
      <c r="E189" s="607"/>
      <c r="F189" s="607"/>
      <c r="G189" s="607"/>
      <c r="H189" s="607"/>
      <c r="I189" s="607"/>
      <c r="J189" s="607"/>
      <c r="K189" s="607"/>
      <c r="L189" s="607"/>
      <c r="M189" s="607"/>
      <c r="N189" s="607"/>
    </row>
    <row r="262" spans="1:30" s="596" customFormat="1" x14ac:dyDescent="0.2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103"/>
      <c r="Q262" s="1103"/>
      <c r="R262" s="1513"/>
      <c r="S262" s="1513"/>
      <c r="T262" s="1513"/>
      <c r="U262" s="1513"/>
      <c r="V262" s="1513"/>
      <c r="W262" s="1513"/>
      <c r="X262" s="1513"/>
      <c r="Y262" s="1513"/>
      <c r="Z262" s="1513"/>
      <c r="AA262" s="1513"/>
      <c r="AB262" s="1513"/>
      <c r="AC262" s="1513"/>
      <c r="AD262" s="1513"/>
    </row>
    <row r="263" spans="1:30" ht="32.25" customHeight="1" x14ac:dyDescent="0.2"/>
    <row r="264" spans="1:30" ht="15.75" customHeight="1" x14ac:dyDescent="0.2"/>
  </sheetData>
  <mergeCells count="2">
    <mergeCell ref="A1:O1"/>
    <mergeCell ref="A182:O18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57.5703125" style="138" customWidth="1"/>
    <col min="2" max="3" width="11.42578125" style="138" customWidth="1"/>
    <col min="4" max="4" width="10.140625" style="138" customWidth="1"/>
    <col min="5" max="14" width="11.42578125" style="138" customWidth="1"/>
    <col min="15" max="15" width="9.140625" style="138" customWidth="1"/>
    <col min="16" max="16" width="13.42578125" style="981" customWidth="1"/>
    <col min="17" max="17" width="11" style="138" customWidth="1"/>
    <col min="18" max="255" width="9.140625" style="138"/>
    <col min="256" max="256" width="57.5703125" style="138" customWidth="1"/>
    <col min="257" max="258" width="11.42578125" style="138" bestFit="1" customWidth="1"/>
    <col min="259" max="259" width="10.140625" style="138" bestFit="1" customWidth="1"/>
    <col min="260" max="269" width="11.42578125" style="138" bestFit="1" customWidth="1"/>
    <col min="270" max="270" width="11.140625" style="138" customWidth="1"/>
    <col min="271" max="511" width="9.140625" style="138"/>
    <col min="512" max="512" width="57.5703125" style="138" customWidth="1"/>
    <col min="513" max="514" width="11.42578125" style="138" bestFit="1" customWidth="1"/>
    <col min="515" max="515" width="10.140625" style="138" bestFit="1" customWidth="1"/>
    <col min="516" max="525" width="11.42578125" style="138" bestFit="1" customWidth="1"/>
    <col min="526" max="526" width="11.140625" style="138" customWidth="1"/>
    <col min="527" max="767" width="9.140625" style="138"/>
    <col min="768" max="768" width="57.5703125" style="138" customWidth="1"/>
    <col min="769" max="770" width="11.42578125" style="138" bestFit="1" customWidth="1"/>
    <col min="771" max="771" width="10.140625" style="138" bestFit="1" customWidth="1"/>
    <col min="772" max="781" width="11.42578125" style="138" bestFit="1" customWidth="1"/>
    <col min="782" max="782" width="11.140625" style="138" customWidth="1"/>
    <col min="783" max="1023" width="9.140625" style="138"/>
    <col min="1024" max="1024" width="57.5703125" style="138" customWidth="1"/>
    <col min="1025" max="1026" width="11.42578125" style="138" bestFit="1" customWidth="1"/>
    <col min="1027" max="1027" width="10.140625" style="138" bestFit="1" customWidth="1"/>
    <col min="1028" max="1037" width="11.42578125" style="138" bestFit="1" customWidth="1"/>
    <col min="1038" max="1038" width="11.140625" style="138" customWidth="1"/>
    <col min="1039" max="1279" width="9.140625" style="138"/>
    <col min="1280" max="1280" width="57.5703125" style="138" customWidth="1"/>
    <col min="1281" max="1282" width="11.42578125" style="138" bestFit="1" customWidth="1"/>
    <col min="1283" max="1283" width="10.140625" style="138" bestFit="1" customWidth="1"/>
    <col min="1284" max="1293" width="11.42578125" style="138" bestFit="1" customWidth="1"/>
    <col min="1294" max="1294" width="11.140625" style="138" customWidth="1"/>
    <col min="1295" max="1535" width="9.140625" style="138"/>
    <col min="1536" max="1536" width="57.5703125" style="138" customWidth="1"/>
    <col min="1537" max="1538" width="11.42578125" style="138" bestFit="1" customWidth="1"/>
    <col min="1539" max="1539" width="10.140625" style="138" bestFit="1" customWidth="1"/>
    <col min="1540" max="1549" width="11.42578125" style="138" bestFit="1" customWidth="1"/>
    <col min="1550" max="1550" width="11.140625" style="138" customWidth="1"/>
    <col min="1551" max="1791" width="9.140625" style="138"/>
    <col min="1792" max="1792" width="57.5703125" style="138" customWidth="1"/>
    <col min="1793" max="1794" width="11.42578125" style="138" bestFit="1" customWidth="1"/>
    <col min="1795" max="1795" width="10.140625" style="138" bestFit="1" customWidth="1"/>
    <col min="1796" max="1805" width="11.42578125" style="138" bestFit="1" customWidth="1"/>
    <col min="1806" max="1806" width="11.140625" style="138" customWidth="1"/>
    <col min="1807" max="2047" width="9.140625" style="138"/>
    <col min="2048" max="2048" width="57.5703125" style="138" customWidth="1"/>
    <col min="2049" max="2050" width="11.42578125" style="138" bestFit="1" customWidth="1"/>
    <col min="2051" max="2051" width="10.140625" style="138" bestFit="1" customWidth="1"/>
    <col min="2052" max="2061" width="11.42578125" style="138" bestFit="1" customWidth="1"/>
    <col min="2062" max="2062" width="11.140625" style="138" customWidth="1"/>
    <col min="2063" max="2303" width="9.140625" style="138"/>
    <col min="2304" max="2304" width="57.5703125" style="138" customWidth="1"/>
    <col min="2305" max="2306" width="11.42578125" style="138" bestFit="1" customWidth="1"/>
    <col min="2307" max="2307" width="10.140625" style="138" bestFit="1" customWidth="1"/>
    <col min="2308" max="2317" width="11.42578125" style="138" bestFit="1" customWidth="1"/>
    <col min="2318" max="2318" width="11.140625" style="138" customWidth="1"/>
    <col min="2319" max="2559" width="9.140625" style="138"/>
    <col min="2560" max="2560" width="57.5703125" style="138" customWidth="1"/>
    <col min="2561" max="2562" width="11.42578125" style="138" bestFit="1" customWidth="1"/>
    <col min="2563" max="2563" width="10.140625" style="138" bestFit="1" customWidth="1"/>
    <col min="2564" max="2573" width="11.42578125" style="138" bestFit="1" customWidth="1"/>
    <col min="2574" max="2574" width="11.140625" style="138" customWidth="1"/>
    <col min="2575" max="2815" width="9.140625" style="138"/>
    <col min="2816" max="2816" width="57.5703125" style="138" customWidth="1"/>
    <col min="2817" max="2818" width="11.42578125" style="138" bestFit="1" customWidth="1"/>
    <col min="2819" max="2819" width="10.140625" style="138" bestFit="1" customWidth="1"/>
    <col min="2820" max="2829" width="11.42578125" style="138" bestFit="1" customWidth="1"/>
    <col min="2830" max="2830" width="11.140625" style="138" customWidth="1"/>
    <col min="2831" max="3071" width="9.140625" style="138"/>
    <col min="3072" max="3072" width="57.5703125" style="138" customWidth="1"/>
    <col min="3073" max="3074" width="11.42578125" style="138" bestFit="1" customWidth="1"/>
    <col min="3075" max="3075" width="10.140625" style="138" bestFit="1" customWidth="1"/>
    <col min="3076" max="3085" width="11.42578125" style="138" bestFit="1" customWidth="1"/>
    <col min="3086" max="3086" width="11.140625" style="138" customWidth="1"/>
    <col min="3087" max="3327" width="9.140625" style="138"/>
    <col min="3328" max="3328" width="57.5703125" style="138" customWidth="1"/>
    <col min="3329" max="3330" width="11.42578125" style="138" bestFit="1" customWidth="1"/>
    <col min="3331" max="3331" width="10.140625" style="138" bestFit="1" customWidth="1"/>
    <col min="3332" max="3341" width="11.42578125" style="138" bestFit="1" customWidth="1"/>
    <col min="3342" max="3342" width="11.140625" style="138" customWidth="1"/>
    <col min="3343" max="3583" width="9.140625" style="138"/>
    <col min="3584" max="3584" width="57.5703125" style="138" customWidth="1"/>
    <col min="3585" max="3586" width="11.42578125" style="138" bestFit="1" customWidth="1"/>
    <col min="3587" max="3587" width="10.140625" style="138" bestFit="1" customWidth="1"/>
    <col min="3588" max="3597" width="11.42578125" style="138" bestFit="1" customWidth="1"/>
    <col min="3598" max="3598" width="11.140625" style="138" customWidth="1"/>
    <col min="3599" max="3839" width="9.140625" style="138"/>
    <col min="3840" max="3840" width="57.5703125" style="138" customWidth="1"/>
    <col min="3841" max="3842" width="11.42578125" style="138" bestFit="1" customWidth="1"/>
    <col min="3843" max="3843" width="10.140625" style="138" bestFit="1" customWidth="1"/>
    <col min="3844" max="3853" width="11.42578125" style="138" bestFit="1" customWidth="1"/>
    <col min="3854" max="3854" width="11.140625" style="138" customWidth="1"/>
    <col min="3855" max="4095" width="9.140625" style="138"/>
    <col min="4096" max="4096" width="57.5703125" style="138" customWidth="1"/>
    <col min="4097" max="4098" width="11.42578125" style="138" bestFit="1" customWidth="1"/>
    <col min="4099" max="4099" width="10.140625" style="138" bestFit="1" customWidth="1"/>
    <col min="4100" max="4109" width="11.42578125" style="138" bestFit="1" customWidth="1"/>
    <col min="4110" max="4110" width="11.140625" style="138" customWidth="1"/>
    <col min="4111" max="4351" width="9.140625" style="138"/>
    <col min="4352" max="4352" width="57.5703125" style="138" customWidth="1"/>
    <col min="4353" max="4354" width="11.42578125" style="138" bestFit="1" customWidth="1"/>
    <col min="4355" max="4355" width="10.140625" style="138" bestFit="1" customWidth="1"/>
    <col min="4356" max="4365" width="11.42578125" style="138" bestFit="1" customWidth="1"/>
    <col min="4366" max="4366" width="11.140625" style="138" customWidth="1"/>
    <col min="4367" max="4607" width="9.140625" style="138"/>
    <col min="4608" max="4608" width="57.5703125" style="138" customWidth="1"/>
    <col min="4609" max="4610" width="11.42578125" style="138" bestFit="1" customWidth="1"/>
    <col min="4611" max="4611" width="10.140625" style="138" bestFit="1" customWidth="1"/>
    <col min="4612" max="4621" width="11.42578125" style="138" bestFit="1" customWidth="1"/>
    <col min="4622" max="4622" width="11.140625" style="138" customWidth="1"/>
    <col min="4623" max="4863" width="9.140625" style="138"/>
    <col min="4864" max="4864" width="57.5703125" style="138" customWidth="1"/>
    <col min="4865" max="4866" width="11.42578125" style="138" bestFit="1" customWidth="1"/>
    <col min="4867" max="4867" width="10.140625" style="138" bestFit="1" customWidth="1"/>
    <col min="4868" max="4877" width="11.42578125" style="138" bestFit="1" customWidth="1"/>
    <col min="4878" max="4878" width="11.140625" style="138" customWidth="1"/>
    <col min="4879" max="5119" width="9.140625" style="138"/>
    <col min="5120" max="5120" width="57.5703125" style="138" customWidth="1"/>
    <col min="5121" max="5122" width="11.42578125" style="138" bestFit="1" customWidth="1"/>
    <col min="5123" max="5123" width="10.140625" style="138" bestFit="1" customWidth="1"/>
    <col min="5124" max="5133" width="11.42578125" style="138" bestFit="1" customWidth="1"/>
    <col min="5134" max="5134" width="11.140625" style="138" customWidth="1"/>
    <col min="5135" max="5375" width="9.140625" style="138"/>
    <col min="5376" max="5376" width="57.5703125" style="138" customWidth="1"/>
    <col min="5377" max="5378" width="11.42578125" style="138" bestFit="1" customWidth="1"/>
    <col min="5379" max="5379" width="10.140625" style="138" bestFit="1" customWidth="1"/>
    <col min="5380" max="5389" width="11.42578125" style="138" bestFit="1" customWidth="1"/>
    <col min="5390" max="5390" width="11.140625" style="138" customWidth="1"/>
    <col min="5391" max="5631" width="9.140625" style="138"/>
    <col min="5632" max="5632" width="57.5703125" style="138" customWidth="1"/>
    <col min="5633" max="5634" width="11.42578125" style="138" bestFit="1" customWidth="1"/>
    <col min="5635" max="5635" width="10.140625" style="138" bestFit="1" customWidth="1"/>
    <col min="5636" max="5645" width="11.42578125" style="138" bestFit="1" customWidth="1"/>
    <col min="5646" max="5646" width="11.140625" style="138" customWidth="1"/>
    <col min="5647" max="5887" width="9.140625" style="138"/>
    <col min="5888" max="5888" width="57.5703125" style="138" customWidth="1"/>
    <col min="5889" max="5890" width="11.42578125" style="138" bestFit="1" customWidth="1"/>
    <col min="5891" max="5891" width="10.140625" style="138" bestFit="1" customWidth="1"/>
    <col min="5892" max="5901" width="11.42578125" style="138" bestFit="1" customWidth="1"/>
    <col min="5902" max="5902" width="11.140625" style="138" customWidth="1"/>
    <col min="5903" max="6143" width="9.140625" style="138"/>
    <col min="6144" max="6144" width="57.5703125" style="138" customWidth="1"/>
    <col min="6145" max="6146" width="11.42578125" style="138" bestFit="1" customWidth="1"/>
    <col min="6147" max="6147" width="10.140625" style="138" bestFit="1" customWidth="1"/>
    <col min="6148" max="6157" width="11.42578125" style="138" bestFit="1" customWidth="1"/>
    <col min="6158" max="6158" width="11.140625" style="138" customWidth="1"/>
    <col min="6159" max="6399" width="9.140625" style="138"/>
    <col min="6400" max="6400" width="57.5703125" style="138" customWidth="1"/>
    <col min="6401" max="6402" width="11.42578125" style="138" bestFit="1" customWidth="1"/>
    <col min="6403" max="6403" width="10.140625" style="138" bestFit="1" customWidth="1"/>
    <col min="6404" max="6413" width="11.42578125" style="138" bestFit="1" customWidth="1"/>
    <col min="6414" max="6414" width="11.140625" style="138" customWidth="1"/>
    <col min="6415" max="6655" width="9.140625" style="138"/>
    <col min="6656" max="6656" width="57.5703125" style="138" customWidth="1"/>
    <col min="6657" max="6658" width="11.42578125" style="138" bestFit="1" customWidth="1"/>
    <col min="6659" max="6659" width="10.140625" style="138" bestFit="1" customWidth="1"/>
    <col min="6660" max="6669" width="11.42578125" style="138" bestFit="1" customWidth="1"/>
    <col min="6670" max="6670" width="11.140625" style="138" customWidth="1"/>
    <col min="6671" max="6911" width="9.140625" style="138"/>
    <col min="6912" max="6912" width="57.5703125" style="138" customWidth="1"/>
    <col min="6913" max="6914" width="11.42578125" style="138" bestFit="1" customWidth="1"/>
    <col min="6915" max="6915" width="10.140625" style="138" bestFit="1" customWidth="1"/>
    <col min="6916" max="6925" width="11.42578125" style="138" bestFit="1" customWidth="1"/>
    <col min="6926" max="6926" width="11.140625" style="138" customWidth="1"/>
    <col min="6927" max="7167" width="9.140625" style="138"/>
    <col min="7168" max="7168" width="57.5703125" style="138" customWidth="1"/>
    <col min="7169" max="7170" width="11.42578125" style="138" bestFit="1" customWidth="1"/>
    <col min="7171" max="7171" width="10.140625" style="138" bestFit="1" customWidth="1"/>
    <col min="7172" max="7181" width="11.42578125" style="138" bestFit="1" customWidth="1"/>
    <col min="7182" max="7182" width="11.140625" style="138" customWidth="1"/>
    <col min="7183" max="7423" width="9.140625" style="138"/>
    <col min="7424" max="7424" width="57.5703125" style="138" customWidth="1"/>
    <col min="7425" max="7426" width="11.42578125" style="138" bestFit="1" customWidth="1"/>
    <col min="7427" max="7427" width="10.140625" style="138" bestFit="1" customWidth="1"/>
    <col min="7428" max="7437" width="11.42578125" style="138" bestFit="1" customWidth="1"/>
    <col min="7438" max="7438" width="11.140625" style="138" customWidth="1"/>
    <col min="7439" max="7679" width="9.140625" style="138"/>
    <col min="7680" max="7680" width="57.5703125" style="138" customWidth="1"/>
    <col min="7681" max="7682" width="11.42578125" style="138" bestFit="1" customWidth="1"/>
    <col min="7683" max="7683" width="10.140625" style="138" bestFit="1" customWidth="1"/>
    <col min="7684" max="7693" width="11.42578125" style="138" bestFit="1" customWidth="1"/>
    <col min="7694" max="7694" width="11.140625" style="138" customWidth="1"/>
    <col min="7695" max="7935" width="9.140625" style="138"/>
    <col min="7936" max="7936" width="57.5703125" style="138" customWidth="1"/>
    <col min="7937" max="7938" width="11.42578125" style="138" bestFit="1" customWidth="1"/>
    <col min="7939" max="7939" width="10.140625" style="138" bestFit="1" customWidth="1"/>
    <col min="7940" max="7949" width="11.42578125" style="138" bestFit="1" customWidth="1"/>
    <col min="7950" max="7950" width="11.140625" style="138" customWidth="1"/>
    <col min="7951" max="8191" width="9.140625" style="138"/>
    <col min="8192" max="8192" width="57.5703125" style="138" customWidth="1"/>
    <col min="8193" max="8194" width="11.42578125" style="138" bestFit="1" customWidth="1"/>
    <col min="8195" max="8195" width="10.140625" style="138" bestFit="1" customWidth="1"/>
    <col min="8196" max="8205" width="11.42578125" style="138" bestFit="1" customWidth="1"/>
    <col min="8206" max="8206" width="11.140625" style="138" customWidth="1"/>
    <col min="8207" max="8447" width="9.140625" style="138"/>
    <col min="8448" max="8448" width="57.5703125" style="138" customWidth="1"/>
    <col min="8449" max="8450" width="11.42578125" style="138" bestFit="1" customWidth="1"/>
    <col min="8451" max="8451" width="10.140625" style="138" bestFit="1" customWidth="1"/>
    <col min="8452" max="8461" width="11.42578125" style="138" bestFit="1" customWidth="1"/>
    <col min="8462" max="8462" width="11.140625" style="138" customWidth="1"/>
    <col min="8463" max="8703" width="9.140625" style="138"/>
    <col min="8704" max="8704" width="57.5703125" style="138" customWidth="1"/>
    <col min="8705" max="8706" width="11.42578125" style="138" bestFit="1" customWidth="1"/>
    <col min="8707" max="8707" width="10.140625" style="138" bestFit="1" customWidth="1"/>
    <col min="8708" max="8717" width="11.42578125" style="138" bestFit="1" customWidth="1"/>
    <col min="8718" max="8718" width="11.140625" style="138" customWidth="1"/>
    <col min="8719" max="8959" width="9.140625" style="138"/>
    <col min="8960" max="8960" width="57.5703125" style="138" customWidth="1"/>
    <col min="8961" max="8962" width="11.42578125" style="138" bestFit="1" customWidth="1"/>
    <col min="8963" max="8963" width="10.140625" style="138" bestFit="1" customWidth="1"/>
    <col min="8964" max="8973" width="11.42578125" style="138" bestFit="1" customWidth="1"/>
    <col min="8974" max="8974" width="11.140625" style="138" customWidth="1"/>
    <col min="8975" max="9215" width="9.140625" style="138"/>
    <col min="9216" max="9216" width="57.5703125" style="138" customWidth="1"/>
    <col min="9217" max="9218" width="11.42578125" style="138" bestFit="1" customWidth="1"/>
    <col min="9219" max="9219" width="10.140625" style="138" bestFit="1" customWidth="1"/>
    <col min="9220" max="9229" width="11.42578125" style="138" bestFit="1" customWidth="1"/>
    <col min="9230" max="9230" width="11.140625" style="138" customWidth="1"/>
    <col min="9231" max="9471" width="9.140625" style="138"/>
    <col min="9472" max="9472" width="57.5703125" style="138" customWidth="1"/>
    <col min="9473" max="9474" width="11.42578125" style="138" bestFit="1" customWidth="1"/>
    <col min="9475" max="9475" width="10.140625" style="138" bestFit="1" customWidth="1"/>
    <col min="9476" max="9485" width="11.42578125" style="138" bestFit="1" customWidth="1"/>
    <col min="9486" max="9486" width="11.140625" style="138" customWidth="1"/>
    <col min="9487" max="9727" width="9.140625" style="138"/>
    <col min="9728" max="9728" width="57.5703125" style="138" customWidth="1"/>
    <col min="9729" max="9730" width="11.42578125" style="138" bestFit="1" customWidth="1"/>
    <col min="9731" max="9731" width="10.140625" style="138" bestFit="1" customWidth="1"/>
    <col min="9732" max="9741" width="11.42578125" style="138" bestFit="1" customWidth="1"/>
    <col min="9742" max="9742" width="11.140625" style="138" customWidth="1"/>
    <col min="9743" max="9983" width="9.140625" style="138"/>
    <col min="9984" max="9984" width="57.5703125" style="138" customWidth="1"/>
    <col min="9985" max="9986" width="11.42578125" style="138" bestFit="1" customWidth="1"/>
    <col min="9987" max="9987" width="10.140625" style="138" bestFit="1" customWidth="1"/>
    <col min="9988" max="9997" width="11.42578125" style="138" bestFit="1" customWidth="1"/>
    <col min="9998" max="9998" width="11.140625" style="138" customWidth="1"/>
    <col min="9999" max="10239" width="9.140625" style="138"/>
    <col min="10240" max="10240" width="57.5703125" style="138" customWidth="1"/>
    <col min="10241" max="10242" width="11.42578125" style="138" bestFit="1" customWidth="1"/>
    <col min="10243" max="10243" width="10.140625" style="138" bestFit="1" customWidth="1"/>
    <col min="10244" max="10253" width="11.42578125" style="138" bestFit="1" customWidth="1"/>
    <col min="10254" max="10254" width="11.140625" style="138" customWidth="1"/>
    <col min="10255" max="10495" width="9.140625" style="138"/>
    <col min="10496" max="10496" width="57.5703125" style="138" customWidth="1"/>
    <col min="10497" max="10498" width="11.42578125" style="138" bestFit="1" customWidth="1"/>
    <col min="10499" max="10499" width="10.140625" style="138" bestFit="1" customWidth="1"/>
    <col min="10500" max="10509" width="11.42578125" style="138" bestFit="1" customWidth="1"/>
    <col min="10510" max="10510" width="11.140625" style="138" customWidth="1"/>
    <col min="10511" max="10751" width="9.140625" style="138"/>
    <col min="10752" max="10752" width="57.5703125" style="138" customWidth="1"/>
    <col min="10753" max="10754" width="11.42578125" style="138" bestFit="1" customWidth="1"/>
    <col min="10755" max="10755" width="10.140625" style="138" bestFit="1" customWidth="1"/>
    <col min="10756" max="10765" width="11.42578125" style="138" bestFit="1" customWidth="1"/>
    <col min="10766" max="10766" width="11.140625" style="138" customWidth="1"/>
    <col min="10767" max="11007" width="9.140625" style="138"/>
    <col min="11008" max="11008" width="57.5703125" style="138" customWidth="1"/>
    <col min="11009" max="11010" width="11.42578125" style="138" bestFit="1" customWidth="1"/>
    <col min="11011" max="11011" width="10.140625" style="138" bestFit="1" customWidth="1"/>
    <col min="11012" max="11021" width="11.42578125" style="138" bestFit="1" customWidth="1"/>
    <col min="11022" max="11022" width="11.140625" style="138" customWidth="1"/>
    <col min="11023" max="11263" width="9.140625" style="138"/>
    <col min="11264" max="11264" width="57.5703125" style="138" customWidth="1"/>
    <col min="11265" max="11266" width="11.42578125" style="138" bestFit="1" customWidth="1"/>
    <col min="11267" max="11267" width="10.140625" style="138" bestFit="1" customWidth="1"/>
    <col min="11268" max="11277" width="11.42578125" style="138" bestFit="1" customWidth="1"/>
    <col min="11278" max="11278" width="11.140625" style="138" customWidth="1"/>
    <col min="11279" max="11519" width="9.140625" style="138"/>
    <col min="11520" max="11520" width="57.5703125" style="138" customWidth="1"/>
    <col min="11521" max="11522" width="11.42578125" style="138" bestFit="1" customWidth="1"/>
    <col min="11523" max="11523" width="10.140625" style="138" bestFit="1" customWidth="1"/>
    <col min="11524" max="11533" width="11.42578125" style="138" bestFit="1" customWidth="1"/>
    <col min="11534" max="11534" width="11.140625" style="138" customWidth="1"/>
    <col min="11535" max="11775" width="9.140625" style="138"/>
    <col min="11776" max="11776" width="57.5703125" style="138" customWidth="1"/>
    <col min="11777" max="11778" width="11.42578125" style="138" bestFit="1" customWidth="1"/>
    <col min="11779" max="11779" width="10.140625" style="138" bestFit="1" customWidth="1"/>
    <col min="11780" max="11789" width="11.42578125" style="138" bestFit="1" customWidth="1"/>
    <col min="11790" max="11790" width="11.140625" style="138" customWidth="1"/>
    <col min="11791" max="12031" width="9.140625" style="138"/>
    <col min="12032" max="12032" width="57.5703125" style="138" customWidth="1"/>
    <col min="12033" max="12034" width="11.42578125" style="138" bestFit="1" customWidth="1"/>
    <col min="12035" max="12035" width="10.140625" style="138" bestFit="1" customWidth="1"/>
    <col min="12036" max="12045" width="11.42578125" style="138" bestFit="1" customWidth="1"/>
    <col min="12046" max="12046" width="11.140625" style="138" customWidth="1"/>
    <col min="12047" max="12287" width="9.140625" style="138"/>
    <col min="12288" max="12288" width="57.5703125" style="138" customWidth="1"/>
    <col min="12289" max="12290" width="11.42578125" style="138" bestFit="1" customWidth="1"/>
    <col min="12291" max="12291" width="10.140625" style="138" bestFit="1" customWidth="1"/>
    <col min="12292" max="12301" width="11.42578125" style="138" bestFit="1" customWidth="1"/>
    <col min="12302" max="12302" width="11.140625" style="138" customWidth="1"/>
    <col min="12303" max="12543" width="9.140625" style="138"/>
    <col min="12544" max="12544" width="57.5703125" style="138" customWidth="1"/>
    <col min="12545" max="12546" width="11.42578125" style="138" bestFit="1" customWidth="1"/>
    <col min="12547" max="12547" width="10.140625" style="138" bestFit="1" customWidth="1"/>
    <col min="12548" max="12557" width="11.42578125" style="138" bestFit="1" customWidth="1"/>
    <col min="12558" max="12558" width="11.140625" style="138" customWidth="1"/>
    <col min="12559" max="12799" width="9.140625" style="138"/>
    <col min="12800" max="12800" width="57.5703125" style="138" customWidth="1"/>
    <col min="12801" max="12802" width="11.42578125" style="138" bestFit="1" customWidth="1"/>
    <col min="12803" max="12803" width="10.140625" style="138" bestFit="1" customWidth="1"/>
    <col min="12804" max="12813" width="11.42578125" style="138" bestFit="1" customWidth="1"/>
    <col min="12814" max="12814" width="11.140625" style="138" customWidth="1"/>
    <col min="12815" max="13055" width="9.140625" style="138"/>
    <col min="13056" max="13056" width="57.5703125" style="138" customWidth="1"/>
    <col min="13057" max="13058" width="11.42578125" style="138" bestFit="1" customWidth="1"/>
    <col min="13059" max="13059" width="10.140625" style="138" bestFit="1" customWidth="1"/>
    <col min="13060" max="13069" width="11.42578125" style="138" bestFit="1" customWidth="1"/>
    <col min="13070" max="13070" width="11.140625" style="138" customWidth="1"/>
    <col min="13071" max="13311" width="9.140625" style="138"/>
    <col min="13312" max="13312" width="57.5703125" style="138" customWidth="1"/>
    <col min="13313" max="13314" width="11.42578125" style="138" bestFit="1" customWidth="1"/>
    <col min="13315" max="13315" width="10.140625" style="138" bestFit="1" customWidth="1"/>
    <col min="13316" max="13325" width="11.42578125" style="138" bestFit="1" customWidth="1"/>
    <col min="13326" max="13326" width="11.140625" style="138" customWidth="1"/>
    <col min="13327" max="13567" width="9.140625" style="138"/>
    <col min="13568" max="13568" width="57.5703125" style="138" customWidth="1"/>
    <col min="13569" max="13570" width="11.42578125" style="138" bestFit="1" customWidth="1"/>
    <col min="13571" max="13571" width="10.140625" style="138" bestFit="1" customWidth="1"/>
    <col min="13572" max="13581" width="11.42578125" style="138" bestFit="1" customWidth="1"/>
    <col min="13582" max="13582" width="11.140625" style="138" customWidth="1"/>
    <col min="13583" max="13823" width="9.140625" style="138"/>
    <col min="13824" max="13824" width="57.5703125" style="138" customWidth="1"/>
    <col min="13825" max="13826" width="11.42578125" style="138" bestFit="1" customWidth="1"/>
    <col min="13827" max="13827" width="10.140625" style="138" bestFit="1" customWidth="1"/>
    <col min="13828" max="13837" width="11.42578125" style="138" bestFit="1" customWidth="1"/>
    <col min="13838" max="13838" width="11.140625" style="138" customWidth="1"/>
    <col min="13839" max="14079" width="9.140625" style="138"/>
    <col min="14080" max="14080" width="57.5703125" style="138" customWidth="1"/>
    <col min="14081" max="14082" width="11.42578125" style="138" bestFit="1" customWidth="1"/>
    <col min="14083" max="14083" width="10.140625" style="138" bestFit="1" customWidth="1"/>
    <col min="14084" max="14093" width="11.42578125" style="138" bestFit="1" customWidth="1"/>
    <col min="14094" max="14094" width="11.140625" style="138" customWidth="1"/>
    <col min="14095" max="14335" width="9.140625" style="138"/>
    <col min="14336" max="14336" width="57.5703125" style="138" customWidth="1"/>
    <col min="14337" max="14338" width="11.42578125" style="138" bestFit="1" customWidth="1"/>
    <col min="14339" max="14339" width="10.140625" style="138" bestFit="1" customWidth="1"/>
    <col min="14340" max="14349" width="11.42578125" style="138" bestFit="1" customWidth="1"/>
    <col min="14350" max="14350" width="11.140625" style="138" customWidth="1"/>
    <col min="14351" max="14591" width="9.140625" style="138"/>
    <col min="14592" max="14592" width="57.5703125" style="138" customWidth="1"/>
    <col min="14593" max="14594" width="11.42578125" style="138" bestFit="1" customWidth="1"/>
    <col min="14595" max="14595" width="10.140625" style="138" bestFit="1" customWidth="1"/>
    <col min="14596" max="14605" width="11.42578125" style="138" bestFit="1" customWidth="1"/>
    <col min="14606" max="14606" width="11.140625" style="138" customWidth="1"/>
    <col min="14607" max="14847" width="9.140625" style="138"/>
    <col min="14848" max="14848" width="57.5703125" style="138" customWidth="1"/>
    <col min="14849" max="14850" width="11.42578125" style="138" bestFit="1" customWidth="1"/>
    <col min="14851" max="14851" width="10.140625" style="138" bestFit="1" customWidth="1"/>
    <col min="14852" max="14861" width="11.42578125" style="138" bestFit="1" customWidth="1"/>
    <col min="14862" max="14862" width="11.140625" style="138" customWidth="1"/>
    <col min="14863" max="15103" width="9.140625" style="138"/>
    <col min="15104" max="15104" width="57.5703125" style="138" customWidth="1"/>
    <col min="15105" max="15106" width="11.42578125" style="138" bestFit="1" customWidth="1"/>
    <col min="15107" max="15107" width="10.140625" style="138" bestFit="1" customWidth="1"/>
    <col min="15108" max="15117" width="11.42578125" style="138" bestFit="1" customWidth="1"/>
    <col min="15118" max="15118" width="11.140625" style="138" customWidth="1"/>
    <col min="15119" max="15359" width="9.140625" style="138"/>
    <col min="15360" max="15360" width="57.5703125" style="138" customWidth="1"/>
    <col min="15361" max="15362" width="11.42578125" style="138" bestFit="1" customWidth="1"/>
    <col min="15363" max="15363" width="10.140625" style="138" bestFit="1" customWidth="1"/>
    <col min="15364" max="15373" width="11.42578125" style="138" bestFit="1" customWidth="1"/>
    <col min="15374" max="15374" width="11.140625" style="138" customWidth="1"/>
    <col min="15375" max="15615" width="9.140625" style="138"/>
    <col min="15616" max="15616" width="57.5703125" style="138" customWidth="1"/>
    <col min="15617" max="15618" width="11.42578125" style="138" bestFit="1" customWidth="1"/>
    <col min="15619" max="15619" width="10.140625" style="138" bestFit="1" customWidth="1"/>
    <col min="15620" max="15629" width="11.42578125" style="138" bestFit="1" customWidth="1"/>
    <col min="15630" max="15630" width="11.140625" style="138" customWidth="1"/>
    <col min="15631" max="15871" width="9.140625" style="138"/>
    <col min="15872" max="15872" width="57.5703125" style="138" customWidth="1"/>
    <col min="15873" max="15874" width="11.42578125" style="138" bestFit="1" customWidth="1"/>
    <col min="15875" max="15875" width="10.140625" style="138" bestFit="1" customWidth="1"/>
    <col min="15876" max="15885" width="11.42578125" style="138" bestFit="1" customWidth="1"/>
    <col min="15886" max="15886" width="11.140625" style="138" customWidth="1"/>
    <col min="15887" max="16127" width="9.140625" style="138"/>
    <col min="16128" max="16128" width="57.5703125" style="138" customWidth="1"/>
    <col min="16129" max="16130" width="11.42578125" style="138" bestFit="1" customWidth="1"/>
    <col min="16131" max="16131" width="10.140625" style="138" bestFit="1" customWidth="1"/>
    <col min="16132" max="16141" width="11.42578125" style="138" bestFit="1" customWidth="1"/>
    <col min="16142" max="16142" width="11.140625" style="138" customWidth="1"/>
    <col min="16143" max="16384" width="9.140625" style="138"/>
  </cols>
  <sheetData>
    <row r="1" spans="1:17" s="702" customFormat="1" ht="15.75" x14ac:dyDescent="0.25">
      <c r="A1" s="1666" t="s">
        <v>624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075"/>
    </row>
    <row r="2" spans="1:17" s="558" customFormat="1" x14ac:dyDescent="0.2">
      <c r="A2" s="1153"/>
      <c r="B2" s="1148">
        <v>2010</v>
      </c>
      <c r="C2" s="1148">
        <v>2011</v>
      </c>
      <c r="D2" s="1148">
        <v>2012</v>
      </c>
      <c r="E2" s="1148">
        <v>2013</v>
      </c>
      <c r="F2" s="1148">
        <v>2014</v>
      </c>
      <c r="G2" s="1148">
        <v>2015</v>
      </c>
      <c r="H2" s="1148">
        <v>2016</v>
      </c>
      <c r="I2" s="1148">
        <v>2017</v>
      </c>
      <c r="J2" s="1148">
        <v>2018</v>
      </c>
      <c r="K2" s="1148">
        <v>2019</v>
      </c>
      <c r="L2" s="1147">
        <v>2020</v>
      </c>
      <c r="M2" s="1147">
        <v>2021</v>
      </c>
      <c r="N2" s="1149">
        <v>2022</v>
      </c>
      <c r="O2" s="1147">
        <v>2023</v>
      </c>
      <c r="P2" s="1022">
        <v>2024</v>
      </c>
      <c r="Q2" s="1022">
        <v>2025</v>
      </c>
    </row>
    <row r="3" spans="1:17" s="558" customFormat="1" x14ac:dyDescent="0.2">
      <c r="A3" s="1160" t="s">
        <v>1</v>
      </c>
      <c r="B3" s="1160"/>
      <c r="C3" s="1160"/>
      <c r="D3" s="1160"/>
      <c r="E3" s="1160"/>
      <c r="F3" s="1160"/>
      <c r="G3" s="1160"/>
      <c r="H3" s="1160"/>
      <c r="I3" s="1160"/>
      <c r="J3" s="1160"/>
      <c r="K3" s="1160"/>
      <c r="L3" s="1160"/>
      <c r="M3" s="1160"/>
      <c r="N3" s="1160"/>
      <c r="O3" s="1160"/>
      <c r="P3" s="1151"/>
      <c r="Q3" s="1151"/>
    </row>
    <row r="4" spans="1:17" s="558" customFormat="1" x14ac:dyDescent="0.2">
      <c r="A4" s="608" t="s">
        <v>204</v>
      </c>
      <c r="B4" s="703"/>
      <c r="C4" s="703"/>
      <c r="D4" s="703"/>
      <c r="E4" s="703"/>
      <c r="F4" s="703"/>
      <c r="G4" s="703"/>
      <c r="H4" s="704"/>
      <c r="I4" s="704"/>
      <c r="J4" s="704"/>
      <c r="K4" s="704"/>
      <c r="L4" s="704"/>
      <c r="M4" s="704"/>
      <c r="N4" s="561"/>
      <c r="O4" s="551"/>
      <c r="P4" s="1076"/>
      <c r="Q4" s="1076"/>
    </row>
    <row r="5" spans="1:17" s="558" customFormat="1" x14ac:dyDescent="0.2">
      <c r="A5" s="608" t="s">
        <v>46</v>
      </c>
      <c r="B5" s="629">
        <v>69.900000000000006</v>
      </c>
      <c r="C5" s="629">
        <v>70.3</v>
      </c>
      <c r="D5" s="629">
        <v>70.7</v>
      </c>
      <c r="E5" s="629">
        <v>71.2</v>
      </c>
      <c r="F5" s="862">
        <v>71.599999999999994</v>
      </c>
      <c r="G5" s="862">
        <v>71.8</v>
      </c>
      <c r="H5" s="862">
        <v>71.900000000000006</v>
      </c>
      <c r="I5" s="615">
        <v>72.2</v>
      </c>
      <c r="J5" s="615">
        <v>72.5</v>
      </c>
      <c r="K5" s="632">
        <v>73</v>
      </c>
      <c r="L5" s="632">
        <v>72.7</v>
      </c>
      <c r="M5" s="632">
        <v>73.900000000000006</v>
      </c>
      <c r="N5" s="705">
        <v>73.7</v>
      </c>
      <c r="O5" s="705">
        <v>73.5</v>
      </c>
      <c r="P5" s="790">
        <v>73.2</v>
      </c>
      <c r="Q5" s="790">
        <v>72.8</v>
      </c>
    </row>
    <row r="6" spans="1:17" s="558" customFormat="1" x14ac:dyDescent="0.2">
      <c r="A6" s="608" t="s">
        <v>5</v>
      </c>
      <c r="B6" s="636">
        <v>100.8</v>
      </c>
      <c r="C6" s="633">
        <f>SUM(C5/B5*100)</f>
        <v>100.57224606580829</v>
      </c>
      <c r="D6" s="633">
        <f>SUM(D5/C5*100)</f>
        <v>100.56899004267426</v>
      </c>
      <c r="E6" s="633">
        <f t="shared" ref="E6:M6" si="0">SUM(E5/D5*100)</f>
        <v>100.7072135785007</v>
      </c>
      <c r="F6" s="633">
        <f t="shared" si="0"/>
        <v>100.56179775280899</v>
      </c>
      <c r="G6" s="633">
        <f t="shared" si="0"/>
        <v>100.27932960893855</v>
      </c>
      <c r="H6" s="633">
        <f t="shared" si="0"/>
        <v>100.13927576601674</v>
      </c>
      <c r="I6" s="633">
        <f t="shared" si="0"/>
        <v>100.41724617524339</v>
      </c>
      <c r="J6" s="633">
        <f t="shared" si="0"/>
        <v>100.41551246537396</v>
      </c>
      <c r="K6" s="633">
        <f t="shared" si="0"/>
        <v>100.68965517241379</v>
      </c>
      <c r="L6" s="633">
        <f t="shared" si="0"/>
        <v>99.589041095890423</v>
      </c>
      <c r="M6" s="633">
        <f t="shared" si="0"/>
        <v>101.65061898211829</v>
      </c>
      <c r="N6" s="634">
        <f>N5/M5*100</f>
        <v>99.72936400541272</v>
      </c>
      <c r="O6" s="634">
        <v>99.7</v>
      </c>
      <c r="P6" s="790">
        <v>99.7</v>
      </c>
      <c r="Q6" s="790">
        <v>99.4</v>
      </c>
    </row>
    <row r="7" spans="1:17" s="558" customFormat="1" x14ac:dyDescent="0.2">
      <c r="A7" s="608" t="s">
        <v>6</v>
      </c>
      <c r="B7" s="636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3"/>
      <c r="N7" s="634"/>
      <c r="O7" s="580"/>
      <c r="P7" s="790"/>
      <c r="Q7" s="790"/>
    </row>
    <row r="8" spans="1:17" s="558" customFormat="1" x14ac:dyDescent="0.2">
      <c r="A8" s="608" t="s">
        <v>262</v>
      </c>
      <c r="B8" s="905">
        <v>1286</v>
      </c>
      <c r="C8" s="905">
        <v>1322</v>
      </c>
      <c r="D8" s="905">
        <v>1388</v>
      </c>
      <c r="E8" s="905">
        <v>1411</v>
      </c>
      <c r="F8" s="905">
        <v>1464</v>
      </c>
      <c r="G8" s="905">
        <v>1391</v>
      </c>
      <c r="H8" s="905">
        <v>1362</v>
      </c>
      <c r="I8" s="635">
        <v>1370</v>
      </c>
      <c r="J8" s="635">
        <v>1315</v>
      </c>
      <c r="K8" s="370">
        <v>1415</v>
      </c>
      <c r="L8" s="370">
        <v>1467</v>
      </c>
      <c r="M8" s="370">
        <v>1614</v>
      </c>
      <c r="N8" s="609">
        <v>1386</v>
      </c>
      <c r="O8" s="580">
        <v>1277</v>
      </c>
      <c r="P8" s="973">
        <v>1278</v>
      </c>
      <c r="Q8" s="973">
        <v>1128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580"/>
      <c r="P9" s="790" t="s">
        <v>4</v>
      </c>
      <c r="Q9" s="1014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7"/>
      <c r="O10" s="580"/>
      <c r="P10" s="790"/>
      <c r="Q10" s="790"/>
    </row>
    <row r="11" spans="1:17" s="558" customFormat="1" x14ac:dyDescent="0.2">
      <c r="A11" s="608" t="s">
        <v>263</v>
      </c>
      <c r="B11" s="905">
        <v>830</v>
      </c>
      <c r="C11" s="905">
        <v>833</v>
      </c>
      <c r="D11" s="905">
        <v>789</v>
      </c>
      <c r="E11" s="905">
        <v>714</v>
      </c>
      <c r="F11" s="905">
        <v>750</v>
      </c>
      <c r="G11" s="905">
        <v>812</v>
      </c>
      <c r="H11" s="905">
        <v>716</v>
      </c>
      <c r="I11" s="635">
        <v>797</v>
      </c>
      <c r="J11" s="635">
        <v>728</v>
      </c>
      <c r="K11" s="370">
        <v>767</v>
      </c>
      <c r="L11" s="370">
        <v>863</v>
      </c>
      <c r="M11" s="370">
        <v>1031</v>
      </c>
      <c r="N11" s="609">
        <v>732</v>
      </c>
      <c r="O11" s="580">
        <v>712</v>
      </c>
      <c r="P11" s="790">
        <v>748</v>
      </c>
      <c r="Q11" s="790">
        <v>673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580"/>
      <c r="P12" s="790" t="s">
        <v>4</v>
      </c>
      <c r="Q12" s="1014" t="s">
        <v>4</v>
      </c>
    </row>
    <row r="13" spans="1:17" s="558" customFormat="1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580"/>
      <c r="P13" s="790" t="s">
        <v>4</v>
      </c>
      <c r="Q13" s="1014" t="s">
        <v>4</v>
      </c>
    </row>
    <row r="14" spans="1:17" s="558" customFormat="1" x14ac:dyDescent="0.2">
      <c r="A14" s="608" t="s">
        <v>206</v>
      </c>
      <c r="B14" s="550"/>
      <c r="C14" s="550"/>
      <c r="D14" s="550"/>
      <c r="E14" s="550"/>
      <c r="F14" s="550"/>
      <c r="G14" s="550"/>
      <c r="H14" s="550"/>
      <c r="I14" s="550"/>
      <c r="J14" s="550"/>
      <c r="K14" s="370"/>
      <c r="L14" s="370"/>
      <c r="M14" s="370"/>
      <c r="N14" s="567"/>
      <c r="O14" s="580"/>
      <c r="P14" s="790"/>
      <c r="Q14" s="790"/>
    </row>
    <row r="15" spans="1:17" s="558" customFormat="1" x14ac:dyDescent="0.2">
      <c r="A15" s="608" t="s">
        <v>16</v>
      </c>
      <c r="B15" s="905">
        <v>456</v>
      </c>
      <c r="C15" s="905">
        <v>489</v>
      </c>
      <c r="D15" s="905">
        <v>599</v>
      </c>
      <c r="E15" s="905">
        <v>397</v>
      </c>
      <c r="F15" s="905">
        <v>714</v>
      </c>
      <c r="G15" s="905">
        <v>579</v>
      </c>
      <c r="H15" s="905">
        <v>646</v>
      </c>
      <c r="I15" s="635">
        <v>573</v>
      </c>
      <c r="J15" s="635">
        <v>587</v>
      </c>
      <c r="K15" s="370">
        <v>648</v>
      </c>
      <c r="L15" s="370">
        <v>604</v>
      </c>
      <c r="M15" s="370">
        <v>583</v>
      </c>
      <c r="N15" s="708">
        <v>654</v>
      </c>
      <c r="O15" s="580">
        <v>565</v>
      </c>
      <c r="P15" s="790">
        <v>530</v>
      </c>
      <c r="Q15" s="790">
        <v>455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580"/>
      <c r="P16" s="790" t="s">
        <v>4</v>
      </c>
      <c r="Q16" s="1014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580"/>
      <c r="P17" s="790" t="s">
        <v>4</v>
      </c>
      <c r="Q17" s="1014" t="s">
        <v>4</v>
      </c>
    </row>
    <row r="18" spans="1:17" s="558" customFormat="1" x14ac:dyDescent="0.2">
      <c r="A18" s="608" t="s">
        <v>264</v>
      </c>
      <c r="B18" s="709">
        <v>807</v>
      </c>
      <c r="C18" s="709">
        <v>796</v>
      </c>
      <c r="D18" s="709">
        <v>833</v>
      </c>
      <c r="E18" s="709">
        <v>874</v>
      </c>
      <c r="F18" s="635">
        <v>790</v>
      </c>
      <c r="G18" s="635">
        <v>739</v>
      </c>
      <c r="H18" s="905">
        <v>712</v>
      </c>
      <c r="I18" s="635">
        <v>657</v>
      </c>
      <c r="J18" s="635">
        <v>700</v>
      </c>
      <c r="K18" s="370">
        <v>675</v>
      </c>
      <c r="L18" s="370">
        <v>611</v>
      </c>
      <c r="M18" s="857">
        <v>600</v>
      </c>
      <c r="N18" s="568">
        <v>529</v>
      </c>
      <c r="O18" s="580">
        <v>613</v>
      </c>
      <c r="P18" s="790">
        <v>573</v>
      </c>
      <c r="Q18" s="790">
        <v>486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580"/>
      <c r="P19" s="790" t="s">
        <v>4</v>
      </c>
      <c r="Q19" s="1014" t="s">
        <v>4</v>
      </c>
    </row>
    <row r="20" spans="1:17" s="558" customFormat="1" x14ac:dyDescent="0.2">
      <c r="A20" s="608" t="s">
        <v>265</v>
      </c>
      <c r="B20" s="709">
        <v>284</v>
      </c>
      <c r="C20" s="709">
        <v>280</v>
      </c>
      <c r="D20" s="709">
        <v>289</v>
      </c>
      <c r="E20" s="709">
        <v>321</v>
      </c>
      <c r="F20" s="709">
        <v>290</v>
      </c>
      <c r="G20" s="709">
        <v>295</v>
      </c>
      <c r="H20" s="709">
        <v>311</v>
      </c>
      <c r="I20" s="635">
        <v>337</v>
      </c>
      <c r="J20" s="635">
        <v>314</v>
      </c>
      <c r="K20" s="370">
        <v>356</v>
      </c>
      <c r="L20" s="370">
        <v>112</v>
      </c>
      <c r="M20" s="857">
        <v>292</v>
      </c>
      <c r="N20" s="568">
        <v>260</v>
      </c>
      <c r="O20" s="580">
        <v>111</v>
      </c>
      <c r="P20" s="790">
        <v>284</v>
      </c>
      <c r="Q20" s="790">
        <v>295</v>
      </c>
    </row>
    <row r="21" spans="1:17" s="558" customFormat="1" x14ac:dyDescent="0.2">
      <c r="A21" s="608" t="s">
        <v>347</v>
      </c>
      <c r="B21" s="615"/>
      <c r="C21" s="523"/>
      <c r="D21" s="523"/>
      <c r="E21" s="39"/>
      <c r="F21" s="80"/>
      <c r="G21" s="80"/>
      <c r="H21" s="550"/>
      <c r="I21" s="80"/>
      <c r="J21" s="80"/>
      <c r="K21" s="80"/>
      <c r="L21" s="857"/>
      <c r="M21" s="857"/>
      <c r="N21" s="101"/>
      <c r="O21" s="580"/>
      <c r="P21" s="790"/>
      <c r="Q21" s="790"/>
    </row>
    <row r="22" spans="1:17" s="558" customFormat="1" x14ac:dyDescent="0.2">
      <c r="A22" s="608" t="s">
        <v>23</v>
      </c>
      <c r="B22" s="905">
        <v>1403</v>
      </c>
      <c r="C22" s="905">
        <v>1273</v>
      </c>
      <c r="D22" s="905">
        <v>1123</v>
      </c>
      <c r="E22" s="905">
        <v>1030</v>
      </c>
      <c r="F22" s="905">
        <v>1160</v>
      </c>
      <c r="G22" s="905">
        <v>1374</v>
      </c>
      <c r="H22" s="905">
        <v>1662</v>
      </c>
      <c r="I22" s="905">
        <v>2207</v>
      </c>
      <c r="J22" s="905">
        <v>2149</v>
      </c>
      <c r="K22" s="905">
        <v>2067</v>
      </c>
      <c r="L22" s="905">
        <v>1424</v>
      </c>
      <c r="M22" s="905">
        <v>1287</v>
      </c>
      <c r="N22" s="580">
        <v>1282</v>
      </c>
      <c r="O22" s="580">
        <v>1650</v>
      </c>
      <c r="P22" s="973">
        <v>2126</v>
      </c>
      <c r="Q22" s="973">
        <v>1417</v>
      </c>
    </row>
    <row r="23" spans="1:17" s="558" customFormat="1" x14ac:dyDescent="0.2">
      <c r="A23" s="608" t="s">
        <v>25</v>
      </c>
      <c r="B23" s="905">
        <v>1274</v>
      </c>
      <c r="C23" s="905">
        <v>1329</v>
      </c>
      <c r="D23" s="905">
        <v>1340</v>
      </c>
      <c r="E23" s="905">
        <v>1216</v>
      </c>
      <c r="F23" s="905">
        <v>1448</v>
      </c>
      <c r="G23" s="905">
        <v>1718</v>
      </c>
      <c r="H23" s="905">
        <v>2212</v>
      </c>
      <c r="I23" s="905">
        <v>2459</v>
      </c>
      <c r="J23" s="905">
        <v>2078</v>
      </c>
      <c r="K23" s="905">
        <v>2608</v>
      </c>
      <c r="L23" s="905">
        <v>2283</v>
      </c>
      <c r="M23" s="905">
        <v>2005</v>
      </c>
      <c r="N23" s="580">
        <v>2025</v>
      </c>
      <c r="O23" s="580">
        <v>2498</v>
      </c>
      <c r="P23" s="973">
        <v>3135</v>
      </c>
      <c r="Q23" s="973">
        <v>3333</v>
      </c>
    </row>
    <row r="24" spans="1:17" s="558" customFormat="1" x14ac:dyDescent="0.2">
      <c r="A24" s="608" t="s">
        <v>419</v>
      </c>
      <c r="B24" s="709">
        <v>129</v>
      </c>
      <c r="C24" s="709">
        <v>-56</v>
      </c>
      <c r="D24" s="709">
        <v>-217</v>
      </c>
      <c r="E24" s="709">
        <v>-186</v>
      </c>
      <c r="F24" s="905">
        <v>-288</v>
      </c>
      <c r="G24" s="905">
        <v>-344</v>
      </c>
      <c r="H24" s="905">
        <v>-550</v>
      </c>
      <c r="I24" s="905">
        <v>-252</v>
      </c>
      <c r="J24" s="905">
        <v>71</v>
      </c>
      <c r="K24" s="905">
        <v>-541</v>
      </c>
      <c r="L24" s="905">
        <v>-859</v>
      </c>
      <c r="M24" s="905">
        <v>-719</v>
      </c>
      <c r="N24" s="580">
        <v>-743</v>
      </c>
      <c r="O24" s="580">
        <v>-848</v>
      </c>
      <c r="P24" s="973">
        <v>-1009</v>
      </c>
      <c r="Q24" s="973">
        <v>-916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04" t="s">
        <v>4</v>
      </c>
      <c r="Q25" s="1014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04" t="s">
        <v>4</v>
      </c>
      <c r="Q26" s="1014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04" t="s">
        <v>4</v>
      </c>
      <c r="Q27" s="1014" t="s">
        <v>4</v>
      </c>
    </row>
    <row r="28" spans="1:17" s="558" customFormat="1" ht="12.75" x14ac:dyDescent="0.2">
      <c r="A28" s="608" t="s">
        <v>420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04" t="s">
        <v>4</v>
      </c>
      <c r="Q28" s="1014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04" t="s">
        <v>4</v>
      </c>
      <c r="Q29" s="1014" t="s">
        <v>4</v>
      </c>
    </row>
    <row r="30" spans="1:17" s="558" customFormat="1" ht="12.75" x14ac:dyDescent="0.2">
      <c r="A30" s="608" t="s">
        <v>421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04" t="s">
        <v>4</v>
      </c>
      <c r="Q30" s="1014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04" t="s">
        <v>4</v>
      </c>
      <c r="Q31" s="1014" t="s">
        <v>4</v>
      </c>
    </row>
    <row r="32" spans="1:17" s="558" customFormat="1" x14ac:dyDescent="0.2">
      <c r="A32" s="608" t="s">
        <v>422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04" t="s">
        <v>4</v>
      </c>
      <c r="Q32" s="1014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04" t="s">
        <v>4</v>
      </c>
      <c r="Q33" s="1014" t="s">
        <v>4</v>
      </c>
    </row>
    <row r="34" spans="1:17" s="558" customFormat="1" x14ac:dyDescent="0.2">
      <c r="A34" s="610" t="s">
        <v>274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04" t="s">
        <v>4</v>
      </c>
      <c r="Q34" s="1014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04" t="s">
        <v>4</v>
      </c>
      <c r="Q35" s="1014" t="s">
        <v>4</v>
      </c>
    </row>
    <row r="36" spans="1:17" s="558" customFormat="1" x14ac:dyDescent="0.2">
      <c r="A36" s="1151" t="s">
        <v>40</v>
      </c>
      <c r="B36" s="1515"/>
      <c r="C36" s="1672"/>
      <c r="D36" s="1673"/>
      <c r="E36" s="1672"/>
      <c r="F36" s="1673"/>
      <c r="G36" s="1672"/>
      <c r="H36" s="1673"/>
      <c r="I36" s="1672"/>
      <c r="J36" s="1673"/>
      <c r="K36" s="1514"/>
      <c r="L36" s="1672"/>
      <c r="M36" s="1673"/>
      <c r="N36" s="1514"/>
      <c r="O36" s="1161"/>
      <c r="P36" s="1151"/>
      <c r="Q36" s="1151"/>
    </row>
    <row r="37" spans="1:17" s="558" customFormat="1" x14ac:dyDescent="0.2">
      <c r="A37" s="608" t="s">
        <v>41</v>
      </c>
      <c r="B37" s="1079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80"/>
      <c r="O37" s="1079"/>
      <c r="P37" s="1081"/>
      <c r="Q37" s="1081"/>
    </row>
    <row r="38" spans="1:17" s="558" customFormat="1" x14ac:dyDescent="0.2">
      <c r="A38" s="608" t="s">
        <v>276</v>
      </c>
      <c r="B38" s="635">
        <v>12371</v>
      </c>
      <c r="C38" s="635">
        <v>14934</v>
      </c>
      <c r="D38" s="635">
        <v>15896</v>
      </c>
      <c r="E38" s="635">
        <v>16824</v>
      </c>
      <c r="F38" s="635">
        <v>18166</v>
      </c>
      <c r="G38" s="635">
        <v>18596</v>
      </c>
      <c r="H38" s="904">
        <v>20927</v>
      </c>
      <c r="I38" s="905">
        <v>23608</v>
      </c>
      <c r="J38" s="905">
        <v>26328</v>
      </c>
      <c r="K38" s="905">
        <v>28923</v>
      </c>
      <c r="L38" s="905">
        <v>34049</v>
      </c>
      <c r="M38" s="905">
        <v>38267</v>
      </c>
      <c r="N38" s="580">
        <v>44454</v>
      </c>
      <c r="O38" s="905">
        <v>49544</v>
      </c>
      <c r="P38" s="1097">
        <v>52346</v>
      </c>
      <c r="Q38" s="1097">
        <v>61467</v>
      </c>
    </row>
    <row r="39" spans="1:17" s="558" customFormat="1" x14ac:dyDescent="0.2">
      <c r="A39" s="1160" t="s">
        <v>423</v>
      </c>
      <c r="B39" s="1675"/>
      <c r="C39" s="1675"/>
      <c r="D39" s="1675"/>
      <c r="E39" s="1675"/>
      <c r="F39" s="1675"/>
      <c r="G39" s="1675"/>
      <c r="H39" s="1675"/>
      <c r="I39" s="1675"/>
      <c r="J39" s="1675"/>
      <c r="K39" s="1676"/>
      <c r="L39" s="1677"/>
      <c r="M39" s="1675"/>
      <c r="N39" s="1162"/>
      <c r="O39" s="1163"/>
      <c r="P39" s="1151"/>
      <c r="Q39" s="1151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1079"/>
      <c r="P40" s="1081"/>
      <c r="Q40" s="1081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40.749000000000002</v>
      </c>
      <c r="G41" s="638">
        <v>41.045999999999999</v>
      </c>
      <c r="H41" s="638">
        <v>38.78</v>
      </c>
      <c r="I41" s="385">
        <v>38.564</v>
      </c>
      <c r="J41" s="385">
        <v>38.970999999999997</v>
      </c>
      <c r="K41" s="385">
        <v>41.805</v>
      </c>
      <c r="L41" s="385">
        <v>38.688000000000002</v>
      </c>
      <c r="M41" s="385">
        <v>39.779000000000003</v>
      </c>
      <c r="N41" s="385">
        <v>37.520000000000003</v>
      </c>
      <c r="O41" s="385">
        <v>38.700000000000003</v>
      </c>
      <c r="P41" s="822">
        <v>35.825000000000003</v>
      </c>
      <c r="Q41" s="791">
        <v>33.908000000000001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100.7</v>
      </c>
      <c r="H42" s="638">
        <v>94.5</v>
      </c>
      <c r="I42" s="385">
        <v>99.4</v>
      </c>
      <c r="J42" s="385">
        <v>101.1</v>
      </c>
      <c r="K42" s="385">
        <v>107.3</v>
      </c>
      <c r="L42" s="385">
        <v>92.5</v>
      </c>
      <c r="M42" s="385">
        <v>102.8</v>
      </c>
      <c r="N42" s="385">
        <v>94.3</v>
      </c>
      <c r="O42" s="385">
        <v>103</v>
      </c>
      <c r="P42" s="822">
        <v>92.690815006468313</v>
      </c>
      <c r="Q42" s="1140">
        <v>94.7</v>
      </c>
    </row>
    <row r="43" spans="1:17" s="558" customFormat="1" ht="12.75" x14ac:dyDescent="0.2">
      <c r="A43" s="856" t="s">
        <v>358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385"/>
      <c r="O43" s="385"/>
      <c r="P43" s="1084"/>
      <c r="Q43" s="985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38.588999999999999</v>
      </c>
      <c r="G44" s="638">
        <v>38.893999999999998</v>
      </c>
      <c r="H44" s="638">
        <v>36.841999999999999</v>
      </c>
      <c r="I44" s="385">
        <v>36.631</v>
      </c>
      <c r="J44" s="385">
        <v>37.1</v>
      </c>
      <c r="K44" s="385">
        <v>39.847999999999999</v>
      </c>
      <c r="L44" s="385">
        <v>36.798000000000002</v>
      </c>
      <c r="M44" s="385">
        <v>37.863</v>
      </c>
      <c r="N44" s="385">
        <v>35.761000000000003</v>
      </c>
      <c r="O44" s="385">
        <v>37.200000000000003</v>
      </c>
      <c r="P44" s="1084">
        <v>34.265999999999998</v>
      </c>
      <c r="Q44" s="1533">
        <v>32.533999999999999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100.8</v>
      </c>
      <c r="H45" s="638">
        <v>94.7</v>
      </c>
      <c r="I45" s="385">
        <v>99.4</v>
      </c>
      <c r="J45" s="385">
        <v>101.3</v>
      </c>
      <c r="K45" s="385">
        <v>107.4</v>
      </c>
      <c r="L45" s="385">
        <v>92.3</v>
      </c>
      <c r="M45" s="385">
        <v>102.9</v>
      </c>
      <c r="N45" s="385">
        <v>94.4</v>
      </c>
      <c r="O45" s="385">
        <v>104</v>
      </c>
      <c r="P45" s="822">
        <v>92.177328240167853</v>
      </c>
      <c r="Q45" s="1140">
        <v>94.8</v>
      </c>
    </row>
    <row r="46" spans="1:17" s="558" customFormat="1" ht="12.75" x14ac:dyDescent="0.2">
      <c r="A46" s="856" t="s">
        <v>424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385"/>
      <c r="O46" s="385"/>
      <c r="P46" s="1084"/>
      <c r="Q46" s="985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641">
        <v>34.753</v>
      </c>
      <c r="G47" s="638">
        <v>35.286000000000001</v>
      </c>
      <c r="H47" s="638">
        <v>33.659999999999997</v>
      </c>
      <c r="I47" s="385">
        <v>34.628</v>
      </c>
      <c r="J47" s="385">
        <v>34.295999999999999</v>
      </c>
      <c r="K47" s="385">
        <v>36.862000000000002</v>
      </c>
      <c r="L47" s="385">
        <v>34.887</v>
      </c>
      <c r="M47" s="385">
        <v>35.112000000000002</v>
      </c>
      <c r="N47" s="385">
        <v>32.701999999999998</v>
      </c>
      <c r="O47" s="385">
        <v>33.299999999999997</v>
      </c>
      <c r="P47" s="1084">
        <v>32.83</v>
      </c>
      <c r="Q47" s="1140">
        <v>29.6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101.5</v>
      </c>
      <c r="H48" s="638">
        <v>95.4</v>
      </c>
      <c r="I48" s="385">
        <v>102.9</v>
      </c>
      <c r="J48" s="385">
        <v>99</v>
      </c>
      <c r="K48" s="385">
        <v>107.5</v>
      </c>
      <c r="L48" s="385">
        <v>94.6</v>
      </c>
      <c r="M48" s="385">
        <v>100.6</v>
      </c>
      <c r="N48" s="385">
        <v>93.1</v>
      </c>
      <c r="O48" s="385">
        <v>101.9</v>
      </c>
      <c r="P48" s="822">
        <v>98.520541367824023</v>
      </c>
      <c r="Q48" s="1140">
        <v>90.2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385"/>
      <c r="O49" s="385"/>
      <c r="P49" s="1084"/>
      <c r="Q49" s="985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641">
        <v>3.8359999999999999</v>
      </c>
      <c r="G50" s="638">
        <v>3.6080000000000001</v>
      </c>
      <c r="H50" s="638">
        <v>3.1819999999999999</v>
      </c>
      <c r="I50" s="385">
        <v>2.0030000000000001</v>
      </c>
      <c r="J50" s="385">
        <v>2.8039999999999998</v>
      </c>
      <c r="K50" s="385">
        <v>2.9860000000000002</v>
      </c>
      <c r="L50" s="385">
        <v>1.911</v>
      </c>
      <c r="M50" s="385">
        <v>2.7509999999999999</v>
      </c>
      <c r="N50" s="385">
        <v>3.0590000000000002</v>
      </c>
      <c r="O50" s="385">
        <v>3.9</v>
      </c>
      <c r="P50" s="1084">
        <v>1.4</v>
      </c>
      <c r="Q50" s="1533">
        <v>2.96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94.1</v>
      </c>
      <c r="H51" s="638">
        <v>88.2</v>
      </c>
      <c r="I51" s="385">
        <v>62.9</v>
      </c>
      <c r="J51" s="385">
        <v>140</v>
      </c>
      <c r="K51" s="385">
        <v>106.5</v>
      </c>
      <c r="L51" s="385">
        <v>64</v>
      </c>
      <c r="M51" s="385">
        <v>144</v>
      </c>
      <c r="N51" s="385">
        <v>111.2</v>
      </c>
      <c r="O51" s="385">
        <v>125.9</v>
      </c>
      <c r="P51" s="822">
        <v>37.289015840041543</v>
      </c>
      <c r="Q51" s="1140">
        <v>214.3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385"/>
      <c r="O52" s="385"/>
      <c r="P52" s="1084"/>
      <c r="Q52" s="985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2.16</v>
      </c>
      <c r="G53" s="638">
        <v>2.1520000000000001</v>
      </c>
      <c r="H53" s="638">
        <v>1.9379999999999999</v>
      </c>
      <c r="I53" s="385">
        <v>1.9330000000000001</v>
      </c>
      <c r="J53" s="385">
        <v>1.871</v>
      </c>
      <c r="K53" s="385">
        <v>1.9570000000000001</v>
      </c>
      <c r="L53" s="385">
        <v>1.89</v>
      </c>
      <c r="M53" s="385">
        <v>1.9159999999999999</v>
      </c>
      <c r="N53" s="385">
        <v>1.7589999999999999</v>
      </c>
      <c r="O53" s="385">
        <v>1.5</v>
      </c>
      <c r="P53" s="1087">
        <v>1.5589999999999999</v>
      </c>
      <c r="Q53" s="1534">
        <v>1.3740000000000001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99.6</v>
      </c>
      <c r="H54" s="638">
        <v>90.1</v>
      </c>
      <c r="I54" s="385">
        <v>99.7</v>
      </c>
      <c r="J54" s="385">
        <v>96.8</v>
      </c>
      <c r="K54" s="385">
        <v>104.6</v>
      </c>
      <c r="L54" s="385">
        <v>96.6</v>
      </c>
      <c r="M54" s="385">
        <v>101.4</v>
      </c>
      <c r="N54" s="385">
        <v>91.8</v>
      </c>
      <c r="O54" s="385">
        <v>83.9</v>
      </c>
      <c r="P54" s="822">
        <v>105.62330623306234</v>
      </c>
      <c r="Q54" s="1140">
        <v>87.5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574" t="s">
        <v>4</v>
      </c>
      <c r="O55" s="385" t="s">
        <v>4</v>
      </c>
      <c r="P55" s="1087" t="s">
        <v>4</v>
      </c>
      <c r="Q55" s="1140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574" t="s">
        <v>4</v>
      </c>
      <c r="O56" s="385" t="s">
        <v>4</v>
      </c>
      <c r="P56" s="1087" t="s">
        <v>4</v>
      </c>
      <c r="Q56" s="1140" t="s">
        <v>4</v>
      </c>
    </row>
    <row r="57" spans="1:17" s="558" customFormat="1" ht="12.75" x14ac:dyDescent="0.2">
      <c r="A57" s="856" t="s">
        <v>364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5.3</v>
      </c>
      <c r="G57" s="638">
        <v>5.2</v>
      </c>
      <c r="H57" s="638">
        <v>5</v>
      </c>
      <c r="I57" s="385">
        <v>5</v>
      </c>
      <c r="J57" s="385">
        <v>4.8</v>
      </c>
      <c r="K57" s="385">
        <v>4.7</v>
      </c>
      <c r="L57" s="385">
        <v>4.9000000000000004</v>
      </c>
      <c r="M57" s="385">
        <v>4.8</v>
      </c>
      <c r="N57" s="385">
        <v>4.7</v>
      </c>
      <c r="O57" s="385">
        <v>3.8</v>
      </c>
      <c r="P57" s="822">
        <v>4.4000000000000004</v>
      </c>
      <c r="Q57" s="1472">
        <v>4.0999999999999996</v>
      </c>
    </row>
    <row r="58" spans="1:17" s="558" customFormat="1" ht="12.75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5.3</v>
      </c>
      <c r="G58" s="385">
        <v>6</v>
      </c>
      <c r="H58" s="385">
        <v>6.3</v>
      </c>
      <c r="I58" s="385">
        <v>7.4</v>
      </c>
      <c r="J58" s="385">
        <v>7.4</v>
      </c>
      <c r="K58" s="385">
        <v>7.4</v>
      </c>
      <c r="L58" s="385" t="s">
        <v>8</v>
      </c>
      <c r="M58" s="385" t="s">
        <v>8</v>
      </c>
      <c r="N58" s="385" t="s">
        <v>8</v>
      </c>
      <c r="O58" s="385" t="s">
        <v>8</v>
      </c>
      <c r="P58" s="1084" t="s">
        <v>8</v>
      </c>
      <c r="Q58" s="1140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</v>
      </c>
      <c r="G59" s="638">
        <v>4.2</v>
      </c>
      <c r="H59" s="638">
        <v>5</v>
      </c>
      <c r="I59" s="385">
        <v>5.4</v>
      </c>
      <c r="J59" s="385">
        <v>5.0999999999999996</v>
      </c>
      <c r="K59" s="385">
        <v>5.0999999999999996</v>
      </c>
      <c r="L59" s="385">
        <v>5.2</v>
      </c>
      <c r="M59" s="385">
        <v>4.9000000000000004</v>
      </c>
      <c r="N59" s="385">
        <v>4.5999999999999996</v>
      </c>
      <c r="O59" s="385">
        <v>1.7</v>
      </c>
      <c r="P59" s="822">
        <v>2.2999999999999998</v>
      </c>
      <c r="Q59" s="1472">
        <v>5.0999999999999996</v>
      </c>
    </row>
    <row r="60" spans="1:17" s="558" customFormat="1" ht="12.75" x14ac:dyDescent="0.2">
      <c r="A60" s="614" t="s">
        <v>367</v>
      </c>
      <c r="B60" s="704"/>
      <c r="C60" s="704"/>
      <c r="D60" s="704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385"/>
      <c r="P60" s="1105"/>
      <c r="Q60" s="985"/>
    </row>
    <row r="61" spans="1:17" s="558" customFormat="1" x14ac:dyDescent="0.2">
      <c r="A61" s="614" t="s">
        <v>276</v>
      </c>
      <c r="B61" s="637">
        <v>58583.3</v>
      </c>
      <c r="C61" s="637">
        <v>69466</v>
      </c>
      <c r="D61" s="637">
        <v>83933</v>
      </c>
      <c r="E61" s="637">
        <v>93378</v>
      </c>
      <c r="F61" s="637">
        <v>103146.2</v>
      </c>
      <c r="G61" s="637">
        <v>107795.91429877232</v>
      </c>
      <c r="H61" s="637">
        <v>125691.67508822586</v>
      </c>
      <c r="I61" s="637">
        <v>143154.6016137166</v>
      </c>
      <c r="J61" s="637">
        <v>168487</v>
      </c>
      <c r="K61" s="637">
        <v>196830</v>
      </c>
      <c r="L61" s="637">
        <v>240497</v>
      </c>
      <c r="M61" s="637">
        <v>269003</v>
      </c>
      <c r="N61" s="637">
        <v>364732</v>
      </c>
      <c r="O61" s="637">
        <v>439456</v>
      </c>
      <c r="P61" s="973">
        <v>472381</v>
      </c>
      <c r="Q61" s="1063">
        <v>539691</v>
      </c>
    </row>
    <row r="62" spans="1:17" s="558" customFormat="1" x14ac:dyDescent="0.2">
      <c r="A62" s="710" t="s">
        <v>43</v>
      </c>
      <c r="B62" s="684">
        <v>397.6</v>
      </c>
      <c r="C62" s="684">
        <v>473.8</v>
      </c>
      <c r="D62" s="684">
        <v>562.9</v>
      </c>
      <c r="E62" s="684">
        <v>613.79999999999995</v>
      </c>
      <c r="F62" s="684">
        <v>575.6</v>
      </c>
      <c r="G62" s="684">
        <v>486.2</v>
      </c>
      <c r="H62" s="684">
        <v>367.3</v>
      </c>
      <c r="I62" s="684">
        <v>439.1</v>
      </c>
      <c r="J62" s="684">
        <v>488.8</v>
      </c>
      <c r="K62" s="684">
        <v>514.20000000000005</v>
      </c>
      <c r="L62" s="684">
        <v>582.4</v>
      </c>
      <c r="M62" s="684">
        <v>631.4</v>
      </c>
      <c r="N62" s="684">
        <v>792.5</v>
      </c>
      <c r="O62" s="385">
        <v>963.1</v>
      </c>
      <c r="P62" s="791">
        <v>1006.3</v>
      </c>
      <c r="Q62" s="1140">
        <v>1073.9000000000001</v>
      </c>
    </row>
    <row r="63" spans="1:17" s="558" customFormat="1" ht="24" x14ac:dyDescent="0.2">
      <c r="A63" s="614" t="s">
        <v>368</v>
      </c>
      <c r="B63" s="385">
        <v>112.85769327091641</v>
      </c>
      <c r="C63" s="385">
        <v>118.57645438205084</v>
      </c>
      <c r="D63" s="385">
        <v>120.82601560475628</v>
      </c>
      <c r="E63" s="385">
        <v>111.25302324473093</v>
      </c>
      <c r="F63" s="385">
        <v>110.46092227291224</v>
      </c>
      <c r="G63" s="385">
        <v>104.1</v>
      </c>
      <c r="H63" s="385">
        <v>116.60152048050058</v>
      </c>
      <c r="I63" s="385">
        <v>113.8934631217486</v>
      </c>
      <c r="J63" s="385">
        <v>117.69583240826549</v>
      </c>
      <c r="K63" s="385">
        <v>116.82206935846682</v>
      </c>
      <c r="L63" s="385">
        <v>122.18513437992175</v>
      </c>
      <c r="M63" s="385">
        <v>111.85295450670903</v>
      </c>
      <c r="N63" s="570">
        <v>135.6</v>
      </c>
      <c r="O63" s="385">
        <v>120.5</v>
      </c>
      <c r="P63" s="791">
        <v>107.5</v>
      </c>
      <c r="Q63" s="1140">
        <v>114.2</v>
      </c>
    </row>
    <row r="64" spans="1:17" s="558" customFormat="1" ht="12.75" x14ac:dyDescent="0.2">
      <c r="A64" s="614" t="s">
        <v>369</v>
      </c>
      <c r="B64" s="385">
        <v>106.1</v>
      </c>
      <c r="C64" s="385">
        <v>110.6</v>
      </c>
      <c r="D64" s="385">
        <v>113.9</v>
      </c>
      <c r="E64" s="385">
        <v>103.6</v>
      </c>
      <c r="F64" s="385">
        <v>101.8</v>
      </c>
      <c r="G64" s="385">
        <v>97.686811775104502</v>
      </c>
      <c r="H64" s="385">
        <v>103.27858324225029</v>
      </c>
      <c r="I64" s="385">
        <v>106.44248889883046</v>
      </c>
      <c r="J64" s="385">
        <v>111.3</v>
      </c>
      <c r="K64" s="385">
        <v>110.71090047393365</v>
      </c>
      <c r="L64" s="385">
        <v>114.52671040299906</v>
      </c>
      <c r="M64" s="385">
        <v>103.22878228782288</v>
      </c>
      <c r="N64" s="570">
        <v>117.4</v>
      </c>
      <c r="O64" s="385">
        <v>105</v>
      </c>
      <c r="P64" s="791">
        <v>97.6</v>
      </c>
      <c r="Q64" s="1140">
        <v>101.2</v>
      </c>
    </row>
    <row r="65" spans="1:17" s="558" customFormat="1" x14ac:dyDescent="0.2">
      <c r="A65" s="614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0" t="s">
        <v>8</v>
      </c>
      <c r="O65" s="385" t="s">
        <v>8</v>
      </c>
      <c r="P65" s="1105" t="s">
        <v>8</v>
      </c>
      <c r="Q65" s="1140" t="s">
        <v>4</v>
      </c>
    </row>
    <row r="66" spans="1:17" s="558" customFormat="1" ht="22.5" x14ac:dyDescent="0.2">
      <c r="A66" s="693" t="s">
        <v>74</v>
      </c>
      <c r="B66" s="711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35">
        <v>42500</v>
      </c>
      <c r="N66" s="35">
        <v>60000</v>
      </c>
      <c r="O66" s="637">
        <v>70000</v>
      </c>
      <c r="P66" s="1105">
        <v>85000</v>
      </c>
      <c r="Q66" s="1105">
        <v>85000</v>
      </c>
    </row>
    <row r="67" spans="1:17" s="558" customFormat="1" x14ac:dyDescent="0.2">
      <c r="A67" s="1160" t="s">
        <v>79</v>
      </c>
      <c r="B67" s="1164"/>
      <c r="C67" s="1164"/>
      <c r="D67" s="1164"/>
      <c r="E67" s="1164"/>
      <c r="F67" s="1164"/>
      <c r="G67" s="1164"/>
      <c r="H67" s="1164"/>
      <c r="I67" s="1164"/>
      <c r="J67" s="1164"/>
      <c r="K67" s="1164"/>
      <c r="L67" s="1164"/>
      <c r="M67" s="1164"/>
      <c r="N67" s="1164"/>
      <c r="O67" s="1164"/>
      <c r="P67" s="1151"/>
      <c r="Q67" s="1151"/>
    </row>
    <row r="68" spans="1:17" s="558" customFormat="1" x14ac:dyDescent="0.2">
      <c r="A68" s="617" t="s">
        <v>664</v>
      </c>
      <c r="B68" s="712"/>
      <c r="C68" s="712"/>
      <c r="D68" s="712"/>
      <c r="E68" s="712"/>
      <c r="F68" s="712"/>
      <c r="G68" s="712"/>
      <c r="H68" s="712"/>
      <c r="I68" s="712"/>
      <c r="J68" s="713"/>
      <c r="K68" s="713"/>
      <c r="L68" s="714"/>
      <c r="M68" s="714"/>
      <c r="N68" s="1106"/>
      <c r="O68" s="1079"/>
      <c r="P68" s="1081"/>
      <c r="Q68" s="1081"/>
    </row>
    <row r="69" spans="1:17" s="558" customFormat="1" x14ac:dyDescent="0.2">
      <c r="A69" s="614" t="s">
        <v>371</v>
      </c>
      <c r="B69" s="665">
        <v>9530.7999999999993</v>
      </c>
      <c r="C69" s="665">
        <v>9843.1</v>
      </c>
      <c r="D69" s="665">
        <v>12142.2</v>
      </c>
      <c r="E69" s="665">
        <v>14977.7</v>
      </c>
      <c r="F69" s="665">
        <v>17634.2</v>
      </c>
      <c r="G69" s="665">
        <v>16564.5</v>
      </c>
      <c r="H69" s="665">
        <v>12886.356</v>
      </c>
      <c r="I69" s="557">
        <v>18675.958999999999</v>
      </c>
      <c r="J69" s="557">
        <v>24347.061000000002</v>
      </c>
      <c r="K69" s="557">
        <v>41102.572999999997</v>
      </c>
      <c r="L69" s="650">
        <v>24690.101999999999</v>
      </c>
      <c r="M69" s="665">
        <v>38706.091</v>
      </c>
      <c r="N69" s="696">
        <v>53426.508999999998</v>
      </c>
      <c r="O69" s="665">
        <v>57257.978000000003</v>
      </c>
      <c r="P69" s="1098">
        <v>61184.305999999997</v>
      </c>
      <c r="Q69" s="1098">
        <v>84402.478000000003</v>
      </c>
    </row>
    <row r="70" spans="1:17" s="558" customFormat="1" x14ac:dyDescent="0.2">
      <c r="A70" s="614" t="s">
        <v>83</v>
      </c>
      <c r="B70" s="665">
        <v>64.7</v>
      </c>
      <c r="C70" s="665">
        <v>67.099999999999994</v>
      </c>
      <c r="D70" s="665">
        <v>81.400000000000006</v>
      </c>
      <c r="E70" s="665">
        <v>98.5</v>
      </c>
      <c r="F70" s="665">
        <v>98.4</v>
      </c>
      <c r="G70" s="665">
        <v>74.7</v>
      </c>
      <c r="H70" s="665">
        <v>37.700000000000003</v>
      </c>
      <c r="I70" s="557">
        <v>57.3</v>
      </c>
      <c r="J70" s="557">
        <v>70.599999999999994</v>
      </c>
      <c r="K70" s="557">
        <v>107.4</v>
      </c>
      <c r="L70" s="650">
        <v>59.8</v>
      </c>
      <c r="M70" s="665">
        <v>90.6</v>
      </c>
      <c r="N70" s="696">
        <v>116.02351676511465</v>
      </c>
      <c r="O70" s="665">
        <v>125.5</v>
      </c>
      <c r="P70" s="1098">
        <v>130.33466683708247</v>
      </c>
      <c r="Q70" s="1098">
        <v>161.81766905040357</v>
      </c>
    </row>
    <row r="71" spans="1:17" s="558" customFormat="1" x14ac:dyDescent="0.2">
      <c r="A71" s="614" t="s">
        <v>84</v>
      </c>
      <c r="B71" s="665">
        <v>120.99419682846619</v>
      </c>
      <c r="C71" s="665">
        <v>96.791700908402973</v>
      </c>
      <c r="D71" s="665">
        <v>117.25996087742149</v>
      </c>
      <c r="E71" s="665">
        <v>117.03267575873591</v>
      </c>
      <c r="F71" s="665">
        <v>111.81041601822719</v>
      </c>
      <c r="G71" s="665">
        <v>91.375434373257789</v>
      </c>
      <c r="H71" s="665">
        <v>75.639299435437152</v>
      </c>
      <c r="I71" s="665">
        <v>141.4</v>
      </c>
      <c r="J71" s="665">
        <v>121.7</v>
      </c>
      <c r="K71" s="557">
        <v>164.1</v>
      </c>
      <c r="L71" s="650">
        <v>59.8</v>
      </c>
      <c r="M71" s="650">
        <v>150.4</v>
      </c>
      <c r="N71" s="650">
        <v>130</v>
      </c>
      <c r="O71" s="557">
        <v>102.2</v>
      </c>
      <c r="P71" s="1099">
        <v>105.4</v>
      </c>
      <c r="Q71" s="1076">
        <v>132.4</v>
      </c>
    </row>
    <row r="72" spans="1:17" s="558" customFormat="1" x14ac:dyDescent="0.2">
      <c r="A72" s="614" t="s">
        <v>372</v>
      </c>
      <c r="B72" s="665">
        <v>100</v>
      </c>
      <c r="C72" s="665">
        <v>96.791700908402987</v>
      </c>
      <c r="D72" s="665">
        <v>113.49791061778416</v>
      </c>
      <c r="E72" s="665">
        <v>132.82964172625123</v>
      </c>
      <c r="F72" s="665">
        <v>148.51737500964219</v>
      </c>
      <c r="G72" s="665">
        <v>135.70839653482076</v>
      </c>
      <c r="H72" s="665">
        <v>102.64888041400349</v>
      </c>
      <c r="I72" s="665">
        <v>145.14551690540094</v>
      </c>
      <c r="J72" s="665">
        <v>176.64209407387295</v>
      </c>
      <c r="K72" s="665">
        <v>289.86967637522548</v>
      </c>
      <c r="L72" s="665">
        <v>173.34206647238483</v>
      </c>
      <c r="M72" s="665">
        <v>260.70646797446682</v>
      </c>
      <c r="N72" s="696">
        <v>338.91840836680683</v>
      </c>
      <c r="O72" s="665">
        <f t="shared" ref="O72" si="1">N72*O71/100</f>
        <v>346.37461335087659</v>
      </c>
      <c r="P72" s="1098">
        <v>365.07884247182398</v>
      </c>
      <c r="Q72" s="1005">
        <f t="shared" ref="Q72" si="2">P72*Q71/100</f>
        <v>483.36438743269491</v>
      </c>
    </row>
    <row r="73" spans="1:17" s="558" customFormat="1" ht="15" x14ac:dyDescent="0.25">
      <c r="A73" s="614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1107"/>
      <c r="Q73" s="997" t="s">
        <v>370</v>
      </c>
    </row>
    <row r="74" spans="1:17" s="558" customFormat="1" ht="15" x14ac:dyDescent="0.25">
      <c r="A74" s="614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1107"/>
      <c r="Q74" s="997" t="s">
        <v>370</v>
      </c>
    </row>
    <row r="75" spans="1:17" s="999" customFormat="1" ht="22.5" x14ac:dyDescent="0.2">
      <c r="A75" s="996" t="s">
        <v>89</v>
      </c>
      <c r="B75" s="1002" t="s">
        <v>370</v>
      </c>
      <c r="C75" s="1002" t="s">
        <v>370</v>
      </c>
      <c r="D75" s="1002" t="s">
        <v>370</v>
      </c>
      <c r="E75" s="1002" t="s">
        <v>370</v>
      </c>
      <c r="F75" s="1002" t="s">
        <v>370</v>
      </c>
      <c r="G75" s="1002" t="s">
        <v>370</v>
      </c>
      <c r="H75" s="1002" t="s">
        <v>370</v>
      </c>
      <c r="I75" s="1002" t="s">
        <v>370</v>
      </c>
      <c r="J75" s="1002" t="s">
        <v>370</v>
      </c>
      <c r="K75" s="1002">
        <v>73</v>
      </c>
      <c r="L75" s="1002">
        <v>77</v>
      </c>
      <c r="M75" s="1002">
        <v>264.10000000000002</v>
      </c>
      <c r="N75" s="1003">
        <v>166.5</v>
      </c>
      <c r="O75" s="1002">
        <v>219.3</v>
      </c>
      <c r="P75" s="1002">
        <v>160.6</v>
      </c>
      <c r="Q75" s="1002">
        <v>238.5</v>
      </c>
    </row>
    <row r="76" spans="1:17" s="999" customFormat="1" ht="22.5" x14ac:dyDescent="0.2">
      <c r="A76" s="996" t="s">
        <v>90</v>
      </c>
      <c r="B76" s="1002" t="s">
        <v>370</v>
      </c>
      <c r="C76" s="1002" t="s">
        <v>370</v>
      </c>
      <c r="D76" s="1002" t="s">
        <v>370</v>
      </c>
      <c r="E76" s="1002" t="s">
        <v>370</v>
      </c>
      <c r="F76" s="1002" t="s">
        <v>370</v>
      </c>
      <c r="G76" s="1002" t="s">
        <v>370</v>
      </c>
      <c r="H76" s="1002" t="s">
        <v>370</v>
      </c>
      <c r="I76" s="1002" t="s">
        <v>370</v>
      </c>
      <c r="J76" s="1002" t="s">
        <v>370</v>
      </c>
      <c r="K76" s="1002">
        <v>1</v>
      </c>
      <c r="L76" s="1002">
        <v>2</v>
      </c>
      <c r="M76" s="1002">
        <v>2</v>
      </c>
      <c r="N76" s="1003">
        <v>3</v>
      </c>
      <c r="O76" s="1004">
        <v>2</v>
      </c>
      <c r="P76" s="1004">
        <v>1</v>
      </c>
      <c r="Q76" s="1004">
        <v>2</v>
      </c>
    </row>
    <row r="77" spans="1:17" s="999" customFormat="1" x14ac:dyDescent="0.2">
      <c r="A77" s="996" t="s">
        <v>91</v>
      </c>
      <c r="B77" s="1005"/>
      <c r="C77" s="1005"/>
      <c r="D77" s="1005"/>
      <c r="E77" s="1005"/>
      <c r="F77" s="1005"/>
      <c r="G77" s="1005"/>
      <c r="H77" s="1002"/>
      <c r="I77" s="1002"/>
      <c r="J77" s="1002"/>
      <c r="K77" s="1002"/>
      <c r="L77" s="1002"/>
      <c r="M77" s="1002"/>
      <c r="N77" s="1003"/>
      <c r="O77" s="1004"/>
      <c r="P77" s="1004"/>
      <c r="Q77" s="1004" t="s">
        <v>8</v>
      </c>
    </row>
    <row r="78" spans="1:17" s="999" customFormat="1" x14ac:dyDescent="0.2">
      <c r="A78" s="996" t="s">
        <v>92</v>
      </c>
      <c r="B78" s="1002" t="s">
        <v>370</v>
      </c>
      <c r="C78" s="1002" t="s">
        <v>370</v>
      </c>
      <c r="D78" s="1002" t="s">
        <v>370</v>
      </c>
      <c r="E78" s="1002" t="s">
        <v>370</v>
      </c>
      <c r="F78" s="1002" t="s">
        <v>370</v>
      </c>
      <c r="G78" s="1002" t="s">
        <v>370</v>
      </c>
      <c r="H78" s="1002" t="s">
        <v>370</v>
      </c>
      <c r="I78" s="1002" t="s">
        <v>370</v>
      </c>
      <c r="J78" s="1002" t="s">
        <v>370</v>
      </c>
      <c r="K78" s="1002" t="s">
        <v>370</v>
      </c>
      <c r="L78" s="1002" t="s">
        <v>370</v>
      </c>
      <c r="M78" s="1002" t="s">
        <v>370</v>
      </c>
      <c r="N78" s="1003" t="s">
        <v>370</v>
      </c>
      <c r="O78" s="1004" t="s">
        <v>8</v>
      </c>
      <c r="P78" s="1004" t="s">
        <v>8</v>
      </c>
      <c r="Q78" s="1004" t="s">
        <v>8</v>
      </c>
    </row>
    <row r="79" spans="1:17" s="999" customFormat="1" x14ac:dyDescent="0.2">
      <c r="A79" s="996" t="s">
        <v>93</v>
      </c>
      <c r="B79" s="1002" t="s">
        <v>370</v>
      </c>
      <c r="C79" s="1002" t="s">
        <v>370</v>
      </c>
      <c r="D79" s="1002" t="s">
        <v>370</v>
      </c>
      <c r="E79" s="1002" t="s">
        <v>370</v>
      </c>
      <c r="F79" s="1002" t="s">
        <v>370</v>
      </c>
      <c r="G79" s="1002" t="s">
        <v>370</v>
      </c>
      <c r="H79" s="1002" t="s">
        <v>370</v>
      </c>
      <c r="I79" s="1002" t="s">
        <v>370</v>
      </c>
      <c r="J79" s="1002" t="s">
        <v>370</v>
      </c>
      <c r="K79" s="1002" t="s">
        <v>370</v>
      </c>
      <c r="L79" s="1002" t="s">
        <v>370</v>
      </c>
      <c r="M79" s="1002" t="s">
        <v>370</v>
      </c>
      <c r="N79" s="1003" t="s">
        <v>370</v>
      </c>
      <c r="O79" s="1004" t="s">
        <v>8</v>
      </c>
      <c r="P79" s="1004" t="s">
        <v>8</v>
      </c>
      <c r="Q79" s="1004" t="s">
        <v>8</v>
      </c>
    </row>
    <row r="80" spans="1:17" s="999" customFormat="1" x14ac:dyDescent="0.2">
      <c r="A80" s="996" t="s">
        <v>94</v>
      </c>
      <c r="B80" s="1002" t="s">
        <v>370</v>
      </c>
      <c r="C80" s="1002" t="s">
        <v>370</v>
      </c>
      <c r="D80" s="1002" t="s">
        <v>370</v>
      </c>
      <c r="E80" s="1002" t="s">
        <v>370</v>
      </c>
      <c r="F80" s="1002" t="s">
        <v>370</v>
      </c>
      <c r="G80" s="1002" t="s">
        <v>370</v>
      </c>
      <c r="H80" s="1002" t="s">
        <v>370</v>
      </c>
      <c r="I80" s="1002" t="s">
        <v>370</v>
      </c>
      <c r="J80" s="1002" t="s">
        <v>370</v>
      </c>
      <c r="K80" s="1002">
        <v>1</v>
      </c>
      <c r="L80" s="1002">
        <v>2</v>
      </c>
      <c r="M80" s="1002">
        <v>1</v>
      </c>
      <c r="N80" s="1003">
        <v>1</v>
      </c>
      <c r="O80" s="1004">
        <v>1</v>
      </c>
      <c r="P80" s="1004" t="s">
        <v>8</v>
      </c>
      <c r="Q80" s="1004">
        <v>1</v>
      </c>
    </row>
    <row r="81" spans="1:17" s="999" customFormat="1" x14ac:dyDescent="0.2">
      <c r="A81" s="996" t="s">
        <v>95</v>
      </c>
      <c r="B81" s="1002" t="s">
        <v>370</v>
      </c>
      <c r="C81" s="1002" t="s">
        <v>370</v>
      </c>
      <c r="D81" s="1002" t="s">
        <v>370</v>
      </c>
      <c r="E81" s="1002" t="s">
        <v>370</v>
      </c>
      <c r="F81" s="1002" t="s">
        <v>370</v>
      </c>
      <c r="G81" s="1002" t="s">
        <v>370</v>
      </c>
      <c r="H81" s="1002" t="s">
        <v>370</v>
      </c>
      <c r="I81" s="1002" t="s">
        <v>370</v>
      </c>
      <c r="J81" s="1002" t="s">
        <v>370</v>
      </c>
      <c r="K81" s="1002" t="s">
        <v>370</v>
      </c>
      <c r="L81" s="1002" t="s">
        <v>370</v>
      </c>
      <c r="M81" s="1002">
        <v>1</v>
      </c>
      <c r="N81" s="1003">
        <v>2</v>
      </c>
      <c r="O81" s="1004">
        <v>1</v>
      </c>
      <c r="P81" s="1004">
        <v>1</v>
      </c>
      <c r="Q81" s="1004">
        <v>1</v>
      </c>
    </row>
    <row r="82" spans="1:17" s="999" customFormat="1" x14ac:dyDescent="0.2">
      <c r="A82" s="996" t="s">
        <v>96</v>
      </c>
      <c r="B82" s="1002" t="s">
        <v>370</v>
      </c>
      <c r="C82" s="1002" t="s">
        <v>370</v>
      </c>
      <c r="D82" s="1002" t="s">
        <v>370</v>
      </c>
      <c r="E82" s="1002" t="s">
        <v>370</v>
      </c>
      <c r="F82" s="1002" t="s">
        <v>370</v>
      </c>
      <c r="G82" s="1002" t="s">
        <v>370</v>
      </c>
      <c r="H82" s="1002" t="s">
        <v>370</v>
      </c>
      <c r="I82" s="1002" t="s">
        <v>370</v>
      </c>
      <c r="J82" s="1002" t="s">
        <v>370</v>
      </c>
      <c r="K82" s="1002">
        <v>1</v>
      </c>
      <c r="L82" s="1002">
        <v>2</v>
      </c>
      <c r="M82" s="1002">
        <v>8</v>
      </c>
      <c r="N82" s="1003">
        <v>13</v>
      </c>
      <c r="O82" s="1004">
        <v>11</v>
      </c>
      <c r="P82" s="1004">
        <v>8</v>
      </c>
      <c r="Q82" s="1004">
        <v>9</v>
      </c>
    </row>
    <row r="83" spans="1:17" s="999" customFormat="1" x14ac:dyDescent="0.2">
      <c r="A83" s="996" t="s">
        <v>97</v>
      </c>
      <c r="B83" s="1002" t="s">
        <v>370</v>
      </c>
      <c r="C83" s="1002" t="s">
        <v>370</v>
      </c>
      <c r="D83" s="1002" t="s">
        <v>370</v>
      </c>
      <c r="E83" s="1002" t="s">
        <v>370</v>
      </c>
      <c r="F83" s="1002" t="s">
        <v>370</v>
      </c>
      <c r="G83" s="1002" t="s">
        <v>370</v>
      </c>
      <c r="H83" s="1002" t="s">
        <v>370</v>
      </c>
      <c r="I83" s="1002" t="s">
        <v>370</v>
      </c>
      <c r="J83" s="1002" t="s">
        <v>370</v>
      </c>
      <c r="K83" s="1002">
        <v>1</v>
      </c>
      <c r="L83" s="1002">
        <v>2</v>
      </c>
      <c r="M83" s="1002">
        <v>8</v>
      </c>
      <c r="N83" s="1003">
        <v>12</v>
      </c>
      <c r="O83" s="1004">
        <v>11</v>
      </c>
      <c r="P83" s="1004">
        <v>8</v>
      </c>
      <c r="Q83" s="1004">
        <v>9</v>
      </c>
    </row>
    <row r="84" spans="1:17" s="999" customFormat="1" x14ac:dyDescent="0.2">
      <c r="A84" s="996" t="s">
        <v>98</v>
      </c>
      <c r="B84" s="1005"/>
      <c r="C84" s="1005"/>
      <c r="D84" s="1005"/>
      <c r="E84" s="1005"/>
      <c r="F84" s="1005"/>
      <c r="G84" s="1005"/>
      <c r="H84" s="1002"/>
      <c r="I84" s="1002"/>
      <c r="J84" s="1002"/>
      <c r="K84" s="1002"/>
      <c r="L84" s="1002"/>
      <c r="M84" s="1002"/>
      <c r="N84" s="1003"/>
      <c r="O84" s="1004"/>
      <c r="P84" s="1004"/>
      <c r="Q84" s="1002" t="s">
        <v>8</v>
      </c>
    </row>
    <row r="85" spans="1:17" s="999" customFormat="1" x14ac:dyDescent="0.2">
      <c r="A85" s="996" t="s">
        <v>99</v>
      </c>
      <c r="B85" s="1002" t="s">
        <v>370</v>
      </c>
      <c r="C85" s="1002" t="s">
        <v>370</v>
      </c>
      <c r="D85" s="1002" t="s">
        <v>370</v>
      </c>
      <c r="E85" s="1002" t="s">
        <v>370</v>
      </c>
      <c r="F85" s="1002" t="s">
        <v>370</v>
      </c>
      <c r="G85" s="1002" t="s">
        <v>370</v>
      </c>
      <c r="H85" s="1002" t="s">
        <v>370</v>
      </c>
      <c r="I85" s="1002" t="s">
        <v>370</v>
      </c>
      <c r="J85" s="1002" t="s">
        <v>370</v>
      </c>
      <c r="K85" s="1002" t="s">
        <v>370</v>
      </c>
      <c r="L85" s="1002" t="s">
        <v>370</v>
      </c>
      <c r="M85" s="1002" t="s">
        <v>370</v>
      </c>
      <c r="N85" s="1003">
        <v>1</v>
      </c>
      <c r="O85" s="1004" t="s">
        <v>8</v>
      </c>
      <c r="P85" s="1004" t="s">
        <v>8</v>
      </c>
      <c r="Q85" s="1002" t="s">
        <v>8</v>
      </c>
    </row>
    <row r="86" spans="1:17" s="999" customFormat="1" x14ac:dyDescent="0.2">
      <c r="A86" s="996" t="s">
        <v>101</v>
      </c>
      <c r="B86" s="1002" t="s">
        <v>370</v>
      </c>
      <c r="C86" s="1002" t="s">
        <v>370</v>
      </c>
      <c r="D86" s="1002" t="s">
        <v>370</v>
      </c>
      <c r="E86" s="1002" t="s">
        <v>370</v>
      </c>
      <c r="F86" s="1002" t="s">
        <v>370</v>
      </c>
      <c r="G86" s="1002" t="s">
        <v>370</v>
      </c>
      <c r="H86" s="1002" t="s">
        <v>370</v>
      </c>
      <c r="I86" s="1002" t="s">
        <v>370</v>
      </c>
      <c r="J86" s="1002" t="s">
        <v>370</v>
      </c>
      <c r="K86" s="1002" t="s">
        <v>370</v>
      </c>
      <c r="L86" s="1002" t="s">
        <v>370</v>
      </c>
      <c r="M86" s="1002" t="s">
        <v>370</v>
      </c>
      <c r="N86" s="1003" t="s">
        <v>370</v>
      </c>
      <c r="O86" s="1004" t="s">
        <v>8</v>
      </c>
      <c r="P86" s="1004" t="s">
        <v>8</v>
      </c>
      <c r="Q86" s="1002" t="s">
        <v>8</v>
      </c>
    </row>
    <row r="87" spans="1:17" s="999" customFormat="1" x14ac:dyDescent="0.2">
      <c r="A87" s="996" t="s">
        <v>102</v>
      </c>
      <c r="B87" s="1002" t="s">
        <v>370</v>
      </c>
      <c r="C87" s="1002" t="s">
        <v>370</v>
      </c>
      <c r="D87" s="1002" t="s">
        <v>370</v>
      </c>
      <c r="E87" s="1002" t="s">
        <v>370</v>
      </c>
      <c r="F87" s="1002" t="s">
        <v>370</v>
      </c>
      <c r="G87" s="1002" t="s">
        <v>370</v>
      </c>
      <c r="H87" s="1002" t="s">
        <v>370</v>
      </c>
      <c r="I87" s="1002" t="s">
        <v>370</v>
      </c>
      <c r="J87" s="1002" t="s">
        <v>370</v>
      </c>
      <c r="K87" s="1002" t="s">
        <v>370</v>
      </c>
      <c r="L87" s="1002" t="s">
        <v>370</v>
      </c>
      <c r="M87" s="1002" t="s">
        <v>370</v>
      </c>
      <c r="N87" s="1003" t="s">
        <v>370</v>
      </c>
      <c r="O87" s="1004" t="s">
        <v>8</v>
      </c>
      <c r="P87" s="1004" t="s">
        <v>8</v>
      </c>
      <c r="Q87" s="1002" t="s">
        <v>8</v>
      </c>
    </row>
    <row r="88" spans="1:17" s="999" customFormat="1" x14ac:dyDescent="0.2">
      <c r="A88" s="996" t="s">
        <v>103</v>
      </c>
      <c r="B88" s="1002" t="s">
        <v>370</v>
      </c>
      <c r="C88" s="1002" t="s">
        <v>370</v>
      </c>
      <c r="D88" s="1002" t="s">
        <v>370</v>
      </c>
      <c r="E88" s="1002" t="s">
        <v>370</v>
      </c>
      <c r="F88" s="1002" t="s">
        <v>370</v>
      </c>
      <c r="G88" s="1002" t="s">
        <v>370</v>
      </c>
      <c r="H88" s="1002" t="s">
        <v>370</v>
      </c>
      <c r="I88" s="1002" t="s">
        <v>370</v>
      </c>
      <c r="J88" s="1002" t="s">
        <v>370</v>
      </c>
      <c r="K88" s="1002" t="s">
        <v>370</v>
      </c>
      <c r="L88" s="1002" t="s">
        <v>370</v>
      </c>
      <c r="M88" s="1002" t="s">
        <v>370</v>
      </c>
      <c r="N88" s="1003" t="s">
        <v>370</v>
      </c>
      <c r="O88" s="1004" t="s">
        <v>8</v>
      </c>
      <c r="P88" s="1004" t="s">
        <v>8</v>
      </c>
      <c r="Q88" s="1002" t="s">
        <v>8</v>
      </c>
    </row>
    <row r="89" spans="1:17" s="558" customFormat="1" x14ac:dyDescent="0.2">
      <c r="A89" s="1160" t="s">
        <v>104</v>
      </c>
      <c r="B89" s="1164"/>
      <c r="C89" s="1164"/>
      <c r="D89" s="1164"/>
      <c r="E89" s="1164"/>
      <c r="F89" s="1164"/>
      <c r="G89" s="1164"/>
      <c r="H89" s="1164"/>
      <c r="I89" s="1164"/>
      <c r="J89" s="1164"/>
      <c r="K89" s="1164"/>
      <c r="L89" s="1164"/>
      <c r="M89" s="1164"/>
      <c r="N89" s="1164"/>
      <c r="O89" s="1164"/>
      <c r="P89" s="1151"/>
      <c r="Q89" s="1151"/>
    </row>
    <row r="90" spans="1:17" s="558" customFormat="1" x14ac:dyDescent="0.2">
      <c r="A90" s="716" t="s">
        <v>105</v>
      </c>
      <c r="B90" s="717"/>
      <c r="C90" s="717"/>
      <c r="D90" s="717"/>
      <c r="E90" s="717"/>
      <c r="F90" s="717"/>
      <c r="G90" s="717"/>
      <c r="H90" s="717"/>
      <c r="I90" s="717"/>
      <c r="J90" s="570"/>
      <c r="K90" s="570"/>
      <c r="L90" s="718"/>
      <c r="M90" s="719"/>
      <c r="N90" s="576"/>
      <c r="O90" s="1079"/>
      <c r="P90" s="1081"/>
      <c r="Q90" s="1081"/>
    </row>
    <row r="91" spans="1:17" s="558" customFormat="1" x14ac:dyDescent="0.2">
      <c r="A91" s="608" t="s">
        <v>81</v>
      </c>
      <c r="B91" s="857">
        <v>7583.4949999999999</v>
      </c>
      <c r="C91" s="857">
        <v>317320.47399999999</v>
      </c>
      <c r="D91" s="857">
        <v>305632.17</v>
      </c>
      <c r="E91" s="857">
        <v>291553.41899999999</v>
      </c>
      <c r="F91" s="857">
        <v>286932.72100000002</v>
      </c>
      <c r="G91" s="857">
        <v>233670.16399999999</v>
      </c>
      <c r="H91" s="857">
        <v>343434.42</v>
      </c>
      <c r="I91" s="857">
        <v>375176.95699999999</v>
      </c>
      <c r="J91" s="857">
        <v>480847.13900000002</v>
      </c>
      <c r="K91" s="857">
        <v>303762.91899999999</v>
      </c>
      <c r="L91" s="857">
        <v>410998.54499999998</v>
      </c>
      <c r="M91" s="857">
        <v>523593.86300000001</v>
      </c>
      <c r="N91" s="332">
        <v>779695.00899999996</v>
      </c>
      <c r="O91" s="857">
        <v>581600</v>
      </c>
      <c r="P91" s="1108">
        <v>771989.70299999998</v>
      </c>
      <c r="Q91" s="1536">
        <v>1159952.953</v>
      </c>
    </row>
    <row r="92" spans="1:17" s="558" customFormat="1" ht="22.5" x14ac:dyDescent="0.2">
      <c r="A92" s="720" t="s">
        <v>106</v>
      </c>
      <c r="B92" s="48">
        <v>0.8</v>
      </c>
      <c r="C92" s="48">
        <v>24</v>
      </c>
      <c r="D92" s="48">
        <v>23.6</v>
      </c>
      <c r="E92" s="48">
        <v>23</v>
      </c>
      <c r="F92" s="48">
        <v>21.007476779605337</v>
      </c>
      <c r="G92" s="48">
        <v>17.805574575244467</v>
      </c>
      <c r="H92" s="48">
        <v>19.2</v>
      </c>
      <c r="I92" s="48">
        <v>17.60794115398793</v>
      </c>
      <c r="J92" s="48">
        <v>20.57338613993938</v>
      </c>
      <c r="K92" s="48">
        <v>13.1</v>
      </c>
      <c r="L92" s="48">
        <v>15.4</v>
      </c>
      <c r="M92" s="48">
        <v>13.6</v>
      </c>
      <c r="N92" s="106">
        <v>22</v>
      </c>
      <c r="O92" s="1079">
        <v>16.5</v>
      </c>
      <c r="P92" s="791">
        <v>18.8</v>
      </c>
      <c r="Q92" s="791">
        <v>22</v>
      </c>
    </row>
    <row r="93" spans="1:17" s="558" customFormat="1" ht="24" x14ac:dyDescent="0.2">
      <c r="A93" s="856" t="s">
        <v>426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45" t="s">
        <v>4</v>
      </c>
      <c r="K93" s="45" t="s">
        <v>4</v>
      </c>
      <c r="L93" s="45" t="s">
        <v>4</v>
      </c>
      <c r="M93" s="45" t="s">
        <v>4</v>
      </c>
      <c r="N93" s="73" t="s">
        <v>4</v>
      </c>
      <c r="O93" s="45" t="s">
        <v>4</v>
      </c>
      <c r="P93" s="791" t="s">
        <v>4</v>
      </c>
      <c r="Q93" s="791" t="s">
        <v>4</v>
      </c>
    </row>
    <row r="94" spans="1:17" s="558" customFormat="1" x14ac:dyDescent="0.2">
      <c r="A94" s="577" t="s">
        <v>667</v>
      </c>
      <c r="B94" s="578"/>
      <c r="C94" s="578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9"/>
      <c r="O94" s="1082"/>
      <c r="P94" s="790"/>
      <c r="Q94" s="790"/>
    </row>
    <row r="95" spans="1:17" s="558" customFormat="1" x14ac:dyDescent="0.2">
      <c r="A95" s="608" t="s">
        <v>81</v>
      </c>
      <c r="B95" s="857">
        <v>31.986999999999998</v>
      </c>
      <c r="C95" s="857">
        <v>957.46900000000005</v>
      </c>
      <c r="D95" s="857">
        <v>41.536999999999999</v>
      </c>
      <c r="E95" s="857">
        <v>397.88299999999998</v>
      </c>
      <c r="F95" s="857">
        <v>552.45000000000005</v>
      </c>
      <c r="G95" s="857">
        <v>897.03</v>
      </c>
      <c r="H95" s="857">
        <v>2148.41</v>
      </c>
      <c r="I95" s="857">
        <v>1673.877</v>
      </c>
      <c r="J95" s="857">
        <v>1666.059</v>
      </c>
      <c r="K95" s="857">
        <v>1929.693</v>
      </c>
      <c r="L95" s="857">
        <v>2373.2669999999998</v>
      </c>
      <c r="M95" s="857">
        <v>2611.9119999999998</v>
      </c>
      <c r="N95" s="579">
        <v>3587.9989999999998</v>
      </c>
      <c r="O95" s="857">
        <v>8573</v>
      </c>
      <c r="P95" s="1108">
        <v>7101.201</v>
      </c>
      <c r="Q95" s="1536">
        <v>158926.851</v>
      </c>
    </row>
    <row r="96" spans="1:17" s="558" customFormat="1" ht="24" x14ac:dyDescent="0.2">
      <c r="A96" s="856" t="s">
        <v>426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45" t="s">
        <v>4</v>
      </c>
      <c r="K96" s="45" t="s">
        <v>4</v>
      </c>
      <c r="L96" s="45" t="s">
        <v>4</v>
      </c>
      <c r="M96" s="45" t="s">
        <v>4</v>
      </c>
      <c r="N96" s="73" t="s">
        <v>4</v>
      </c>
      <c r="O96" s="35" t="s">
        <v>4</v>
      </c>
      <c r="P96" s="791" t="s">
        <v>4</v>
      </c>
      <c r="Q96" s="791" t="s">
        <v>4</v>
      </c>
    </row>
    <row r="97" spans="1:17" s="558" customFormat="1" x14ac:dyDescent="0.2">
      <c r="A97" s="693" t="s">
        <v>116</v>
      </c>
      <c r="B97" s="578"/>
      <c r="C97" s="578"/>
      <c r="D97" s="578"/>
      <c r="E97" s="578"/>
      <c r="F97" s="578"/>
      <c r="G97" s="578"/>
      <c r="H97" s="578"/>
      <c r="I97" s="578"/>
      <c r="J97" s="578"/>
      <c r="K97" s="578"/>
      <c r="L97" s="578"/>
      <c r="M97" s="578"/>
      <c r="N97" s="579"/>
      <c r="O97" s="1082"/>
      <c r="P97" s="790"/>
      <c r="Q97" s="790"/>
    </row>
    <row r="98" spans="1:17" s="558" customFormat="1" x14ac:dyDescent="0.2">
      <c r="A98" s="608" t="s">
        <v>81</v>
      </c>
      <c r="B98" s="857">
        <v>6300.4549999999999</v>
      </c>
      <c r="C98" s="857">
        <v>313518.32799999998</v>
      </c>
      <c r="D98" s="857">
        <v>299555.48</v>
      </c>
      <c r="E98" s="857">
        <v>280256.78899999999</v>
      </c>
      <c r="F98" s="857">
        <v>273613.52</v>
      </c>
      <c r="G98" s="857">
        <v>221712.59599999999</v>
      </c>
      <c r="H98" s="857">
        <v>330034.99699999997</v>
      </c>
      <c r="I98" s="857">
        <v>359696.31599999999</v>
      </c>
      <c r="J98" s="857">
        <v>462981.91899999999</v>
      </c>
      <c r="K98" s="857">
        <v>286375.76500000001</v>
      </c>
      <c r="L98" s="857">
        <v>389124.92</v>
      </c>
      <c r="M98" s="857">
        <v>497651.51</v>
      </c>
      <c r="N98" s="310">
        <v>750256.17599999998</v>
      </c>
      <c r="O98" s="857">
        <v>541244</v>
      </c>
      <c r="P98" s="1108">
        <v>727031.38</v>
      </c>
      <c r="Q98" s="1536">
        <v>951123.79799999995</v>
      </c>
    </row>
    <row r="99" spans="1:17" s="558" customFormat="1" ht="24" x14ac:dyDescent="0.2">
      <c r="A99" s="856" t="s">
        <v>426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45" t="s">
        <v>4</v>
      </c>
      <c r="K99" s="45" t="s">
        <v>4</v>
      </c>
      <c r="L99" s="45" t="s">
        <v>4</v>
      </c>
      <c r="M99" s="45" t="s">
        <v>4</v>
      </c>
      <c r="N99" s="73" t="s">
        <v>4</v>
      </c>
      <c r="O99" s="35" t="s">
        <v>4</v>
      </c>
      <c r="P99" s="973" t="s">
        <v>4</v>
      </c>
      <c r="Q99" s="973" t="s">
        <v>4</v>
      </c>
    </row>
    <row r="100" spans="1:17" s="558" customFormat="1" ht="22.5" x14ac:dyDescent="0.2">
      <c r="A100" s="675" t="s">
        <v>117</v>
      </c>
      <c r="B100" s="35">
        <v>798</v>
      </c>
      <c r="C100" s="35">
        <v>764</v>
      </c>
      <c r="D100" s="35">
        <v>857</v>
      </c>
      <c r="E100" s="35">
        <v>889</v>
      </c>
      <c r="F100" s="35">
        <v>635</v>
      </c>
      <c r="G100" s="35">
        <v>736</v>
      </c>
      <c r="H100" s="35">
        <v>700</v>
      </c>
      <c r="I100" s="35">
        <v>647</v>
      </c>
      <c r="J100" s="35">
        <v>711</v>
      </c>
      <c r="K100" s="35">
        <v>740</v>
      </c>
      <c r="L100" s="35">
        <v>676</v>
      </c>
      <c r="M100" s="35">
        <v>555</v>
      </c>
      <c r="N100" s="71">
        <v>553</v>
      </c>
      <c r="O100" s="1082">
        <v>427</v>
      </c>
      <c r="P100" s="1083">
        <v>385.65699999999998</v>
      </c>
      <c r="Q100" s="1536">
        <v>1517.0429999999999</v>
      </c>
    </row>
    <row r="101" spans="1:17" s="558" customFormat="1" x14ac:dyDescent="0.2">
      <c r="A101" s="675" t="s">
        <v>118</v>
      </c>
      <c r="B101" s="35" t="s">
        <v>8</v>
      </c>
      <c r="C101" s="35">
        <v>0</v>
      </c>
      <c r="D101" s="35" t="s">
        <v>8</v>
      </c>
      <c r="E101" s="35" t="s">
        <v>8</v>
      </c>
      <c r="F101" s="35" t="s">
        <v>8</v>
      </c>
      <c r="G101" s="35" t="s">
        <v>8</v>
      </c>
      <c r="H101" s="35" t="s">
        <v>8</v>
      </c>
      <c r="I101" s="35" t="s">
        <v>8</v>
      </c>
      <c r="J101" s="35" t="s">
        <v>8</v>
      </c>
      <c r="K101" s="35" t="s">
        <v>8</v>
      </c>
      <c r="L101" s="35" t="s">
        <v>8</v>
      </c>
      <c r="M101" s="35" t="s">
        <v>8</v>
      </c>
      <c r="N101" s="71" t="s">
        <v>8</v>
      </c>
      <c r="O101" s="904" t="s">
        <v>8</v>
      </c>
      <c r="P101" s="973" t="s">
        <v>8</v>
      </c>
      <c r="Q101" s="973" t="s">
        <v>8</v>
      </c>
    </row>
    <row r="102" spans="1:17" s="558" customFormat="1" x14ac:dyDescent="0.2">
      <c r="A102" s="675" t="s">
        <v>119</v>
      </c>
      <c r="B102" s="35">
        <v>22</v>
      </c>
      <c r="C102" s="35">
        <v>37</v>
      </c>
      <c r="D102" s="35">
        <v>24</v>
      </c>
      <c r="E102" s="35">
        <v>24</v>
      </c>
      <c r="F102" s="35">
        <v>20</v>
      </c>
      <c r="G102" s="35">
        <v>16</v>
      </c>
      <c r="H102" s="35">
        <v>16</v>
      </c>
      <c r="I102" s="35">
        <v>19</v>
      </c>
      <c r="J102" s="35">
        <v>10</v>
      </c>
      <c r="K102" s="35">
        <v>7</v>
      </c>
      <c r="L102" s="35">
        <v>26</v>
      </c>
      <c r="M102" s="35">
        <v>22</v>
      </c>
      <c r="N102" s="71">
        <v>59</v>
      </c>
      <c r="O102" s="1082">
        <v>37</v>
      </c>
      <c r="P102" s="1083">
        <v>59.898000000000003</v>
      </c>
      <c r="Q102" s="1536">
        <v>9.5050000000000008</v>
      </c>
    </row>
    <row r="103" spans="1:17" s="558" customFormat="1" ht="33.75" x14ac:dyDescent="0.2">
      <c r="A103" s="675" t="s">
        <v>120</v>
      </c>
      <c r="B103" s="35" t="s">
        <v>8</v>
      </c>
      <c r="C103" s="35">
        <v>0</v>
      </c>
      <c r="D103" s="35" t="s">
        <v>8</v>
      </c>
      <c r="E103" s="35" t="s">
        <v>8</v>
      </c>
      <c r="F103" s="35" t="s">
        <v>8</v>
      </c>
      <c r="G103" s="35" t="s">
        <v>8</v>
      </c>
      <c r="H103" s="35" t="s">
        <v>8</v>
      </c>
      <c r="I103" s="35" t="s">
        <v>8</v>
      </c>
      <c r="J103" s="35" t="s">
        <v>8</v>
      </c>
      <c r="K103" s="35" t="s">
        <v>8</v>
      </c>
      <c r="L103" s="35" t="s">
        <v>8</v>
      </c>
      <c r="M103" s="35" t="s">
        <v>8</v>
      </c>
      <c r="N103" s="71" t="s">
        <v>8</v>
      </c>
      <c r="O103" s="35" t="s">
        <v>8</v>
      </c>
      <c r="P103" s="973" t="s">
        <v>8</v>
      </c>
      <c r="Q103" s="973" t="s">
        <v>8</v>
      </c>
    </row>
    <row r="104" spans="1:17" s="558" customFormat="1" x14ac:dyDescent="0.2">
      <c r="A104" s="675" t="s">
        <v>121</v>
      </c>
      <c r="B104" s="35" t="s">
        <v>8</v>
      </c>
      <c r="C104" s="35">
        <v>2742</v>
      </c>
      <c r="D104" s="35">
        <v>4734</v>
      </c>
      <c r="E104" s="35">
        <v>5658</v>
      </c>
      <c r="F104" s="35">
        <v>15129</v>
      </c>
      <c r="G104" s="35">
        <v>10776</v>
      </c>
      <c r="H104" s="35">
        <v>10219</v>
      </c>
      <c r="I104" s="35">
        <v>9843</v>
      </c>
      <c r="J104" s="35">
        <v>10905</v>
      </c>
      <c r="K104" s="35">
        <v>9147</v>
      </c>
      <c r="L104" s="35">
        <v>11613</v>
      </c>
      <c r="M104" s="35">
        <v>15396</v>
      </c>
      <c r="N104" s="71">
        <v>29884</v>
      </c>
      <c r="O104" s="1082">
        <v>29892</v>
      </c>
      <c r="P104" s="1108">
        <v>45699.061999999998</v>
      </c>
      <c r="Q104" s="1536">
        <v>54333.288999999997</v>
      </c>
    </row>
    <row r="105" spans="1:17" s="558" customFormat="1" ht="22.5" x14ac:dyDescent="0.2">
      <c r="A105" s="675" t="s">
        <v>122</v>
      </c>
      <c r="B105" s="35">
        <v>23</v>
      </c>
      <c r="C105" s="35">
        <v>29</v>
      </c>
      <c r="D105" s="35">
        <v>119</v>
      </c>
      <c r="E105" s="35">
        <v>230</v>
      </c>
      <c r="F105" s="35">
        <v>353</v>
      </c>
      <c r="G105" s="35">
        <v>499</v>
      </c>
      <c r="H105" s="35">
        <v>315</v>
      </c>
      <c r="I105" s="35">
        <v>297</v>
      </c>
      <c r="J105" s="35">
        <v>213</v>
      </c>
      <c r="K105" s="35">
        <v>385</v>
      </c>
      <c r="L105" s="35">
        <v>391</v>
      </c>
      <c r="M105" s="35">
        <v>219</v>
      </c>
      <c r="N105" s="71">
        <v>404</v>
      </c>
      <c r="O105" s="35">
        <v>428</v>
      </c>
      <c r="P105" s="1108">
        <v>654.69899999999996</v>
      </c>
      <c r="Q105" s="1536">
        <v>1264.355</v>
      </c>
    </row>
    <row r="106" spans="1:17" s="558" customFormat="1" x14ac:dyDescent="0.2">
      <c r="A106" s="675" t="s">
        <v>123</v>
      </c>
      <c r="B106" s="35">
        <v>4235</v>
      </c>
      <c r="C106" s="35">
        <v>306733</v>
      </c>
      <c r="D106" s="35">
        <v>290466</v>
      </c>
      <c r="E106" s="35">
        <v>270462</v>
      </c>
      <c r="F106" s="35">
        <v>253417</v>
      </c>
      <c r="G106" s="35">
        <v>206446</v>
      </c>
      <c r="H106" s="35">
        <v>312113</v>
      </c>
      <c r="I106" s="35">
        <v>341413</v>
      </c>
      <c r="J106" s="35">
        <v>441469</v>
      </c>
      <c r="K106" s="35">
        <v>262927</v>
      </c>
      <c r="L106" s="35">
        <v>365385</v>
      </c>
      <c r="M106" s="35">
        <v>467829</v>
      </c>
      <c r="N106" s="71">
        <v>700948</v>
      </c>
      <c r="O106" s="1082">
        <v>492247</v>
      </c>
      <c r="P106" s="1108">
        <v>655170.48400000005</v>
      </c>
      <c r="Q106" s="1536">
        <v>857774.56400000001</v>
      </c>
    </row>
    <row r="107" spans="1:17" s="558" customFormat="1" ht="22.5" x14ac:dyDescent="0.2">
      <c r="A107" s="675" t="s">
        <v>124</v>
      </c>
      <c r="B107" s="35">
        <v>3</v>
      </c>
      <c r="C107" s="35">
        <v>7</v>
      </c>
      <c r="D107" s="35">
        <v>36</v>
      </c>
      <c r="E107" s="35">
        <v>53</v>
      </c>
      <c r="F107" s="35">
        <v>62</v>
      </c>
      <c r="G107" s="35">
        <v>130</v>
      </c>
      <c r="H107" s="35">
        <v>113</v>
      </c>
      <c r="I107" s="35">
        <v>91</v>
      </c>
      <c r="J107" s="35">
        <v>119</v>
      </c>
      <c r="K107" s="35">
        <v>156</v>
      </c>
      <c r="L107" s="35">
        <v>159</v>
      </c>
      <c r="M107" s="35">
        <v>112</v>
      </c>
      <c r="N107" s="71">
        <v>136</v>
      </c>
      <c r="O107" s="1109">
        <v>216</v>
      </c>
      <c r="P107" s="1108">
        <v>161.46199999999999</v>
      </c>
      <c r="Q107" s="1536">
        <v>171.30500000000001</v>
      </c>
    </row>
    <row r="108" spans="1:17" s="558" customFormat="1" ht="22.5" x14ac:dyDescent="0.2">
      <c r="A108" s="675" t="s">
        <v>125</v>
      </c>
      <c r="B108" s="35">
        <v>5</v>
      </c>
      <c r="C108" s="35">
        <v>3</v>
      </c>
      <c r="D108" s="35">
        <v>5</v>
      </c>
      <c r="E108" s="35" t="s">
        <v>8</v>
      </c>
      <c r="F108" s="35">
        <v>21</v>
      </c>
      <c r="G108" s="35">
        <v>0</v>
      </c>
      <c r="H108" s="35">
        <v>2</v>
      </c>
      <c r="I108" s="35">
        <v>2</v>
      </c>
      <c r="J108" s="35">
        <v>0</v>
      </c>
      <c r="K108" s="35" t="s">
        <v>8</v>
      </c>
      <c r="L108" s="35" t="s">
        <v>8</v>
      </c>
      <c r="M108" s="35" t="s">
        <v>8</v>
      </c>
      <c r="N108" s="71" t="s">
        <v>8</v>
      </c>
      <c r="O108" s="35" t="s">
        <v>8</v>
      </c>
      <c r="P108" s="973" t="s">
        <v>8</v>
      </c>
      <c r="Q108" s="973" t="s">
        <v>8</v>
      </c>
    </row>
    <row r="109" spans="1:17" s="558" customFormat="1" ht="22.5" x14ac:dyDescent="0.2">
      <c r="A109" s="675" t="s">
        <v>126</v>
      </c>
      <c r="B109" s="35" t="s">
        <v>8</v>
      </c>
      <c r="C109" s="35" t="s">
        <v>8</v>
      </c>
      <c r="D109" s="35">
        <v>66</v>
      </c>
      <c r="E109" s="35">
        <v>156</v>
      </c>
      <c r="F109" s="35">
        <v>164</v>
      </c>
      <c r="G109" s="35">
        <v>105</v>
      </c>
      <c r="H109" s="35">
        <v>116</v>
      </c>
      <c r="I109" s="35">
        <v>124</v>
      </c>
      <c r="J109" s="35">
        <v>189</v>
      </c>
      <c r="K109" s="35">
        <v>81</v>
      </c>
      <c r="L109" s="35">
        <v>40</v>
      </c>
      <c r="M109" s="35">
        <v>114</v>
      </c>
      <c r="N109" s="71">
        <v>111</v>
      </c>
      <c r="O109" s="1109">
        <v>82</v>
      </c>
      <c r="P109" s="1108">
        <v>104.565</v>
      </c>
      <c r="Q109" s="1282" t="s">
        <v>100</v>
      </c>
    </row>
    <row r="110" spans="1:17" s="558" customFormat="1" x14ac:dyDescent="0.2">
      <c r="A110" s="675" t="s">
        <v>127</v>
      </c>
      <c r="B110" s="35" t="s">
        <v>8</v>
      </c>
      <c r="C110" s="35" t="s">
        <v>8</v>
      </c>
      <c r="D110" s="35" t="s">
        <v>8</v>
      </c>
      <c r="E110" s="35" t="s">
        <v>8</v>
      </c>
      <c r="F110" s="35" t="s">
        <v>8</v>
      </c>
      <c r="G110" s="35" t="s">
        <v>8</v>
      </c>
      <c r="H110" s="35" t="s">
        <v>8</v>
      </c>
      <c r="I110" s="35" t="s">
        <v>8</v>
      </c>
      <c r="J110" s="35" t="s">
        <v>8</v>
      </c>
      <c r="K110" s="35" t="s">
        <v>8</v>
      </c>
      <c r="L110" s="35" t="s">
        <v>8</v>
      </c>
      <c r="M110" s="35" t="s">
        <v>8</v>
      </c>
      <c r="N110" s="71" t="s">
        <v>8</v>
      </c>
      <c r="O110" s="35" t="s">
        <v>8</v>
      </c>
      <c r="P110" s="973" t="s">
        <v>8</v>
      </c>
      <c r="Q110" s="973" t="s">
        <v>8</v>
      </c>
    </row>
    <row r="111" spans="1:17" s="558" customFormat="1" x14ac:dyDescent="0.2">
      <c r="A111" s="675" t="s">
        <v>128</v>
      </c>
      <c r="B111" s="35" t="s">
        <v>8</v>
      </c>
      <c r="C111" s="35" t="s">
        <v>8</v>
      </c>
      <c r="D111" s="35">
        <v>0</v>
      </c>
      <c r="E111" s="35" t="s">
        <v>8</v>
      </c>
      <c r="F111" s="35" t="s">
        <v>8</v>
      </c>
      <c r="G111" s="35" t="s">
        <v>8</v>
      </c>
      <c r="H111" s="35" t="s">
        <v>8</v>
      </c>
      <c r="I111" s="35" t="s">
        <v>8</v>
      </c>
      <c r="J111" s="35">
        <v>1</v>
      </c>
      <c r="K111" s="35" t="s">
        <v>8</v>
      </c>
      <c r="L111" s="35" t="s">
        <v>8</v>
      </c>
      <c r="M111" s="35" t="s">
        <v>8</v>
      </c>
      <c r="N111" s="71" t="s">
        <v>8</v>
      </c>
      <c r="O111" s="35" t="s">
        <v>8</v>
      </c>
      <c r="P111" s="973" t="s">
        <v>8</v>
      </c>
      <c r="Q111" s="973" t="s">
        <v>8</v>
      </c>
    </row>
    <row r="112" spans="1:17" s="558" customFormat="1" x14ac:dyDescent="0.2">
      <c r="A112" s="675" t="s">
        <v>129</v>
      </c>
      <c r="B112" s="35">
        <v>12</v>
      </c>
      <c r="C112" s="35">
        <v>18</v>
      </c>
      <c r="D112" s="35">
        <v>17</v>
      </c>
      <c r="E112" s="35">
        <v>10</v>
      </c>
      <c r="F112" s="35">
        <v>14</v>
      </c>
      <c r="G112" s="35">
        <v>7</v>
      </c>
      <c r="H112" s="35">
        <v>16</v>
      </c>
      <c r="I112" s="35">
        <v>3</v>
      </c>
      <c r="J112" s="35">
        <v>1</v>
      </c>
      <c r="K112" s="35">
        <v>4</v>
      </c>
      <c r="L112" s="35" t="s">
        <v>8</v>
      </c>
      <c r="M112" s="35">
        <v>6</v>
      </c>
      <c r="N112" s="71" t="s">
        <v>8</v>
      </c>
      <c r="O112" s="35" t="s">
        <v>8</v>
      </c>
      <c r="P112" s="973" t="s">
        <v>8</v>
      </c>
      <c r="Q112" s="1282" t="s">
        <v>100</v>
      </c>
    </row>
    <row r="113" spans="1:17" s="558" customFormat="1" ht="22.5" x14ac:dyDescent="0.2">
      <c r="A113" s="693" t="s">
        <v>130</v>
      </c>
      <c r="B113" s="578" t="s">
        <v>374</v>
      </c>
      <c r="C113" s="578" t="s">
        <v>374</v>
      </c>
      <c r="D113" s="578" t="s">
        <v>374</v>
      </c>
      <c r="E113" s="578" t="s">
        <v>374</v>
      </c>
      <c r="F113" s="578" t="s">
        <v>374</v>
      </c>
      <c r="G113" s="578" t="s">
        <v>374</v>
      </c>
      <c r="H113" s="578" t="s">
        <v>374</v>
      </c>
      <c r="I113" s="578" t="s">
        <v>374</v>
      </c>
      <c r="J113" s="578" t="s">
        <v>374</v>
      </c>
      <c r="K113" s="578" t="s">
        <v>374</v>
      </c>
      <c r="L113" s="578" t="s">
        <v>374</v>
      </c>
      <c r="M113" s="578" t="s">
        <v>374</v>
      </c>
      <c r="N113" s="579" t="s">
        <v>374</v>
      </c>
      <c r="O113" s="1082"/>
      <c r="P113" s="1083"/>
      <c r="Q113" s="1083"/>
    </row>
    <row r="114" spans="1:17" s="558" customFormat="1" x14ac:dyDescent="0.2">
      <c r="A114" s="608" t="s">
        <v>81</v>
      </c>
      <c r="B114" s="857">
        <v>909.59100000000001</v>
      </c>
      <c r="C114" s="857">
        <v>1821.989</v>
      </c>
      <c r="D114" s="857">
        <v>4347.7020000000002</v>
      </c>
      <c r="E114" s="857">
        <v>9138.3029999999999</v>
      </c>
      <c r="F114" s="857">
        <v>10075.01</v>
      </c>
      <c r="G114" s="857">
        <v>9423.3330000000005</v>
      </c>
      <c r="H114" s="857">
        <v>9448.2150000000001</v>
      </c>
      <c r="I114" s="857">
        <v>11640.967000000001</v>
      </c>
      <c r="J114" s="857">
        <v>13518.584999999999</v>
      </c>
      <c r="K114" s="857">
        <v>12971.094999999999</v>
      </c>
      <c r="L114" s="857">
        <v>17195.148000000001</v>
      </c>
      <c r="M114" s="857">
        <v>20835.592000000001</v>
      </c>
      <c r="N114" s="579">
        <v>23213.513999999999</v>
      </c>
      <c r="O114" s="1082">
        <v>28109</v>
      </c>
      <c r="P114" s="1108">
        <v>33480.258999999998</v>
      </c>
      <c r="Q114" s="1536">
        <v>45904.800000000003</v>
      </c>
    </row>
    <row r="115" spans="1:17" s="558" customFormat="1" ht="24" x14ac:dyDescent="0.2">
      <c r="A115" s="856" t="s">
        <v>426</v>
      </c>
      <c r="B115" s="45" t="s">
        <v>4</v>
      </c>
      <c r="C115" s="45" t="s">
        <v>4</v>
      </c>
      <c r="D115" s="45" t="s">
        <v>4</v>
      </c>
      <c r="E115" s="45" t="s">
        <v>4</v>
      </c>
      <c r="F115" s="45" t="s">
        <v>4</v>
      </c>
      <c r="G115" s="45" t="s">
        <v>4</v>
      </c>
      <c r="H115" s="45" t="s">
        <v>4</v>
      </c>
      <c r="I115" s="45" t="s">
        <v>4</v>
      </c>
      <c r="J115" s="45" t="s">
        <v>4</v>
      </c>
      <c r="K115" s="45" t="s">
        <v>4</v>
      </c>
      <c r="L115" s="45" t="s">
        <v>4</v>
      </c>
      <c r="M115" s="45" t="s">
        <v>4</v>
      </c>
      <c r="N115" s="73" t="s">
        <v>4</v>
      </c>
      <c r="O115" s="45" t="s">
        <v>4</v>
      </c>
      <c r="P115" s="973" t="s">
        <v>4</v>
      </c>
      <c r="Q115" s="973" t="s">
        <v>4</v>
      </c>
    </row>
    <row r="116" spans="1:17" s="558" customFormat="1" ht="22.5" x14ac:dyDescent="0.2">
      <c r="A116" s="693" t="s">
        <v>131</v>
      </c>
      <c r="B116" s="578" t="s">
        <v>374</v>
      </c>
      <c r="C116" s="578" t="s">
        <v>374</v>
      </c>
      <c r="D116" s="578" t="s">
        <v>374</v>
      </c>
      <c r="E116" s="578" t="s">
        <v>374</v>
      </c>
      <c r="F116" s="578" t="s">
        <v>374</v>
      </c>
      <c r="G116" s="578" t="s">
        <v>374</v>
      </c>
      <c r="H116" s="578" t="s">
        <v>374</v>
      </c>
      <c r="I116" s="578" t="s">
        <v>374</v>
      </c>
      <c r="J116" s="578" t="s">
        <v>374</v>
      </c>
      <c r="K116" s="578" t="s">
        <v>374</v>
      </c>
      <c r="L116" s="578" t="s">
        <v>374</v>
      </c>
      <c r="M116" s="578" t="s">
        <v>374</v>
      </c>
      <c r="N116" s="579" t="s">
        <v>374</v>
      </c>
      <c r="O116" s="22"/>
      <c r="P116" s="790"/>
      <c r="Q116" s="790"/>
    </row>
    <row r="117" spans="1:17" s="558" customFormat="1" x14ac:dyDescent="0.2">
      <c r="A117" s="856" t="s">
        <v>81</v>
      </c>
      <c r="B117" s="857">
        <v>341.46199999999999</v>
      </c>
      <c r="C117" s="857">
        <v>1022.688</v>
      </c>
      <c r="D117" s="857">
        <v>1687.451</v>
      </c>
      <c r="E117" s="857">
        <v>1760.444</v>
      </c>
      <c r="F117" s="857">
        <v>2691.741</v>
      </c>
      <c r="G117" s="857">
        <v>1637.2049999999999</v>
      </c>
      <c r="H117" s="857">
        <v>1802.798</v>
      </c>
      <c r="I117" s="857">
        <v>2165.797</v>
      </c>
      <c r="J117" s="857">
        <v>2680.576</v>
      </c>
      <c r="K117" s="857">
        <v>2486.366</v>
      </c>
      <c r="L117" s="857">
        <v>2305.21</v>
      </c>
      <c r="M117" s="857">
        <v>2494.8490000000002</v>
      </c>
      <c r="N117" s="579">
        <v>2637.32</v>
      </c>
      <c r="O117" s="1082">
        <v>3674</v>
      </c>
      <c r="P117" s="1108">
        <v>4376.8630000000003</v>
      </c>
      <c r="Q117" s="1108">
        <v>3997.5</v>
      </c>
    </row>
    <row r="118" spans="1:17" s="558" customFormat="1" ht="24" x14ac:dyDescent="0.2">
      <c r="A118" s="856" t="s">
        <v>426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45" t="s">
        <v>4</v>
      </c>
      <c r="K118" s="45" t="s">
        <v>4</v>
      </c>
      <c r="L118" s="45" t="s">
        <v>4</v>
      </c>
      <c r="M118" s="45" t="s">
        <v>4</v>
      </c>
      <c r="N118" s="73" t="s">
        <v>4</v>
      </c>
      <c r="O118" s="45" t="s">
        <v>4</v>
      </c>
      <c r="P118" s="791" t="s">
        <v>4</v>
      </c>
      <c r="Q118" s="791" t="s">
        <v>4</v>
      </c>
    </row>
    <row r="119" spans="1:17" s="558" customFormat="1" ht="12.75" x14ac:dyDescent="0.2">
      <c r="A119" s="614" t="s">
        <v>376</v>
      </c>
      <c r="B119" s="578"/>
      <c r="C119" s="578"/>
      <c r="D119" s="578"/>
      <c r="E119" s="578"/>
      <c r="F119" s="578"/>
      <c r="G119" s="578"/>
      <c r="H119" s="578"/>
      <c r="I119" s="578"/>
      <c r="J119" s="578"/>
      <c r="K119" s="578"/>
      <c r="L119" s="578"/>
      <c r="M119" s="578"/>
      <c r="N119" s="579"/>
      <c r="O119" s="1079"/>
      <c r="P119" s="1081"/>
      <c r="Q119" s="1081"/>
    </row>
    <row r="120" spans="1:17" s="558" customFormat="1" x14ac:dyDescent="0.2">
      <c r="A120" s="614" t="s">
        <v>81</v>
      </c>
      <c r="B120" s="578" t="s">
        <v>8</v>
      </c>
      <c r="C120" s="578" t="s">
        <v>8</v>
      </c>
      <c r="D120" s="578" t="s">
        <v>8</v>
      </c>
      <c r="E120" s="578" t="s">
        <v>8</v>
      </c>
      <c r="F120" s="578" t="s">
        <v>8</v>
      </c>
      <c r="G120" s="578" t="s">
        <v>8</v>
      </c>
      <c r="H120" s="578" t="s">
        <v>8</v>
      </c>
      <c r="I120" s="578" t="s">
        <v>8</v>
      </c>
      <c r="J120" s="578" t="s">
        <v>8</v>
      </c>
      <c r="K120" s="578" t="s">
        <v>8</v>
      </c>
      <c r="L120" s="578" t="s">
        <v>8</v>
      </c>
      <c r="M120" s="578" t="s">
        <v>8</v>
      </c>
      <c r="N120" s="579" t="s">
        <v>8</v>
      </c>
      <c r="O120" s="578" t="s">
        <v>8</v>
      </c>
      <c r="P120" s="1110" t="s">
        <v>8</v>
      </c>
      <c r="Q120" s="1097" t="s">
        <v>8</v>
      </c>
    </row>
    <row r="121" spans="1:17" s="558" customFormat="1" ht="22.5" x14ac:dyDescent="0.2">
      <c r="A121" s="608" t="s">
        <v>427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7" t="s">
        <v>8</v>
      </c>
      <c r="Q121" s="1097" t="s">
        <v>8</v>
      </c>
    </row>
    <row r="122" spans="1:17" s="558" customFormat="1" x14ac:dyDescent="0.2">
      <c r="A122" s="581" t="s">
        <v>135</v>
      </c>
      <c r="B122" s="578"/>
      <c r="C122" s="578"/>
      <c r="D122" s="578"/>
      <c r="E122" s="578"/>
      <c r="F122" s="578"/>
      <c r="G122" s="578"/>
      <c r="H122" s="578"/>
      <c r="I122" s="578"/>
      <c r="J122" s="578"/>
      <c r="K122" s="578"/>
      <c r="L122" s="578"/>
      <c r="M122" s="578"/>
      <c r="N122" s="579"/>
      <c r="O122" s="578"/>
      <c r="P122" s="1110"/>
      <c r="Q122" s="1097"/>
    </row>
    <row r="123" spans="1:17" s="558" customFormat="1" x14ac:dyDescent="0.2">
      <c r="A123" s="614" t="s">
        <v>428</v>
      </c>
      <c r="B123" s="578" t="s">
        <v>8</v>
      </c>
      <c r="C123" s="578" t="s">
        <v>8</v>
      </c>
      <c r="D123" s="578" t="s">
        <v>8</v>
      </c>
      <c r="E123" s="578" t="s">
        <v>8</v>
      </c>
      <c r="F123" s="578" t="s">
        <v>8</v>
      </c>
      <c r="G123" s="578" t="s">
        <v>8</v>
      </c>
      <c r="H123" s="578" t="s">
        <v>8</v>
      </c>
      <c r="I123" s="578" t="s">
        <v>8</v>
      </c>
      <c r="J123" s="578" t="s">
        <v>8</v>
      </c>
      <c r="K123" s="578" t="s">
        <v>8</v>
      </c>
      <c r="L123" s="578" t="s">
        <v>8</v>
      </c>
      <c r="M123" s="578" t="s">
        <v>8</v>
      </c>
      <c r="N123" s="579" t="s">
        <v>8</v>
      </c>
      <c r="O123" s="578" t="s">
        <v>8</v>
      </c>
      <c r="P123" s="1110" t="s">
        <v>8</v>
      </c>
      <c r="Q123" s="1097"/>
    </row>
    <row r="124" spans="1:17" s="558" customFormat="1" x14ac:dyDescent="0.2">
      <c r="A124" s="614" t="s">
        <v>81</v>
      </c>
      <c r="B124" s="578" t="s">
        <v>8</v>
      </c>
      <c r="C124" s="578" t="s">
        <v>8</v>
      </c>
      <c r="D124" s="578" t="s">
        <v>8</v>
      </c>
      <c r="E124" s="578" t="s">
        <v>8</v>
      </c>
      <c r="F124" s="578" t="s">
        <v>8</v>
      </c>
      <c r="G124" s="578" t="s">
        <v>8</v>
      </c>
      <c r="H124" s="578" t="s">
        <v>8</v>
      </c>
      <c r="I124" s="578" t="s">
        <v>8</v>
      </c>
      <c r="J124" s="578" t="s">
        <v>8</v>
      </c>
      <c r="K124" s="578" t="s">
        <v>8</v>
      </c>
      <c r="L124" s="578" t="s">
        <v>8</v>
      </c>
      <c r="M124" s="578" t="s">
        <v>8</v>
      </c>
      <c r="N124" s="579" t="s">
        <v>8</v>
      </c>
      <c r="O124" s="578" t="s">
        <v>8</v>
      </c>
      <c r="P124" s="1110" t="s">
        <v>8</v>
      </c>
      <c r="Q124" s="1097" t="s">
        <v>8</v>
      </c>
    </row>
    <row r="125" spans="1:17" s="558" customFormat="1" x14ac:dyDescent="0.2">
      <c r="A125" s="608" t="s">
        <v>429</v>
      </c>
      <c r="B125" s="578" t="s">
        <v>8</v>
      </c>
      <c r="C125" s="578" t="s">
        <v>8</v>
      </c>
      <c r="D125" s="578" t="s">
        <v>8</v>
      </c>
      <c r="E125" s="578" t="s">
        <v>8</v>
      </c>
      <c r="F125" s="578" t="s">
        <v>8</v>
      </c>
      <c r="G125" s="578" t="s">
        <v>8</v>
      </c>
      <c r="H125" s="578" t="s">
        <v>8</v>
      </c>
      <c r="I125" s="578" t="s">
        <v>8</v>
      </c>
      <c r="J125" s="578" t="s">
        <v>8</v>
      </c>
      <c r="K125" s="578" t="s">
        <v>8</v>
      </c>
      <c r="L125" s="578" t="s">
        <v>8</v>
      </c>
      <c r="M125" s="578" t="s">
        <v>8</v>
      </c>
      <c r="N125" s="579" t="s">
        <v>8</v>
      </c>
      <c r="O125" s="578" t="s">
        <v>8</v>
      </c>
      <c r="P125" s="1110" t="s">
        <v>8</v>
      </c>
      <c r="Q125" s="1097" t="s">
        <v>8</v>
      </c>
    </row>
    <row r="126" spans="1:17" s="558" customFormat="1" x14ac:dyDescent="0.2">
      <c r="A126" s="614" t="s">
        <v>138</v>
      </c>
      <c r="B126" s="578" t="s">
        <v>8</v>
      </c>
      <c r="C126" s="578" t="s">
        <v>8</v>
      </c>
      <c r="D126" s="578" t="s">
        <v>8</v>
      </c>
      <c r="E126" s="578" t="s">
        <v>8</v>
      </c>
      <c r="F126" s="578" t="s">
        <v>8</v>
      </c>
      <c r="G126" s="578" t="s">
        <v>8</v>
      </c>
      <c r="H126" s="578" t="s">
        <v>8</v>
      </c>
      <c r="I126" s="578" t="s">
        <v>8</v>
      </c>
      <c r="J126" s="578" t="s">
        <v>8</v>
      </c>
      <c r="K126" s="578" t="s">
        <v>8</v>
      </c>
      <c r="L126" s="578" t="s">
        <v>8</v>
      </c>
      <c r="M126" s="578" t="s">
        <v>8</v>
      </c>
      <c r="N126" s="579" t="s">
        <v>8</v>
      </c>
      <c r="O126" s="578" t="s">
        <v>8</v>
      </c>
      <c r="P126" s="1110" t="s">
        <v>8</v>
      </c>
      <c r="Q126" s="1097"/>
    </row>
    <row r="127" spans="1:17" s="558" customFormat="1" x14ac:dyDescent="0.2">
      <c r="A127" s="611" t="s">
        <v>81</v>
      </c>
      <c r="B127" s="578" t="s">
        <v>8</v>
      </c>
      <c r="C127" s="578" t="s">
        <v>8</v>
      </c>
      <c r="D127" s="578" t="s">
        <v>8</v>
      </c>
      <c r="E127" s="578" t="s">
        <v>8</v>
      </c>
      <c r="F127" s="578" t="s">
        <v>8</v>
      </c>
      <c r="G127" s="578" t="s">
        <v>8</v>
      </c>
      <c r="H127" s="578" t="s">
        <v>8</v>
      </c>
      <c r="I127" s="578" t="s">
        <v>8</v>
      </c>
      <c r="J127" s="578" t="s">
        <v>8</v>
      </c>
      <c r="K127" s="578" t="s">
        <v>8</v>
      </c>
      <c r="L127" s="578" t="s">
        <v>8</v>
      </c>
      <c r="M127" s="578" t="s">
        <v>8</v>
      </c>
      <c r="N127" s="578" t="s">
        <v>8</v>
      </c>
      <c r="O127" s="578" t="s">
        <v>8</v>
      </c>
      <c r="P127" s="1110" t="s">
        <v>8</v>
      </c>
      <c r="Q127" s="1097" t="s">
        <v>8</v>
      </c>
    </row>
    <row r="128" spans="1:17" s="558" customFormat="1" x14ac:dyDescent="0.2">
      <c r="A128" s="608" t="s">
        <v>430</v>
      </c>
      <c r="B128" s="578" t="s">
        <v>8</v>
      </c>
      <c r="C128" s="578" t="s">
        <v>8</v>
      </c>
      <c r="D128" s="578" t="s">
        <v>8</v>
      </c>
      <c r="E128" s="578" t="s">
        <v>8</v>
      </c>
      <c r="F128" s="578" t="s">
        <v>8</v>
      </c>
      <c r="G128" s="578" t="s">
        <v>8</v>
      </c>
      <c r="H128" s="578" t="s">
        <v>8</v>
      </c>
      <c r="I128" s="578" t="s">
        <v>8</v>
      </c>
      <c r="J128" s="578" t="s">
        <v>8</v>
      </c>
      <c r="K128" s="578" t="s">
        <v>8</v>
      </c>
      <c r="L128" s="578" t="s">
        <v>8</v>
      </c>
      <c r="M128" s="578" t="s">
        <v>8</v>
      </c>
      <c r="N128" s="579" t="s">
        <v>8</v>
      </c>
      <c r="O128" s="578" t="s">
        <v>8</v>
      </c>
      <c r="P128" s="1110" t="s">
        <v>8</v>
      </c>
      <c r="Q128" s="1097" t="s">
        <v>8</v>
      </c>
    </row>
    <row r="129" spans="1:17" s="558" customFormat="1" x14ac:dyDescent="0.2">
      <c r="A129" s="608" t="s">
        <v>809</v>
      </c>
      <c r="B129" s="578" t="s">
        <v>8</v>
      </c>
      <c r="C129" s="578" t="s">
        <v>8</v>
      </c>
      <c r="D129" s="578" t="s">
        <v>8</v>
      </c>
      <c r="E129" s="578" t="s">
        <v>8</v>
      </c>
      <c r="F129" s="578" t="s">
        <v>8</v>
      </c>
      <c r="G129" s="578" t="s">
        <v>8</v>
      </c>
      <c r="H129" s="578" t="s">
        <v>8</v>
      </c>
      <c r="I129" s="578" t="s">
        <v>8</v>
      </c>
      <c r="J129" s="578" t="s">
        <v>8</v>
      </c>
      <c r="K129" s="578" t="s">
        <v>8</v>
      </c>
      <c r="L129" s="578" t="s">
        <v>8</v>
      </c>
      <c r="M129" s="578" t="s">
        <v>8</v>
      </c>
      <c r="N129" s="579" t="s">
        <v>8</v>
      </c>
      <c r="O129" s="578" t="s">
        <v>8</v>
      </c>
      <c r="P129" s="1110" t="s">
        <v>8</v>
      </c>
      <c r="Q129" s="1081"/>
    </row>
    <row r="130" spans="1:17" s="558" customFormat="1" x14ac:dyDescent="0.2">
      <c r="A130" s="608" t="s">
        <v>431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905" t="s">
        <v>8</v>
      </c>
      <c r="N130" s="580" t="s">
        <v>8</v>
      </c>
      <c r="O130" s="905" t="s">
        <v>8</v>
      </c>
      <c r="P130" s="1097" t="s">
        <v>8</v>
      </c>
      <c r="Q130" s="1097" t="s">
        <v>8</v>
      </c>
    </row>
    <row r="131" spans="1:17" s="558" customFormat="1" x14ac:dyDescent="0.2">
      <c r="A131" s="608" t="s">
        <v>387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580" t="s">
        <v>8</v>
      </c>
      <c r="O131" s="905" t="s">
        <v>8</v>
      </c>
      <c r="P131" s="1097" t="s">
        <v>8</v>
      </c>
      <c r="Q131" s="1097" t="s">
        <v>8</v>
      </c>
    </row>
    <row r="132" spans="1:17" s="558" customFormat="1" x14ac:dyDescent="0.2">
      <c r="A132" s="608" t="s">
        <v>388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580" t="s">
        <v>8</v>
      </c>
      <c r="O132" s="905" t="s">
        <v>8</v>
      </c>
      <c r="P132" s="1097" t="s">
        <v>8</v>
      </c>
      <c r="Q132" s="1097" t="s">
        <v>8</v>
      </c>
    </row>
    <row r="133" spans="1:17" s="558" customFormat="1" x14ac:dyDescent="0.2">
      <c r="A133" s="608" t="s">
        <v>432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580" t="s">
        <v>8</v>
      </c>
      <c r="O133" s="905" t="s">
        <v>8</v>
      </c>
      <c r="P133" s="1097" t="s">
        <v>8</v>
      </c>
      <c r="Q133" s="1097" t="s">
        <v>8</v>
      </c>
    </row>
    <row r="134" spans="1:17" s="558" customFormat="1" ht="22.5" x14ac:dyDescent="0.2">
      <c r="A134" s="608" t="s">
        <v>145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580" t="s">
        <v>8</v>
      </c>
      <c r="O134" s="905" t="s">
        <v>8</v>
      </c>
      <c r="P134" s="1097" t="s">
        <v>8</v>
      </c>
      <c r="Q134" s="1097" t="s">
        <v>8</v>
      </c>
    </row>
    <row r="135" spans="1:17" s="558" customFormat="1" x14ac:dyDescent="0.2">
      <c r="A135" s="608" t="s">
        <v>431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580" t="s">
        <v>8</v>
      </c>
      <c r="O135" s="905" t="s">
        <v>8</v>
      </c>
      <c r="P135" s="1097" t="s">
        <v>8</v>
      </c>
      <c r="Q135" s="1097" t="s">
        <v>8</v>
      </c>
    </row>
    <row r="136" spans="1:17" s="558" customFormat="1" x14ac:dyDescent="0.2">
      <c r="A136" s="608" t="s">
        <v>387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580" t="s">
        <v>8</v>
      </c>
      <c r="O136" s="905" t="s">
        <v>8</v>
      </c>
      <c r="P136" s="1097" t="s">
        <v>8</v>
      </c>
      <c r="Q136" s="1097" t="s">
        <v>8</v>
      </c>
    </row>
    <row r="137" spans="1:17" s="558" customFormat="1" x14ac:dyDescent="0.2">
      <c r="A137" s="608" t="s">
        <v>388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580" t="s">
        <v>8</v>
      </c>
      <c r="O137" s="905" t="s">
        <v>8</v>
      </c>
      <c r="P137" s="1097" t="s">
        <v>8</v>
      </c>
      <c r="Q137" s="1097" t="s">
        <v>8</v>
      </c>
    </row>
    <row r="138" spans="1:17" s="558" customFormat="1" x14ac:dyDescent="0.2">
      <c r="A138" s="608" t="s">
        <v>390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580" t="s">
        <v>8</v>
      </c>
      <c r="O138" s="905" t="s">
        <v>8</v>
      </c>
      <c r="P138" s="1097" t="s">
        <v>8</v>
      </c>
      <c r="Q138" s="1097" t="s">
        <v>8</v>
      </c>
    </row>
    <row r="139" spans="1:17" s="558" customFormat="1" x14ac:dyDescent="0.2">
      <c r="A139" s="608" t="s">
        <v>433</v>
      </c>
      <c r="B139" s="905"/>
      <c r="C139" s="905"/>
      <c r="D139" s="905"/>
      <c r="E139" s="905"/>
      <c r="F139" s="905"/>
      <c r="G139" s="905"/>
      <c r="H139" s="905"/>
      <c r="I139" s="905"/>
      <c r="J139" s="905"/>
      <c r="K139" s="905"/>
      <c r="L139" s="905"/>
      <c r="M139" s="905"/>
      <c r="N139" s="580"/>
      <c r="O139" s="905"/>
      <c r="P139" s="1097"/>
      <c r="Q139" s="1097"/>
    </row>
    <row r="140" spans="1:17" s="558" customFormat="1" x14ac:dyDescent="0.2">
      <c r="A140" s="608" t="s">
        <v>392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905" t="s">
        <v>8</v>
      </c>
      <c r="N140" s="580" t="s">
        <v>8</v>
      </c>
      <c r="O140" s="905" t="s">
        <v>8</v>
      </c>
      <c r="P140" s="1097" t="s">
        <v>8</v>
      </c>
      <c r="Q140" s="1097" t="s">
        <v>8</v>
      </c>
    </row>
    <row r="141" spans="1:17" s="558" customFormat="1" x14ac:dyDescent="0.2">
      <c r="A141" s="608" t="s">
        <v>393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580" t="s">
        <v>8</v>
      </c>
      <c r="O141" s="905" t="s">
        <v>8</v>
      </c>
      <c r="P141" s="1097" t="s">
        <v>8</v>
      </c>
      <c r="Q141" s="1097" t="s">
        <v>8</v>
      </c>
    </row>
    <row r="142" spans="1:17" s="558" customFormat="1" x14ac:dyDescent="0.2">
      <c r="A142" s="608" t="s">
        <v>394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580" t="s">
        <v>8</v>
      </c>
      <c r="O142" s="905" t="s">
        <v>8</v>
      </c>
      <c r="P142" s="1097" t="s">
        <v>8</v>
      </c>
      <c r="Q142" s="1097" t="s">
        <v>8</v>
      </c>
    </row>
    <row r="143" spans="1:17" s="558" customFormat="1" x14ac:dyDescent="0.2">
      <c r="A143" s="608" t="s">
        <v>395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580" t="s">
        <v>8</v>
      </c>
      <c r="O143" s="905" t="s">
        <v>8</v>
      </c>
      <c r="P143" s="1097" t="s">
        <v>8</v>
      </c>
      <c r="Q143" s="1097" t="s">
        <v>8</v>
      </c>
    </row>
    <row r="144" spans="1:17" s="558" customFormat="1" x14ac:dyDescent="0.2">
      <c r="A144" s="608" t="s">
        <v>434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580" t="s">
        <v>8</v>
      </c>
      <c r="O144" s="905" t="s">
        <v>8</v>
      </c>
      <c r="P144" s="1097" t="s">
        <v>8</v>
      </c>
      <c r="Q144" s="1097" t="s">
        <v>8</v>
      </c>
    </row>
    <row r="145" spans="1:17" s="558" customFormat="1" ht="12.75" x14ac:dyDescent="0.2">
      <c r="A145" s="689" t="s">
        <v>861</v>
      </c>
      <c r="B145" s="712"/>
      <c r="C145" s="712"/>
      <c r="D145" s="712"/>
      <c r="E145" s="712"/>
      <c r="F145" s="712"/>
      <c r="G145" s="712"/>
      <c r="H145" s="712"/>
      <c r="I145" s="712"/>
      <c r="J145" s="712"/>
      <c r="K145" s="712"/>
      <c r="L145" s="714"/>
      <c r="M145" s="714"/>
      <c r="N145" s="1106"/>
      <c r="O145" s="1079"/>
      <c r="P145" s="1081"/>
      <c r="Q145" s="1081"/>
    </row>
    <row r="146" spans="1:17" s="558" customFormat="1" x14ac:dyDescent="0.2">
      <c r="A146" s="614" t="s">
        <v>371</v>
      </c>
      <c r="B146" s="665">
        <v>3107</v>
      </c>
      <c r="C146" s="665">
        <v>5072.7</v>
      </c>
      <c r="D146" s="665">
        <v>6545.8689999999997</v>
      </c>
      <c r="E146" s="665">
        <v>6895.3360000000002</v>
      </c>
      <c r="F146" s="665">
        <v>7498.1239999999998</v>
      </c>
      <c r="G146" s="665">
        <v>5010.3</v>
      </c>
      <c r="H146" s="665">
        <v>3729.817</v>
      </c>
      <c r="I146" s="665">
        <v>5705.6329999999998</v>
      </c>
      <c r="J146" s="665">
        <v>9503.9989999999998</v>
      </c>
      <c r="K146" s="665">
        <v>11852.548000000001</v>
      </c>
      <c r="L146" s="665">
        <v>21214.962</v>
      </c>
      <c r="M146" s="665">
        <v>26499.686000000002</v>
      </c>
      <c r="N146" s="696">
        <v>16912.23</v>
      </c>
      <c r="O146" s="665">
        <v>27754.656999999999</v>
      </c>
      <c r="P146" s="1098">
        <v>41448.843000000001</v>
      </c>
      <c r="Q146" s="1098">
        <v>94296.903000000006</v>
      </c>
    </row>
    <row r="147" spans="1:17" s="558" customFormat="1" x14ac:dyDescent="0.2">
      <c r="A147" s="614" t="s">
        <v>160</v>
      </c>
      <c r="B147" s="665">
        <v>101.14384014806912</v>
      </c>
      <c r="C147" s="665">
        <v>154.46245682605792</v>
      </c>
      <c r="D147" s="665">
        <v>123.01346242601122</v>
      </c>
      <c r="E147" s="665">
        <v>101.18995304567233</v>
      </c>
      <c r="F147" s="665">
        <v>104.35889350666865</v>
      </c>
      <c r="G147" s="665">
        <v>0.65127401645175964</v>
      </c>
      <c r="H147" s="665">
        <v>71.169204059141038</v>
      </c>
      <c r="I147" s="665">
        <f>I146/H146/104.4*100*100</f>
        <v>146.52637673141228</v>
      </c>
      <c r="J147" s="665">
        <v>158.80000000000001</v>
      </c>
      <c r="K147" s="665">
        <v>121.9</v>
      </c>
      <c r="L147" s="665">
        <v>178.1</v>
      </c>
      <c r="M147" s="665">
        <v>121.7</v>
      </c>
      <c r="N147" s="696">
        <v>61.7</v>
      </c>
      <c r="O147" s="665">
        <v>155</v>
      </c>
      <c r="P147" s="1111">
        <v>143.45834559557008</v>
      </c>
      <c r="Q147" s="1098">
        <v>220.9</v>
      </c>
    </row>
    <row r="148" spans="1:17" s="558" customFormat="1" x14ac:dyDescent="0.2">
      <c r="A148" s="614" t="s">
        <v>397</v>
      </c>
      <c r="B148" s="665">
        <v>100</v>
      </c>
      <c r="C148" s="665">
        <f>B148*C147/100</f>
        <v>154.46245682605792</v>
      </c>
      <c r="D148" s="665">
        <f t="shared" ref="D148:N148" si="3">C148*D147/100</f>
        <v>190.00961629001657</v>
      </c>
      <c r="E148" s="665">
        <f t="shared" si="3"/>
        <v>192.27064150612989</v>
      </c>
      <c r="F148" s="665">
        <f t="shared" si="3"/>
        <v>200.65151401397074</v>
      </c>
      <c r="G148" s="665">
        <f t="shared" si="3"/>
        <v>1.3067911743900527</v>
      </c>
      <c r="H148" s="665">
        <f t="shared" si="3"/>
        <v>0.93003287752850217</v>
      </c>
      <c r="I148" s="665">
        <f t="shared" si="3"/>
        <v>1.3627434778534073</v>
      </c>
      <c r="J148" s="665">
        <f t="shared" si="3"/>
        <v>2.1640366428312108</v>
      </c>
      <c r="K148" s="665">
        <f t="shared" si="3"/>
        <v>2.6379606676112464</v>
      </c>
      <c r="L148" s="665">
        <f t="shared" si="3"/>
        <v>4.6982079490156297</v>
      </c>
      <c r="M148" s="665">
        <f t="shared" si="3"/>
        <v>5.7177190739520212</v>
      </c>
      <c r="N148" s="696">
        <f t="shared" si="3"/>
        <v>3.5278326686283972</v>
      </c>
      <c r="O148" s="665">
        <f>N148*O147/100</f>
        <v>5.4681406363740157</v>
      </c>
      <c r="P148" s="1098">
        <f>O148*P147/100</f>
        <v>7.8445040917812401</v>
      </c>
      <c r="Q148" s="1098">
        <f>P148*Q147/100</f>
        <v>17.328509538744761</v>
      </c>
    </row>
    <row r="149" spans="1:17" s="558" customFormat="1" x14ac:dyDescent="0.2">
      <c r="A149" s="614" t="s">
        <v>865</v>
      </c>
      <c r="B149" s="665"/>
      <c r="C149" s="665"/>
      <c r="D149" s="665"/>
      <c r="E149" s="665"/>
      <c r="F149" s="665"/>
      <c r="G149" s="665"/>
      <c r="H149" s="665"/>
      <c r="I149" s="665"/>
      <c r="J149" s="665"/>
      <c r="K149" s="665"/>
      <c r="L149" s="579"/>
      <c r="M149" s="665"/>
      <c r="N149" s="576"/>
      <c r="O149" s="570"/>
      <c r="P149" s="1081"/>
      <c r="Q149" s="1081"/>
    </row>
    <row r="150" spans="1:17" s="558" customFormat="1" x14ac:dyDescent="0.2">
      <c r="A150" s="614" t="s">
        <v>398</v>
      </c>
      <c r="B150" s="557">
        <v>11.055</v>
      </c>
      <c r="C150" s="557">
        <v>11.199</v>
      </c>
      <c r="D150" s="557">
        <v>8.0340000000000007</v>
      </c>
      <c r="E150" s="557">
        <v>12.298999999999999</v>
      </c>
      <c r="F150" s="557">
        <v>12.342000000000001</v>
      </c>
      <c r="G150" s="557">
        <v>10.807</v>
      </c>
      <c r="H150" s="557">
        <v>5.92</v>
      </c>
      <c r="I150" s="557">
        <v>5.8849999999999998</v>
      </c>
      <c r="J150" s="557">
        <v>15.984</v>
      </c>
      <c r="K150" s="557">
        <v>5.4969999999999999</v>
      </c>
      <c r="L150" s="719">
        <v>14.326000000000001</v>
      </c>
      <c r="M150" s="665">
        <v>16.637</v>
      </c>
      <c r="N150" s="696">
        <v>16.446999999999999</v>
      </c>
      <c r="O150" s="665">
        <v>12.941000000000001</v>
      </c>
      <c r="P150" s="1098">
        <v>17.146000000000001</v>
      </c>
      <c r="Q150" s="1537">
        <v>19.55</v>
      </c>
    </row>
    <row r="151" spans="1:17" s="558" customFormat="1" ht="22.5" x14ac:dyDescent="0.2">
      <c r="A151" s="614" t="s">
        <v>164</v>
      </c>
      <c r="B151" s="665">
        <v>85.9</v>
      </c>
      <c r="C151" s="665">
        <f>C150/B150*100</f>
        <v>101.30257801899593</v>
      </c>
      <c r="D151" s="665">
        <f t="shared" ref="D151:N151" si="4">D150/C150*100</f>
        <v>71.738548084650418</v>
      </c>
      <c r="E151" s="665">
        <f t="shared" si="4"/>
        <v>153.08688075678364</v>
      </c>
      <c r="F151" s="665">
        <f t="shared" si="4"/>
        <v>100.34962192048135</v>
      </c>
      <c r="G151" s="665">
        <f t="shared" si="4"/>
        <v>87.562793712526329</v>
      </c>
      <c r="H151" s="665">
        <f t="shared" si="4"/>
        <v>54.779309706671597</v>
      </c>
      <c r="I151" s="665">
        <f t="shared" si="4"/>
        <v>99.40878378378379</v>
      </c>
      <c r="J151" s="665">
        <f t="shared" si="4"/>
        <v>271.60577740016993</v>
      </c>
      <c r="K151" s="665">
        <f t="shared" si="4"/>
        <v>34.39064064064064</v>
      </c>
      <c r="L151" s="665">
        <f t="shared" si="4"/>
        <v>260.61488084409683</v>
      </c>
      <c r="M151" s="665">
        <f t="shared" si="4"/>
        <v>116.13150914421331</v>
      </c>
      <c r="N151" s="696">
        <f t="shared" si="4"/>
        <v>98.857967181583206</v>
      </c>
      <c r="O151" s="665">
        <v>78.7</v>
      </c>
      <c r="P151" s="1098">
        <v>132.49362491306701</v>
      </c>
      <c r="Q151" s="1098">
        <v>114</v>
      </c>
    </row>
    <row r="152" spans="1:17" s="558" customFormat="1" ht="22.5" x14ac:dyDescent="0.2">
      <c r="A152" s="614" t="s">
        <v>399</v>
      </c>
      <c r="B152" s="665">
        <v>100</v>
      </c>
      <c r="C152" s="665">
        <f>B152*C151/100</f>
        <v>101.30257801899593</v>
      </c>
      <c r="D152" s="665">
        <f t="shared" ref="D152:N152" si="5">C152*D151/100</f>
        <v>72.672998643147906</v>
      </c>
      <c r="E152" s="665">
        <f t="shared" si="5"/>
        <v>111.25282677521483</v>
      </c>
      <c r="F152" s="665">
        <f t="shared" si="5"/>
        <v>111.64179104477613</v>
      </c>
      <c r="G152" s="665">
        <f t="shared" si="5"/>
        <v>97.756671189507017</v>
      </c>
      <c r="H152" s="665">
        <f t="shared" si="5"/>
        <v>53.550429669832653</v>
      </c>
      <c r="I152" s="665">
        <f t="shared" si="5"/>
        <v>53.233830845771145</v>
      </c>
      <c r="J152" s="665">
        <f t="shared" si="5"/>
        <v>144.58616010854817</v>
      </c>
      <c r="K152" s="665">
        <f t="shared" si="5"/>
        <v>49.724106739032116</v>
      </c>
      <c r="L152" s="665">
        <f t="shared" si="5"/>
        <v>129.58842152872006</v>
      </c>
      <c r="M152" s="665">
        <f t="shared" si="5"/>
        <v>150.49298959746721</v>
      </c>
      <c r="N152" s="696">
        <f t="shared" si="5"/>
        <v>148.77431026684758</v>
      </c>
      <c r="O152" s="665">
        <f>N152*O151/100</f>
        <v>117.08538218000905</v>
      </c>
      <c r="P152" s="1098">
        <f>O152*P151/100</f>
        <v>155.1306670936122</v>
      </c>
      <c r="Q152" s="1098">
        <f>P152*Q151/100</f>
        <v>176.84896048671791</v>
      </c>
    </row>
    <row r="153" spans="1:17" s="582" customFormat="1" x14ac:dyDescent="0.2">
      <c r="A153" s="614" t="s">
        <v>165</v>
      </c>
      <c r="B153" s="665"/>
      <c r="C153" s="665"/>
      <c r="D153" s="665"/>
      <c r="E153" s="665"/>
      <c r="F153" s="665"/>
      <c r="G153" s="665"/>
      <c r="H153" s="665"/>
      <c r="I153" s="665"/>
      <c r="J153" s="665"/>
      <c r="K153" s="665"/>
      <c r="L153" s="665"/>
      <c r="M153" s="665"/>
      <c r="N153" s="696"/>
      <c r="O153" s="1112"/>
      <c r="P153" s="1113"/>
      <c r="Q153" s="1113"/>
    </row>
    <row r="154" spans="1:17" s="558" customFormat="1" ht="22.5" x14ac:dyDescent="0.2">
      <c r="A154" s="614" t="s">
        <v>166</v>
      </c>
      <c r="B154" s="665" t="s">
        <v>8</v>
      </c>
      <c r="C154" s="665" t="s">
        <v>8</v>
      </c>
      <c r="D154" s="665" t="s">
        <v>8</v>
      </c>
      <c r="E154" s="665" t="s">
        <v>8</v>
      </c>
      <c r="F154" s="665" t="s">
        <v>8</v>
      </c>
      <c r="G154" s="665" t="s">
        <v>8</v>
      </c>
      <c r="H154" s="665" t="s">
        <v>8</v>
      </c>
      <c r="I154" s="665" t="s">
        <v>8</v>
      </c>
      <c r="J154" s="665" t="s">
        <v>8</v>
      </c>
      <c r="K154" s="665" t="s">
        <v>8</v>
      </c>
      <c r="L154" s="665" t="s">
        <v>8</v>
      </c>
      <c r="M154" s="665" t="s">
        <v>8</v>
      </c>
      <c r="N154" s="696" t="s">
        <v>400</v>
      </c>
      <c r="O154" s="665" t="s">
        <v>400</v>
      </c>
      <c r="P154" s="1005" t="s">
        <v>400</v>
      </c>
      <c r="Q154" s="1100">
        <v>900</v>
      </c>
    </row>
    <row r="155" spans="1:17" s="23" customFormat="1" ht="22.5" x14ac:dyDescent="0.2">
      <c r="A155" s="614" t="s">
        <v>167</v>
      </c>
      <c r="B155" s="665" t="s">
        <v>8</v>
      </c>
      <c r="C155" s="665" t="s">
        <v>8</v>
      </c>
      <c r="D155" s="665" t="s">
        <v>8</v>
      </c>
      <c r="E155" s="665" t="s">
        <v>8</v>
      </c>
      <c r="F155" s="665" t="s">
        <v>8</v>
      </c>
      <c r="G155" s="665">
        <v>320</v>
      </c>
      <c r="H155" s="665" t="s">
        <v>8</v>
      </c>
      <c r="I155" s="665" t="s">
        <v>8</v>
      </c>
      <c r="J155" s="665" t="s">
        <v>8</v>
      </c>
      <c r="K155" s="665" t="s">
        <v>8</v>
      </c>
      <c r="L155" s="665" t="s">
        <v>8</v>
      </c>
      <c r="M155" s="665" t="s">
        <v>8</v>
      </c>
      <c r="N155" s="696" t="s">
        <v>400</v>
      </c>
      <c r="O155" s="665" t="s">
        <v>400</v>
      </c>
      <c r="P155" s="1005" t="s">
        <v>400</v>
      </c>
      <c r="Q155" s="1005" t="s">
        <v>400</v>
      </c>
    </row>
    <row r="156" spans="1:17" s="23" customFormat="1" x14ac:dyDescent="0.2">
      <c r="A156" s="614" t="s">
        <v>246</v>
      </c>
      <c r="B156" s="665"/>
      <c r="C156" s="665"/>
      <c r="D156" s="665"/>
      <c r="E156" s="665"/>
      <c r="F156" s="665"/>
      <c r="G156" s="665"/>
      <c r="H156" s="665"/>
      <c r="I156" s="665"/>
      <c r="J156" s="665"/>
      <c r="K156" s="665"/>
      <c r="L156" s="665"/>
      <c r="M156" s="665"/>
      <c r="N156" s="696"/>
      <c r="O156" s="1112"/>
      <c r="P156" s="1114"/>
      <c r="Q156" s="1114"/>
    </row>
    <row r="157" spans="1:17" s="23" customFormat="1" x14ac:dyDescent="0.2">
      <c r="A157" s="614" t="s">
        <v>247</v>
      </c>
      <c r="B157" s="665" t="s">
        <v>8</v>
      </c>
      <c r="C157" s="665" t="s">
        <v>8</v>
      </c>
      <c r="D157" s="665" t="s">
        <v>8</v>
      </c>
      <c r="E157" s="665" t="s">
        <v>8</v>
      </c>
      <c r="F157" s="665" t="s">
        <v>8</v>
      </c>
      <c r="G157" s="665" t="s">
        <v>8</v>
      </c>
      <c r="H157" s="665" t="s">
        <v>8</v>
      </c>
      <c r="I157" s="665" t="s">
        <v>8</v>
      </c>
      <c r="J157" s="665" t="s">
        <v>8</v>
      </c>
      <c r="K157" s="665" t="s">
        <v>8</v>
      </c>
      <c r="L157" s="665" t="s">
        <v>8</v>
      </c>
      <c r="M157" s="665" t="s">
        <v>8</v>
      </c>
      <c r="N157" s="696" t="s">
        <v>400</v>
      </c>
      <c r="O157" s="1112"/>
      <c r="P157" s="1005" t="s">
        <v>400</v>
      </c>
      <c r="Q157" s="1005" t="s">
        <v>400</v>
      </c>
    </row>
    <row r="158" spans="1:17" s="23" customFormat="1" ht="22.5" x14ac:dyDescent="0.2">
      <c r="A158" s="614" t="s">
        <v>248</v>
      </c>
      <c r="B158" s="665" t="s">
        <v>8</v>
      </c>
      <c r="C158" s="665" t="s">
        <v>8</v>
      </c>
      <c r="D158" s="665" t="s">
        <v>8</v>
      </c>
      <c r="E158" s="665" t="s">
        <v>8</v>
      </c>
      <c r="F158" s="665" t="s">
        <v>8</v>
      </c>
      <c r="G158" s="665" t="s">
        <v>8</v>
      </c>
      <c r="H158" s="665" t="s">
        <v>8</v>
      </c>
      <c r="I158" s="665" t="s">
        <v>8</v>
      </c>
      <c r="J158" s="665" t="s">
        <v>8</v>
      </c>
      <c r="K158" s="665" t="s">
        <v>8</v>
      </c>
      <c r="L158" s="665" t="s">
        <v>8</v>
      </c>
      <c r="M158" s="665" t="s">
        <v>8</v>
      </c>
      <c r="N158" s="696" t="s">
        <v>400</v>
      </c>
      <c r="O158" s="1112">
        <v>50</v>
      </c>
      <c r="P158" s="1005" t="s">
        <v>400</v>
      </c>
      <c r="Q158" s="1005" t="s">
        <v>400</v>
      </c>
    </row>
    <row r="159" spans="1:17" s="23" customFormat="1" ht="22.5" x14ac:dyDescent="0.2">
      <c r="A159" s="608" t="s">
        <v>401</v>
      </c>
      <c r="B159" s="583">
        <v>5312</v>
      </c>
      <c r="C159" s="583">
        <v>5660</v>
      </c>
      <c r="D159" s="583">
        <v>5852</v>
      </c>
      <c r="E159" s="583">
        <v>6474</v>
      </c>
      <c r="F159" s="583">
        <v>6984</v>
      </c>
      <c r="G159" s="583">
        <v>5306</v>
      </c>
      <c r="H159" s="583">
        <v>5124</v>
      </c>
      <c r="I159" s="583">
        <v>4965</v>
      </c>
      <c r="J159" s="583">
        <v>4811</v>
      </c>
      <c r="K159" s="583">
        <v>4879</v>
      </c>
      <c r="L159" s="583">
        <v>4689</v>
      </c>
      <c r="M159" s="583">
        <v>4876</v>
      </c>
      <c r="N159" s="583">
        <v>5840</v>
      </c>
      <c r="O159" s="1115">
        <v>6270</v>
      </c>
      <c r="P159" s="973">
        <v>6280</v>
      </c>
      <c r="Q159" s="980" t="s">
        <v>920</v>
      </c>
    </row>
    <row r="160" spans="1:17" s="23" customFormat="1" ht="24" x14ac:dyDescent="0.2">
      <c r="A160" s="608" t="s">
        <v>402</v>
      </c>
      <c r="B160" s="583">
        <v>3828</v>
      </c>
      <c r="C160" s="583">
        <v>4053</v>
      </c>
      <c r="D160" s="583">
        <v>4414</v>
      </c>
      <c r="E160" s="583">
        <v>4529</v>
      </c>
      <c r="F160" s="583">
        <v>5311</v>
      </c>
      <c r="G160" s="583">
        <v>4543</v>
      </c>
      <c r="H160" s="583">
        <v>4438</v>
      </c>
      <c r="I160" s="583">
        <v>3914</v>
      </c>
      <c r="J160" s="583">
        <v>3939</v>
      </c>
      <c r="K160" s="583">
        <v>4368</v>
      </c>
      <c r="L160" s="583">
        <v>4307</v>
      </c>
      <c r="M160" s="583">
        <v>4467</v>
      </c>
      <c r="N160" s="583">
        <v>5420</v>
      </c>
      <c r="O160" s="1115">
        <v>5880</v>
      </c>
      <c r="P160" s="973">
        <v>5953</v>
      </c>
      <c r="Q160" s="980" t="s">
        <v>921</v>
      </c>
    </row>
    <row r="161" spans="1:17" s="23" customFormat="1" ht="24" x14ac:dyDescent="0.2">
      <c r="A161" s="608" t="s">
        <v>403</v>
      </c>
      <c r="B161" s="580" t="s">
        <v>8</v>
      </c>
      <c r="C161" s="580" t="s">
        <v>8</v>
      </c>
      <c r="D161" s="580" t="s">
        <v>8</v>
      </c>
      <c r="E161" s="580" t="s">
        <v>8</v>
      </c>
      <c r="F161" s="580" t="s">
        <v>8</v>
      </c>
      <c r="G161" s="580" t="s">
        <v>8</v>
      </c>
      <c r="H161" s="580" t="s">
        <v>8</v>
      </c>
      <c r="I161" s="580" t="s">
        <v>8</v>
      </c>
      <c r="J161" s="580" t="s">
        <v>8</v>
      </c>
      <c r="K161" s="580" t="s">
        <v>8</v>
      </c>
      <c r="L161" s="580" t="s">
        <v>8</v>
      </c>
      <c r="M161" s="580" t="s">
        <v>8</v>
      </c>
      <c r="N161" s="905" t="s">
        <v>8</v>
      </c>
      <c r="O161" s="905" t="s">
        <v>8</v>
      </c>
      <c r="P161" s="1097" t="s">
        <v>8</v>
      </c>
      <c r="Q161" s="1097" t="s">
        <v>8</v>
      </c>
    </row>
    <row r="162" spans="1:17" s="23" customFormat="1" ht="24" x14ac:dyDescent="0.2">
      <c r="A162" s="699" t="s">
        <v>404</v>
      </c>
      <c r="B162" s="580" t="s">
        <v>8</v>
      </c>
      <c r="C162" s="580" t="s">
        <v>8</v>
      </c>
      <c r="D162" s="580" t="s">
        <v>8</v>
      </c>
      <c r="E162" s="580" t="s">
        <v>8</v>
      </c>
      <c r="F162" s="580" t="s">
        <v>8</v>
      </c>
      <c r="G162" s="580" t="s">
        <v>8</v>
      </c>
      <c r="H162" s="580" t="s">
        <v>8</v>
      </c>
      <c r="I162" s="580" t="s">
        <v>8</v>
      </c>
      <c r="J162" s="580" t="s">
        <v>8</v>
      </c>
      <c r="K162" s="580" t="s">
        <v>8</v>
      </c>
      <c r="L162" s="580" t="s">
        <v>8</v>
      </c>
      <c r="M162" s="580" t="s">
        <v>8</v>
      </c>
      <c r="N162" s="905" t="s">
        <v>8</v>
      </c>
      <c r="O162" s="905" t="s">
        <v>8</v>
      </c>
      <c r="P162" s="1097" t="s">
        <v>8</v>
      </c>
      <c r="Q162" s="1097" t="s">
        <v>8</v>
      </c>
    </row>
    <row r="163" spans="1:17" s="23" customFormat="1" ht="22.5" x14ac:dyDescent="0.2">
      <c r="A163" s="699" t="s">
        <v>405</v>
      </c>
      <c r="B163" s="584">
        <v>110831.60400000001</v>
      </c>
      <c r="C163" s="584">
        <v>128639.891</v>
      </c>
      <c r="D163" s="584">
        <v>75348.487999999998</v>
      </c>
      <c r="E163" s="584">
        <v>100586.433</v>
      </c>
      <c r="F163" s="584">
        <v>154407.86499999999</v>
      </c>
      <c r="G163" s="585">
        <v>162474.71712915</v>
      </c>
      <c r="H163" s="585">
        <v>161932.57558438004</v>
      </c>
      <c r="I163" s="585">
        <v>154060.44375830004</v>
      </c>
      <c r="J163" s="585">
        <v>176855.56284589999</v>
      </c>
      <c r="K163" s="585">
        <v>211489.95699999999</v>
      </c>
      <c r="L163" s="585">
        <v>242754.209</v>
      </c>
      <c r="M163" s="585">
        <v>291452.59999999998</v>
      </c>
      <c r="N163" s="862">
        <v>193121.55499999999</v>
      </c>
      <c r="O163" s="862">
        <v>230913.37100000001</v>
      </c>
      <c r="P163" s="975">
        <v>341329</v>
      </c>
      <c r="Q163" s="975" t="s">
        <v>205</v>
      </c>
    </row>
    <row r="164" spans="1:17" s="23" customFormat="1" x14ac:dyDescent="0.2">
      <c r="A164" s="1156" t="s">
        <v>181</v>
      </c>
      <c r="B164" s="1165"/>
      <c r="C164" s="1165"/>
      <c r="D164" s="1165"/>
      <c r="E164" s="1165"/>
      <c r="F164" s="1165"/>
      <c r="G164" s="1165"/>
      <c r="H164" s="1165"/>
      <c r="I164" s="1165"/>
      <c r="J164" s="1165"/>
      <c r="K164" s="1165"/>
      <c r="L164" s="1165"/>
      <c r="M164" s="1165"/>
      <c r="N164" s="1165"/>
      <c r="O164" s="1166"/>
      <c r="P164" s="1151"/>
      <c r="Q164" s="1151"/>
    </row>
    <row r="165" spans="1:17" s="23" customFormat="1" x14ac:dyDescent="0.2">
      <c r="A165" s="608" t="s">
        <v>339</v>
      </c>
      <c r="B165" s="584" t="s">
        <v>4</v>
      </c>
      <c r="C165" s="584" t="s">
        <v>4</v>
      </c>
      <c r="D165" s="584" t="s">
        <v>4</v>
      </c>
      <c r="E165" s="584">
        <v>12109.1</v>
      </c>
      <c r="F165" s="584">
        <v>13131.5</v>
      </c>
      <c r="G165" s="584">
        <v>13768.1</v>
      </c>
      <c r="H165" s="584">
        <v>16198.3</v>
      </c>
      <c r="I165" s="584">
        <v>16996.2</v>
      </c>
      <c r="J165" s="584">
        <v>18239.599999999999</v>
      </c>
      <c r="K165" s="584">
        <v>19591.400000000001</v>
      </c>
      <c r="L165" s="584">
        <v>23417.200000000001</v>
      </c>
      <c r="M165" s="584">
        <v>25490.3</v>
      </c>
      <c r="N165" s="584">
        <v>29886.3</v>
      </c>
      <c r="O165" s="584">
        <v>34014.9</v>
      </c>
      <c r="P165" s="974">
        <v>37537.800000000003</v>
      </c>
      <c r="Q165" s="974">
        <v>49213.8</v>
      </c>
    </row>
    <row r="166" spans="1:17" s="23" customFormat="1" x14ac:dyDescent="0.2">
      <c r="A166" s="608" t="s">
        <v>175</v>
      </c>
      <c r="B166" s="584" t="s">
        <v>4</v>
      </c>
      <c r="C166" s="584" t="s">
        <v>4</v>
      </c>
      <c r="D166" s="584" t="s">
        <v>4</v>
      </c>
      <c r="E166" s="584" t="s">
        <v>4</v>
      </c>
      <c r="F166" s="584" t="s">
        <v>4</v>
      </c>
      <c r="G166" s="584" t="s">
        <v>4</v>
      </c>
      <c r="H166" s="584" t="s">
        <v>4</v>
      </c>
      <c r="I166" s="584" t="s">
        <v>4</v>
      </c>
      <c r="J166" s="584" t="s">
        <v>4</v>
      </c>
      <c r="K166" s="584" t="s">
        <v>4</v>
      </c>
      <c r="L166" s="584" t="s">
        <v>4</v>
      </c>
      <c r="M166" s="584" t="s">
        <v>4</v>
      </c>
      <c r="N166" s="584" t="s">
        <v>4</v>
      </c>
      <c r="O166" s="584" t="s">
        <v>4</v>
      </c>
      <c r="P166" s="1002" t="s">
        <v>4</v>
      </c>
      <c r="Q166" s="974" t="s">
        <v>4</v>
      </c>
    </row>
    <row r="167" spans="1:17" s="23" customFormat="1" x14ac:dyDescent="0.2">
      <c r="A167" s="608" t="s">
        <v>406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6">
        <v>101.3</v>
      </c>
      <c r="G167" s="586">
        <v>100.2</v>
      </c>
      <c r="H167" s="586">
        <v>100</v>
      </c>
      <c r="I167" s="586">
        <v>97.1</v>
      </c>
      <c r="J167" s="586">
        <v>100.8</v>
      </c>
      <c r="K167" s="586">
        <v>101</v>
      </c>
      <c r="L167" s="586">
        <v>112</v>
      </c>
      <c r="M167" s="586">
        <v>100.6</v>
      </c>
      <c r="N167" s="587">
        <v>102</v>
      </c>
      <c r="O167" s="1109">
        <v>101.6</v>
      </c>
      <c r="P167" s="1114">
        <v>103.3</v>
      </c>
      <c r="Q167" s="974">
        <v>118</v>
      </c>
    </row>
    <row r="168" spans="1:17" s="23" customFormat="1" ht="12.75" x14ac:dyDescent="0.2">
      <c r="A168" s="588" t="s">
        <v>408</v>
      </c>
      <c r="B168" s="589"/>
      <c r="C168" s="589"/>
      <c r="D168" s="589"/>
      <c r="E168" s="590"/>
      <c r="F168" s="590"/>
      <c r="G168" s="590"/>
      <c r="H168" s="590"/>
      <c r="I168" s="590"/>
      <c r="J168" s="590"/>
      <c r="K168" s="590"/>
      <c r="L168" s="590"/>
      <c r="M168" s="590"/>
      <c r="N168" s="591"/>
      <c r="P168" s="800"/>
    </row>
    <row r="169" spans="1:17" s="23" customFormat="1" ht="12.75" x14ac:dyDescent="0.2">
      <c r="A169" s="588" t="s">
        <v>409</v>
      </c>
      <c r="B169" s="592"/>
      <c r="C169" s="592"/>
      <c r="D169" s="592"/>
      <c r="E169" s="593"/>
      <c r="F169" s="593"/>
      <c r="G169" s="593"/>
      <c r="H169" s="593"/>
      <c r="I169" s="590"/>
      <c r="J169" s="590"/>
      <c r="K169" s="590"/>
      <c r="L169" s="590"/>
      <c r="M169" s="590"/>
      <c r="N169" s="591"/>
      <c r="P169" s="800"/>
    </row>
    <row r="170" spans="1:17" s="23" customFormat="1" ht="12.75" x14ac:dyDescent="0.2">
      <c r="A170" s="588" t="s">
        <v>410</v>
      </c>
      <c r="B170" s="592"/>
      <c r="C170" s="592"/>
      <c r="D170" s="592"/>
      <c r="E170" s="593"/>
      <c r="F170" s="593"/>
      <c r="G170" s="593"/>
      <c r="H170" s="593"/>
      <c r="I170" s="590"/>
      <c r="J170" s="590"/>
      <c r="K170" s="590"/>
      <c r="L170" s="590"/>
      <c r="M170" s="590"/>
      <c r="N170" s="591"/>
      <c r="P170" s="800"/>
    </row>
    <row r="171" spans="1:17" s="23" customFormat="1" ht="12.75" x14ac:dyDescent="0.2">
      <c r="A171" s="1674" t="s">
        <v>411</v>
      </c>
      <c r="B171" s="1674"/>
      <c r="C171" s="1674"/>
      <c r="D171" s="1674"/>
      <c r="E171" s="590"/>
      <c r="F171" s="590"/>
      <c r="G171" s="590"/>
      <c r="H171" s="590"/>
      <c r="I171" s="590"/>
      <c r="J171" s="590"/>
      <c r="K171" s="590"/>
      <c r="L171" s="590"/>
      <c r="M171" s="590"/>
      <c r="N171" s="591"/>
      <c r="P171" s="800"/>
    </row>
    <row r="172" spans="1:17" s="23" customFormat="1" ht="12.75" x14ac:dyDescent="0.2">
      <c r="A172" s="594" t="s">
        <v>412</v>
      </c>
      <c r="B172" s="592"/>
      <c r="C172" s="592"/>
      <c r="D172" s="592"/>
      <c r="E172" s="590"/>
      <c r="F172" s="590"/>
      <c r="G172" s="590"/>
      <c r="H172" s="590"/>
      <c r="I172" s="590"/>
      <c r="J172" s="590"/>
      <c r="K172" s="590"/>
      <c r="L172" s="590"/>
      <c r="M172" s="590"/>
      <c r="N172" s="591"/>
      <c r="P172" s="800"/>
    </row>
    <row r="173" spans="1:17" s="23" customFormat="1" ht="12.75" x14ac:dyDescent="0.2">
      <c r="A173" s="1519" t="s">
        <v>413</v>
      </c>
      <c r="B173" s="595"/>
      <c r="C173" s="595"/>
      <c r="D173" s="1513"/>
      <c r="E173" s="590"/>
      <c r="F173" s="590"/>
      <c r="G173" s="590"/>
      <c r="H173" s="590"/>
      <c r="I173" s="590"/>
      <c r="J173" s="590"/>
      <c r="K173" s="590"/>
      <c r="L173" s="590"/>
      <c r="M173" s="590"/>
      <c r="N173" s="591"/>
      <c r="P173" s="800"/>
    </row>
    <row r="174" spans="1:17" s="23" customFormat="1" ht="12.75" x14ac:dyDescent="0.2">
      <c r="A174" s="1519" t="s">
        <v>414</v>
      </c>
      <c r="B174" s="595"/>
      <c r="C174" s="595"/>
      <c r="D174" s="1513"/>
      <c r="E174" s="590"/>
      <c r="F174" s="590"/>
      <c r="G174" s="590"/>
      <c r="H174" s="590"/>
      <c r="I174" s="590"/>
      <c r="J174" s="590"/>
      <c r="K174" s="590"/>
      <c r="L174" s="590"/>
      <c r="M174" s="590"/>
      <c r="N174" s="591"/>
      <c r="P174" s="800"/>
    </row>
    <row r="175" spans="1:17" s="23" customFormat="1" ht="12.75" x14ac:dyDescent="0.2">
      <c r="A175" s="1674" t="s">
        <v>415</v>
      </c>
      <c r="B175" s="1674"/>
      <c r="C175" s="1674"/>
      <c r="D175" s="1674"/>
      <c r="E175" s="590"/>
      <c r="F175" s="590"/>
      <c r="G175" s="590"/>
      <c r="H175" s="590"/>
      <c r="I175" s="590"/>
      <c r="J175" s="590"/>
      <c r="K175" s="590"/>
      <c r="L175" s="590"/>
      <c r="M175" s="590"/>
      <c r="N175" s="591"/>
      <c r="P175" s="800"/>
    </row>
    <row r="176" spans="1:17" ht="114" x14ac:dyDescent="0.2">
      <c r="A176" s="1513" t="s">
        <v>866</v>
      </c>
      <c r="B176" s="596"/>
      <c r="C176" s="596"/>
      <c r="D176" s="596"/>
      <c r="E176" s="596"/>
      <c r="F176" s="596"/>
      <c r="G176" s="596"/>
      <c r="H176" s="596"/>
      <c r="I176" s="596"/>
      <c r="J176" s="596"/>
      <c r="K176" s="596"/>
      <c r="L176" s="596"/>
      <c r="M176" s="596"/>
      <c r="N176" s="596"/>
    </row>
    <row r="177" spans="1:16" ht="12.75" x14ac:dyDescent="0.2">
      <c r="A177" s="588" t="s">
        <v>416</v>
      </c>
      <c r="B177" s="597"/>
      <c r="C177" s="597"/>
      <c r="D177" s="597"/>
      <c r="E177" s="598"/>
      <c r="F177" s="598"/>
      <c r="G177" s="598"/>
      <c r="H177" s="590"/>
      <c r="I177" s="590"/>
      <c r="J177" s="599"/>
      <c r="K177" s="599"/>
      <c r="L177" s="599"/>
      <c r="M177" s="599"/>
      <c r="N177" s="600"/>
      <c r="P177" s="138"/>
    </row>
    <row r="178" spans="1:16" ht="12.75" x14ac:dyDescent="0.2">
      <c r="A178" s="588" t="s">
        <v>417</v>
      </c>
      <c r="B178" s="597"/>
      <c r="C178" s="597"/>
      <c r="D178" s="597"/>
      <c r="E178" s="601"/>
      <c r="F178" s="601"/>
      <c r="G178" s="590"/>
      <c r="H178" s="590"/>
      <c r="I178" s="590"/>
      <c r="J178" s="590"/>
      <c r="K178" s="590"/>
      <c r="L178" s="590"/>
      <c r="M178" s="590"/>
      <c r="N178" s="591"/>
      <c r="P178" s="138"/>
    </row>
    <row r="179" spans="1:16" ht="12.75" x14ac:dyDescent="0.2">
      <c r="A179" s="602" t="s">
        <v>863</v>
      </c>
      <c r="B179" s="603"/>
      <c r="C179" s="603"/>
      <c r="D179" s="603"/>
      <c r="E179" s="604"/>
      <c r="F179" s="604"/>
      <c r="G179" s="604"/>
      <c r="H179" s="603"/>
      <c r="I179" s="603"/>
      <c r="J179" s="605"/>
      <c r="K179" s="605"/>
      <c r="L179" s="605"/>
      <c r="M179" s="605"/>
      <c r="N179" s="558"/>
      <c r="P179" s="138"/>
    </row>
    <row r="180" spans="1:16" ht="12.75" x14ac:dyDescent="0.2">
      <c r="A180" s="602" t="s">
        <v>867</v>
      </c>
      <c r="B180" s="603"/>
      <c r="C180" s="603"/>
      <c r="D180" s="603"/>
      <c r="E180" s="603"/>
      <c r="F180" s="603"/>
      <c r="G180" s="603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339" t="s">
        <v>877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x14ac:dyDescent="0.2">
      <c r="A182" s="606" t="s">
        <v>309</v>
      </c>
      <c r="P182" s="138"/>
    </row>
    <row r="183" spans="1:16" x14ac:dyDescent="0.2">
      <c r="A183" s="606" t="s">
        <v>418</v>
      </c>
      <c r="B183" s="607"/>
      <c r="C183" s="607"/>
      <c r="D183" s="607"/>
      <c r="E183" s="607"/>
      <c r="F183" s="607"/>
      <c r="G183" s="607"/>
      <c r="H183" s="607"/>
      <c r="I183" s="607"/>
      <c r="J183" s="607"/>
      <c r="K183" s="607"/>
      <c r="L183" s="607"/>
      <c r="M183" s="607"/>
      <c r="N183" s="607"/>
      <c r="P183" s="138"/>
    </row>
    <row r="184" spans="1:16" x14ac:dyDescent="0.2">
      <c r="A184" s="1671"/>
      <c r="B184" s="1671"/>
      <c r="C184" s="1671"/>
      <c r="D184" s="1671"/>
      <c r="P184" s="138"/>
    </row>
    <row r="185" spans="1:16" x14ac:dyDescent="0.2">
      <c r="A185" s="558"/>
      <c r="B185" s="558"/>
      <c r="C185" s="558"/>
      <c r="D185" s="558"/>
      <c r="P185" s="138"/>
    </row>
    <row r="186" spans="1:16" x14ac:dyDescent="0.2">
      <c r="A186" s="1671"/>
      <c r="B186" s="1671"/>
      <c r="C186" s="1671"/>
      <c r="D186" s="1671"/>
      <c r="P186" s="138"/>
    </row>
    <row r="187" spans="1:16" x14ac:dyDescent="0.2">
      <c r="A187" s="1671"/>
      <c r="B187" s="1671"/>
      <c r="C187" s="1671"/>
      <c r="D187" s="1671"/>
      <c r="P187" s="138"/>
    </row>
    <row r="251" spans="1:16" s="596" customFormat="1" x14ac:dyDescent="0.2">
      <c r="A251" s="138"/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P251" s="1116"/>
    </row>
    <row r="252" spans="1:16" ht="32.25" customHeight="1" x14ac:dyDescent="0.2"/>
    <row r="253" spans="1:16" ht="15.75" customHeight="1" x14ac:dyDescent="0.2"/>
  </sheetData>
  <mergeCells count="13">
    <mergeCell ref="I36:J36"/>
    <mergeCell ref="A1:O1"/>
    <mergeCell ref="B39:K39"/>
    <mergeCell ref="L39:M39"/>
    <mergeCell ref="A171:D171"/>
    <mergeCell ref="L36:M36"/>
    <mergeCell ref="A187:D187"/>
    <mergeCell ref="C36:D36"/>
    <mergeCell ref="E36:F36"/>
    <mergeCell ref="G36:H36"/>
    <mergeCell ref="A175:D175"/>
    <mergeCell ref="A184:D184"/>
    <mergeCell ref="A186:D1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9.7109375" style="138" customWidth="1"/>
    <col min="2" max="10" width="11.42578125" style="138" customWidth="1"/>
    <col min="11" max="13" width="13.42578125" style="138" customWidth="1"/>
    <col min="14" max="14" width="11.28515625" style="138" customWidth="1"/>
    <col min="15" max="15" width="9.140625" style="138" customWidth="1"/>
    <col min="16" max="16" width="12.140625" style="981" customWidth="1"/>
    <col min="17" max="17" width="11.42578125" style="138" customWidth="1"/>
    <col min="18" max="255" width="9.140625" style="138"/>
    <col min="256" max="256" width="49.7109375" style="138" customWidth="1"/>
    <col min="257" max="265" width="11.42578125" style="138" bestFit="1" customWidth="1"/>
    <col min="266" max="269" width="13.42578125" style="138" bestFit="1" customWidth="1"/>
    <col min="270" max="270" width="12" style="138" customWidth="1"/>
    <col min="271" max="511" width="9.140625" style="138"/>
    <col min="512" max="512" width="49.7109375" style="138" customWidth="1"/>
    <col min="513" max="521" width="11.42578125" style="138" bestFit="1" customWidth="1"/>
    <col min="522" max="525" width="13.42578125" style="138" bestFit="1" customWidth="1"/>
    <col min="526" max="526" width="12" style="138" customWidth="1"/>
    <col min="527" max="767" width="9.140625" style="138"/>
    <col min="768" max="768" width="49.7109375" style="138" customWidth="1"/>
    <col min="769" max="777" width="11.42578125" style="138" bestFit="1" customWidth="1"/>
    <col min="778" max="781" width="13.42578125" style="138" bestFit="1" customWidth="1"/>
    <col min="782" max="782" width="12" style="138" customWidth="1"/>
    <col min="783" max="1023" width="9.140625" style="138"/>
    <col min="1024" max="1024" width="49.7109375" style="138" customWidth="1"/>
    <col min="1025" max="1033" width="11.42578125" style="138" bestFit="1" customWidth="1"/>
    <col min="1034" max="1037" width="13.42578125" style="138" bestFit="1" customWidth="1"/>
    <col min="1038" max="1038" width="12" style="138" customWidth="1"/>
    <col min="1039" max="1279" width="9.140625" style="138"/>
    <col min="1280" max="1280" width="49.7109375" style="138" customWidth="1"/>
    <col min="1281" max="1289" width="11.42578125" style="138" bestFit="1" customWidth="1"/>
    <col min="1290" max="1293" width="13.42578125" style="138" bestFit="1" customWidth="1"/>
    <col min="1294" max="1294" width="12" style="138" customWidth="1"/>
    <col min="1295" max="1535" width="9.140625" style="138"/>
    <col min="1536" max="1536" width="49.7109375" style="138" customWidth="1"/>
    <col min="1537" max="1545" width="11.42578125" style="138" bestFit="1" customWidth="1"/>
    <col min="1546" max="1549" width="13.42578125" style="138" bestFit="1" customWidth="1"/>
    <col min="1550" max="1550" width="12" style="138" customWidth="1"/>
    <col min="1551" max="1791" width="9.140625" style="138"/>
    <col min="1792" max="1792" width="49.7109375" style="138" customWidth="1"/>
    <col min="1793" max="1801" width="11.42578125" style="138" bestFit="1" customWidth="1"/>
    <col min="1802" max="1805" width="13.42578125" style="138" bestFit="1" customWidth="1"/>
    <col min="1806" max="1806" width="12" style="138" customWidth="1"/>
    <col min="1807" max="2047" width="9.140625" style="138"/>
    <col min="2048" max="2048" width="49.7109375" style="138" customWidth="1"/>
    <col min="2049" max="2057" width="11.42578125" style="138" bestFit="1" customWidth="1"/>
    <col min="2058" max="2061" width="13.42578125" style="138" bestFit="1" customWidth="1"/>
    <col min="2062" max="2062" width="12" style="138" customWidth="1"/>
    <col min="2063" max="2303" width="9.140625" style="138"/>
    <col min="2304" max="2304" width="49.7109375" style="138" customWidth="1"/>
    <col min="2305" max="2313" width="11.42578125" style="138" bestFit="1" customWidth="1"/>
    <col min="2314" max="2317" width="13.42578125" style="138" bestFit="1" customWidth="1"/>
    <col min="2318" max="2318" width="12" style="138" customWidth="1"/>
    <col min="2319" max="2559" width="9.140625" style="138"/>
    <col min="2560" max="2560" width="49.7109375" style="138" customWidth="1"/>
    <col min="2561" max="2569" width="11.42578125" style="138" bestFit="1" customWidth="1"/>
    <col min="2570" max="2573" width="13.42578125" style="138" bestFit="1" customWidth="1"/>
    <col min="2574" max="2574" width="12" style="138" customWidth="1"/>
    <col min="2575" max="2815" width="9.140625" style="138"/>
    <col min="2816" max="2816" width="49.7109375" style="138" customWidth="1"/>
    <col min="2817" max="2825" width="11.42578125" style="138" bestFit="1" customWidth="1"/>
    <col min="2826" max="2829" width="13.42578125" style="138" bestFit="1" customWidth="1"/>
    <col min="2830" max="2830" width="12" style="138" customWidth="1"/>
    <col min="2831" max="3071" width="9.140625" style="138"/>
    <col min="3072" max="3072" width="49.7109375" style="138" customWidth="1"/>
    <col min="3073" max="3081" width="11.42578125" style="138" bestFit="1" customWidth="1"/>
    <col min="3082" max="3085" width="13.42578125" style="138" bestFit="1" customWidth="1"/>
    <col min="3086" max="3086" width="12" style="138" customWidth="1"/>
    <col min="3087" max="3327" width="9.140625" style="138"/>
    <col min="3328" max="3328" width="49.7109375" style="138" customWidth="1"/>
    <col min="3329" max="3337" width="11.42578125" style="138" bestFit="1" customWidth="1"/>
    <col min="3338" max="3341" width="13.42578125" style="138" bestFit="1" customWidth="1"/>
    <col min="3342" max="3342" width="12" style="138" customWidth="1"/>
    <col min="3343" max="3583" width="9.140625" style="138"/>
    <col min="3584" max="3584" width="49.7109375" style="138" customWidth="1"/>
    <col min="3585" max="3593" width="11.42578125" style="138" bestFit="1" customWidth="1"/>
    <col min="3594" max="3597" width="13.42578125" style="138" bestFit="1" customWidth="1"/>
    <col min="3598" max="3598" width="12" style="138" customWidth="1"/>
    <col min="3599" max="3839" width="9.140625" style="138"/>
    <col min="3840" max="3840" width="49.7109375" style="138" customWidth="1"/>
    <col min="3841" max="3849" width="11.42578125" style="138" bestFit="1" customWidth="1"/>
    <col min="3850" max="3853" width="13.42578125" style="138" bestFit="1" customWidth="1"/>
    <col min="3854" max="3854" width="12" style="138" customWidth="1"/>
    <col min="3855" max="4095" width="9.140625" style="138"/>
    <col min="4096" max="4096" width="49.7109375" style="138" customWidth="1"/>
    <col min="4097" max="4105" width="11.42578125" style="138" bestFit="1" customWidth="1"/>
    <col min="4106" max="4109" width="13.42578125" style="138" bestFit="1" customWidth="1"/>
    <col min="4110" max="4110" width="12" style="138" customWidth="1"/>
    <col min="4111" max="4351" width="9.140625" style="138"/>
    <col min="4352" max="4352" width="49.7109375" style="138" customWidth="1"/>
    <col min="4353" max="4361" width="11.42578125" style="138" bestFit="1" customWidth="1"/>
    <col min="4362" max="4365" width="13.42578125" style="138" bestFit="1" customWidth="1"/>
    <col min="4366" max="4366" width="12" style="138" customWidth="1"/>
    <col min="4367" max="4607" width="9.140625" style="138"/>
    <col min="4608" max="4608" width="49.7109375" style="138" customWidth="1"/>
    <col min="4609" max="4617" width="11.42578125" style="138" bestFit="1" customWidth="1"/>
    <col min="4618" max="4621" width="13.42578125" style="138" bestFit="1" customWidth="1"/>
    <col min="4622" max="4622" width="12" style="138" customWidth="1"/>
    <col min="4623" max="4863" width="9.140625" style="138"/>
    <col min="4864" max="4864" width="49.7109375" style="138" customWidth="1"/>
    <col min="4865" max="4873" width="11.42578125" style="138" bestFit="1" customWidth="1"/>
    <col min="4874" max="4877" width="13.42578125" style="138" bestFit="1" customWidth="1"/>
    <col min="4878" max="4878" width="12" style="138" customWidth="1"/>
    <col min="4879" max="5119" width="9.140625" style="138"/>
    <col min="5120" max="5120" width="49.7109375" style="138" customWidth="1"/>
    <col min="5121" max="5129" width="11.42578125" style="138" bestFit="1" customWidth="1"/>
    <col min="5130" max="5133" width="13.42578125" style="138" bestFit="1" customWidth="1"/>
    <col min="5134" max="5134" width="12" style="138" customWidth="1"/>
    <col min="5135" max="5375" width="9.140625" style="138"/>
    <col min="5376" max="5376" width="49.7109375" style="138" customWidth="1"/>
    <col min="5377" max="5385" width="11.42578125" style="138" bestFit="1" customWidth="1"/>
    <col min="5386" max="5389" width="13.42578125" style="138" bestFit="1" customWidth="1"/>
    <col min="5390" max="5390" width="12" style="138" customWidth="1"/>
    <col min="5391" max="5631" width="9.140625" style="138"/>
    <col min="5632" max="5632" width="49.7109375" style="138" customWidth="1"/>
    <col min="5633" max="5641" width="11.42578125" style="138" bestFit="1" customWidth="1"/>
    <col min="5642" max="5645" width="13.42578125" style="138" bestFit="1" customWidth="1"/>
    <col min="5646" max="5646" width="12" style="138" customWidth="1"/>
    <col min="5647" max="5887" width="9.140625" style="138"/>
    <col min="5888" max="5888" width="49.7109375" style="138" customWidth="1"/>
    <col min="5889" max="5897" width="11.42578125" style="138" bestFit="1" customWidth="1"/>
    <col min="5898" max="5901" width="13.42578125" style="138" bestFit="1" customWidth="1"/>
    <col min="5902" max="5902" width="12" style="138" customWidth="1"/>
    <col min="5903" max="6143" width="9.140625" style="138"/>
    <col min="6144" max="6144" width="49.7109375" style="138" customWidth="1"/>
    <col min="6145" max="6153" width="11.42578125" style="138" bestFit="1" customWidth="1"/>
    <col min="6154" max="6157" width="13.42578125" style="138" bestFit="1" customWidth="1"/>
    <col min="6158" max="6158" width="12" style="138" customWidth="1"/>
    <col min="6159" max="6399" width="9.140625" style="138"/>
    <col min="6400" max="6400" width="49.7109375" style="138" customWidth="1"/>
    <col min="6401" max="6409" width="11.42578125" style="138" bestFit="1" customWidth="1"/>
    <col min="6410" max="6413" width="13.42578125" style="138" bestFit="1" customWidth="1"/>
    <col min="6414" max="6414" width="12" style="138" customWidth="1"/>
    <col min="6415" max="6655" width="9.140625" style="138"/>
    <col min="6656" max="6656" width="49.7109375" style="138" customWidth="1"/>
    <col min="6657" max="6665" width="11.42578125" style="138" bestFit="1" customWidth="1"/>
    <col min="6666" max="6669" width="13.42578125" style="138" bestFit="1" customWidth="1"/>
    <col min="6670" max="6670" width="12" style="138" customWidth="1"/>
    <col min="6671" max="6911" width="9.140625" style="138"/>
    <col min="6912" max="6912" width="49.7109375" style="138" customWidth="1"/>
    <col min="6913" max="6921" width="11.42578125" style="138" bestFit="1" customWidth="1"/>
    <col min="6922" max="6925" width="13.42578125" style="138" bestFit="1" customWidth="1"/>
    <col min="6926" max="6926" width="12" style="138" customWidth="1"/>
    <col min="6927" max="7167" width="9.140625" style="138"/>
    <col min="7168" max="7168" width="49.7109375" style="138" customWidth="1"/>
    <col min="7169" max="7177" width="11.42578125" style="138" bestFit="1" customWidth="1"/>
    <col min="7178" max="7181" width="13.42578125" style="138" bestFit="1" customWidth="1"/>
    <col min="7182" max="7182" width="12" style="138" customWidth="1"/>
    <col min="7183" max="7423" width="9.140625" style="138"/>
    <col min="7424" max="7424" width="49.7109375" style="138" customWidth="1"/>
    <col min="7425" max="7433" width="11.42578125" style="138" bestFit="1" customWidth="1"/>
    <col min="7434" max="7437" width="13.42578125" style="138" bestFit="1" customWidth="1"/>
    <col min="7438" max="7438" width="12" style="138" customWidth="1"/>
    <col min="7439" max="7679" width="9.140625" style="138"/>
    <col min="7680" max="7680" width="49.7109375" style="138" customWidth="1"/>
    <col min="7681" max="7689" width="11.42578125" style="138" bestFit="1" customWidth="1"/>
    <col min="7690" max="7693" width="13.42578125" style="138" bestFit="1" customWidth="1"/>
    <col min="7694" max="7694" width="12" style="138" customWidth="1"/>
    <col min="7695" max="7935" width="9.140625" style="138"/>
    <col min="7936" max="7936" width="49.7109375" style="138" customWidth="1"/>
    <col min="7937" max="7945" width="11.42578125" style="138" bestFit="1" customWidth="1"/>
    <col min="7946" max="7949" width="13.42578125" style="138" bestFit="1" customWidth="1"/>
    <col min="7950" max="7950" width="12" style="138" customWidth="1"/>
    <col min="7951" max="8191" width="9.140625" style="138"/>
    <col min="8192" max="8192" width="49.7109375" style="138" customWidth="1"/>
    <col min="8193" max="8201" width="11.42578125" style="138" bestFit="1" customWidth="1"/>
    <col min="8202" max="8205" width="13.42578125" style="138" bestFit="1" customWidth="1"/>
    <col min="8206" max="8206" width="12" style="138" customWidth="1"/>
    <col min="8207" max="8447" width="9.140625" style="138"/>
    <col min="8448" max="8448" width="49.7109375" style="138" customWidth="1"/>
    <col min="8449" max="8457" width="11.42578125" style="138" bestFit="1" customWidth="1"/>
    <col min="8458" max="8461" width="13.42578125" style="138" bestFit="1" customWidth="1"/>
    <col min="8462" max="8462" width="12" style="138" customWidth="1"/>
    <col min="8463" max="8703" width="9.140625" style="138"/>
    <col min="8704" max="8704" width="49.7109375" style="138" customWidth="1"/>
    <col min="8705" max="8713" width="11.42578125" style="138" bestFit="1" customWidth="1"/>
    <col min="8714" max="8717" width="13.42578125" style="138" bestFit="1" customWidth="1"/>
    <col min="8718" max="8718" width="12" style="138" customWidth="1"/>
    <col min="8719" max="8959" width="9.140625" style="138"/>
    <col min="8960" max="8960" width="49.7109375" style="138" customWidth="1"/>
    <col min="8961" max="8969" width="11.42578125" style="138" bestFit="1" customWidth="1"/>
    <col min="8970" max="8973" width="13.42578125" style="138" bestFit="1" customWidth="1"/>
    <col min="8974" max="8974" width="12" style="138" customWidth="1"/>
    <col min="8975" max="9215" width="9.140625" style="138"/>
    <col min="9216" max="9216" width="49.7109375" style="138" customWidth="1"/>
    <col min="9217" max="9225" width="11.42578125" style="138" bestFit="1" customWidth="1"/>
    <col min="9226" max="9229" width="13.42578125" style="138" bestFit="1" customWidth="1"/>
    <col min="9230" max="9230" width="12" style="138" customWidth="1"/>
    <col min="9231" max="9471" width="9.140625" style="138"/>
    <col min="9472" max="9472" width="49.7109375" style="138" customWidth="1"/>
    <col min="9473" max="9481" width="11.42578125" style="138" bestFit="1" customWidth="1"/>
    <col min="9482" max="9485" width="13.42578125" style="138" bestFit="1" customWidth="1"/>
    <col min="9486" max="9486" width="12" style="138" customWidth="1"/>
    <col min="9487" max="9727" width="9.140625" style="138"/>
    <col min="9728" max="9728" width="49.7109375" style="138" customWidth="1"/>
    <col min="9729" max="9737" width="11.42578125" style="138" bestFit="1" customWidth="1"/>
    <col min="9738" max="9741" width="13.42578125" style="138" bestFit="1" customWidth="1"/>
    <col min="9742" max="9742" width="12" style="138" customWidth="1"/>
    <col min="9743" max="9983" width="9.140625" style="138"/>
    <col min="9984" max="9984" width="49.7109375" style="138" customWidth="1"/>
    <col min="9985" max="9993" width="11.42578125" style="138" bestFit="1" customWidth="1"/>
    <col min="9994" max="9997" width="13.42578125" style="138" bestFit="1" customWidth="1"/>
    <col min="9998" max="9998" width="12" style="138" customWidth="1"/>
    <col min="9999" max="10239" width="9.140625" style="138"/>
    <col min="10240" max="10240" width="49.7109375" style="138" customWidth="1"/>
    <col min="10241" max="10249" width="11.42578125" style="138" bestFit="1" customWidth="1"/>
    <col min="10250" max="10253" width="13.42578125" style="138" bestFit="1" customWidth="1"/>
    <col min="10254" max="10254" width="12" style="138" customWidth="1"/>
    <col min="10255" max="10495" width="9.140625" style="138"/>
    <col min="10496" max="10496" width="49.7109375" style="138" customWidth="1"/>
    <col min="10497" max="10505" width="11.42578125" style="138" bestFit="1" customWidth="1"/>
    <col min="10506" max="10509" width="13.42578125" style="138" bestFit="1" customWidth="1"/>
    <col min="10510" max="10510" width="12" style="138" customWidth="1"/>
    <col min="10511" max="10751" width="9.140625" style="138"/>
    <col min="10752" max="10752" width="49.7109375" style="138" customWidth="1"/>
    <col min="10753" max="10761" width="11.42578125" style="138" bestFit="1" customWidth="1"/>
    <col min="10762" max="10765" width="13.42578125" style="138" bestFit="1" customWidth="1"/>
    <col min="10766" max="10766" width="12" style="138" customWidth="1"/>
    <col min="10767" max="11007" width="9.140625" style="138"/>
    <col min="11008" max="11008" width="49.7109375" style="138" customWidth="1"/>
    <col min="11009" max="11017" width="11.42578125" style="138" bestFit="1" customWidth="1"/>
    <col min="11018" max="11021" width="13.42578125" style="138" bestFit="1" customWidth="1"/>
    <col min="11022" max="11022" width="12" style="138" customWidth="1"/>
    <col min="11023" max="11263" width="9.140625" style="138"/>
    <col min="11264" max="11264" width="49.7109375" style="138" customWidth="1"/>
    <col min="11265" max="11273" width="11.42578125" style="138" bestFit="1" customWidth="1"/>
    <col min="11274" max="11277" width="13.42578125" style="138" bestFit="1" customWidth="1"/>
    <col min="11278" max="11278" width="12" style="138" customWidth="1"/>
    <col min="11279" max="11519" width="9.140625" style="138"/>
    <col min="11520" max="11520" width="49.7109375" style="138" customWidth="1"/>
    <col min="11521" max="11529" width="11.42578125" style="138" bestFit="1" customWidth="1"/>
    <col min="11530" max="11533" width="13.42578125" style="138" bestFit="1" customWidth="1"/>
    <col min="11534" max="11534" width="12" style="138" customWidth="1"/>
    <col min="11535" max="11775" width="9.140625" style="138"/>
    <col min="11776" max="11776" width="49.7109375" style="138" customWidth="1"/>
    <col min="11777" max="11785" width="11.42578125" style="138" bestFit="1" customWidth="1"/>
    <col min="11786" max="11789" width="13.42578125" style="138" bestFit="1" customWidth="1"/>
    <col min="11790" max="11790" width="12" style="138" customWidth="1"/>
    <col min="11791" max="12031" width="9.140625" style="138"/>
    <col min="12032" max="12032" width="49.7109375" style="138" customWidth="1"/>
    <col min="12033" max="12041" width="11.42578125" style="138" bestFit="1" customWidth="1"/>
    <col min="12042" max="12045" width="13.42578125" style="138" bestFit="1" customWidth="1"/>
    <col min="12046" max="12046" width="12" style="138" customWidth="1"/>
    <col min="12047" max="12287" width="9.140625" style="138"/>
    <col min="12288" max="12288" width="49.7109375" style="138" customWidth="1"/>
    <col min="12289" max="12297" width="11.42578125" style="138" bestFit="1" customWidth="1"/>
    <col min="12298" max="12301" width="13.42578125" style="138" bestFit="1" customWidth="1"/>
    <col min="12302" max="12302" width="12" style="138" customWidth="1"/>
    <col min="12303" max="12543" width="9.140625" style="138"/>
    <col min="12544" max="12544" width="49.7109375" style="138" customWidth="1"/>
    <col min="12545" max="12553" width="11.42578125" style="138" bestFit="1" customWidth="1"/>
    <col min="12554" max="12557" width="13.42578125" style="138" bestFit="1" customWidth="1"/>
    <col min="12558" max="12558" width="12" style="138" customWidth="1"/>
    <col min="12559" max="12799" width="9.140625" style="138"/>
    <col min="12800" max="12800" width="49.7109375" style="138" customWidth="1"/>
    <col min="12801" max="12809" width="11.42578125" style="138" bestFit="1" customWidth="1"/>
    <col min="12810" max="12813" width="13.42578125" style="138" bestFit="1" customWidth="1"/>
    <col min="12814" max="12814" width="12" style="138" customWidth="1"/>
    <col min="12815" max="13055" width="9.140625" style="138"/>
    <col min="13056" max="13056" width="49.7109375" style="138" customWidth="1"/>
    <col min="13057" max="13065" width="11.42578125" style="138" bestFit="1" customWidth="1"/>
    <col min="13066" max="13069" width="13.42578125" style="138" bestFit="1" customWidth="1"/>
    <col min="13070" max="13070" width="12" style="138" customWidth="1"/>
    <col min="13071" max="13311" width="9.140625" style="138"/>
    <col min="13312" max="13312" width="49.7109375" style="138" customWidth="1"/>
    <col min="13313" max="13321" width="11.42578125" style="138" bestFit="1" customWidth="1"/>
    <col min="13322" max="13325" width="13.42578125" style="138" bestFit="1" customWidth="1"/>
    <col min="13326" max="13326" width="12" style="138" customWidth="1"/>
    <col min="13327" max="13567" width="9.140625" style="138"/>
    <col min="13568" max="13568" width="49.7109375" style="138" customWidth="1"/>
    <col min="13569" max="13577" width="11.42578125" style="138" bestFit="1" customWidth="1"/>
    <col min="13578" max="13581" width="13.42578125" style="138" bestFit="1" customWidth="1"/>
    <col min="13582" max="13582" width="12" style="138" customWidth="1"/>
    <col min="13583" max="13823" width="9.140625" style="138"/>
    <col min="13824" max="13824" width="49.7109375" style="138" customWidth="1"/>
    <col min="13825" max="13833" width="11.42578125" style="138" bestFit="1" customWidth="1"/>
    <col min="13834" max="13837" width="13.42578125" style="138" bestFit="1" customWidth="1"/>
    <col min="13838" max="13838" width="12" style="138" customWidth="1"/>
    <col min="13839" max="14079" width="9.140625" style="138"/>
    <col min="14080" max="14080" width="49.7109375" style="138" customWidth="1"/>
    <col min="14081" max="14089" width="11.42578125" style="138" bestFit="1" customWidth="1"/>
    <col min="14090" max="14093" width="13.42578125" style="138" bestFit="1" customWidth="1"/>
    <col min="14094" max="14094" width="12" style="138" customWidth="1"/>
    <col min="14095" max="14335" width="9.140625" style="138"/>
    <col min="14336" max="14336" width="49.7109375" style="138" customWidth="1"/>
    <col min="14337" max="14345" width="11.42578125" style="138" bestFit="1" customWidth="1"/>
    <col min="14346" max="14349" width="13.42578125" style="138" bestFit="1" customWidth="1"/>
    <col min="14350" max="14350" width="12" style="138" customWidth="1"/>
    <col min="14351" max="14591" width="9.140625" style="138"/>
    <col min="14592" max="14592" width="49.7109375" style="138" customWidth="1"/>
    <col min="14593" max="14601" width="11.42578125" style="138" bestFit="1" customWidth="1"/>
    <col min="14602" max="14605" width="13.42578125" style="138" bestFit="1" customWidth="1"/>
    <col min="14606" max="14606" width="12" style="138" customWidth="1"/>
    <col min="14607" max="14847" width="9.140625" style="138"/>
    <col min="14848" max="14848" width="49.7109375" style="138" customWidth="1"/>
    <col min="14849" max="14857" width="11.42578125" style="138" bestFit="1" customWidth="1"/>
    <col min="14858" max="14861" width="13.42578125" style="138" bestFit="1" customWidth="1"/>
    <col min="14862" max="14862" width="12" style="138" customWidth="1"/>
    <col min="14863" max="15103" width="9.140625" style="138"/>
    <col min="15104" max="15104" width="49.7109375" style="138" customWidth="1"/>
    <col min="15105" max="15113" width="11.42578125" style="138" bestFit="1" customWidth="1"/>
    <col min="15114" max="15117" width="13.42578125" style="138" bestFit="1" customWidth="1"/>
    <col min="15118" max="15118" width="12" style="138" customWidth="1"/>
    <col min="15119" max="15359" width="9.140625" style="138"/>
    <col min="15360" max="15360" width="49.7109375" style="138" customWidth="1"/>
    <col min="15361" max="15369" width="11.42578125" style="138" bestFit="1" customWidth="1"/>
    <col min="15370" max="15373" width="13.42578125" style="138" bestFit="1" customWidth="1"/>
    <col min="15374" max="15374" width="12" style="138" customWidth="1"/>
    <col min="15375" max="15615" width="9.140625" style="138"/>
    <col min="15616" max="15616" width="49.7109375" style="138" customWidth="1"/>
    <col min="15617" max="15625" width="11.42578125" style="138" bestFit="1" customWidth="1"/>
    <col min="15626" max="15629" width="13.42578125" style="138" bestFit="1" customWidth="1"/>
    <col min="15630" max="15630" width="12" style="138" customWidth="1"/>
    <col min="15631" max="15871" width="9.140625" style="138"/>
    <col min="15872" max="15872" width="49.7109375" style="138" customWidth="1"/>
    <col min="15873" max="15881" width="11.42578125" style="138" bestFit="1" customWidth="1"/>
    <col min="15882" max="15885" width="13.42578125" style="138" bestFit="1" customWidth="1"/>
    <col min="15886" max="15886" width="12" style="138" customWidth="1"/>
    <col min="15887" max="16127" width="9.140625" style="138"/>
    <col min="16128" max="16128" width="49.7109375" style="138" customWidth="1"/>
    <col min="16129" max="16137" width="11.42578125" style="138" bestFit="1" customWidth="1"/>
    <col min="16138" max="16141" width="13.42578125" style="138" bestFit="1" customWidth="1"/>
    <col min="16142" max="16142" width="12" style="138" customWidth="1"/>
    <col min="16143" max="16384" width="9.140625" style="138"/>
  </cols>
  <sheetData>
    <row r="1" spans="1:17" ht="15.75" x14ac:dyDescent="0.2">
      <c r="A1" s="1666" t="s">
        <v>625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</row>
    <row r="2" spans="1:17" s="558" customFormat="1" x14ac:dyDescent="0.2">
      <c r="A2" s="1153"/>
      <c r="B2" s="1147">
        <v>2010</v>
      </c>
      <c r="C2" s="1147">
        <v>2011</v>
      </c>
      <c r="D2" s="1147">
        <v>2012</v>
      </c>
      <c r="E2" s="1147">
        <v>2013</v>
      </c>
      <c r="F2" s="1147">
        <v>2014</v>
      </c>
      <c r="G2" s="1147">
        <v>2015</v>
      </c>
      <c r="H2" s="1147">
        <v>2016</v>
      </c>
      <c r="I2" s="1147">
        <v>2017</v>
      </c>
      <c r="J2" s="1147">
        <v>2018</v>
      </c>
      <c r="K2" s="1147">
        <v>2019</v>
      </c>
      <c r="L2" s="1147">
        <v>2020</v>
      </c>
      <c r="M2" s="1147">
        <v>2021</v>
      </c>
      <c r="N2" s="1149">
        <v>2022</v>
      </c>
      <c r="O2" s="1147">
        <v>2023</v>
      </c>
      <c r="P2" s="1022">
        <v>2024</v>
      </c>
      <c r="Q2" s="1022">
        <v>2025</v>
      </c>
    </row>
    <row r="3" spans="1:17" s="558" customFormat="1" x14ac:dyDescent="0.2">
      <c r="A3" s="1167" t="s">
        <v>1</v>
      </c>
      <c r="B3" s="1168"/>
      <c r="C3" s="1168"/>
      <c r="D3" s="1168"/>
      <c r="E3" s="1168"/>
      <c r="F3" s="1168"/>
      <c r="G3" s="1168"/>
      <c r="H3" s="1168"/>
      <c r="I3" s="1168"/>
      <c r="J3" s="1168"/>
      <c r="K3" s="1168"/>
      <c r="L3" s="1168"/>
      <c r="M3" s="1169"/>
      <c r="N3" s="1169"/>
      <c r="O3" s="1168"/>
      <c r="P3" s="1151"/>
      <c r="Q3" s="1151"/>
    </row>
    <row r="4" spans="1:17" s="558" customFormat="1" x14ac:dyDescent="0.2">
      <c r="A4" s="608" t="s">
        <v>204</v>
      </c>
      <c r="B4" s="721"/>
      <c r="C4" s="721"/>
      <c r="D4" s="703"/>
      <c r="E4" s="703"/>
      <c r="F4" s="703"/>
      <c r="G4" s="703"/>
      <c r="H4" s="703"/>
      <c r="I4" s="703"/>
      <c r="J4" s="703"/>
      <c r="K4" s="703"/>
      <c r="L4" s="703"/>
      <c r="M4" s="722"/>
      <c r="N4" s="561"/>
      <c r="O4" s="551"/>
      <c r="P4" s="1076"/>
      <c r="Q4" s="1076"/>
    </row>
    <row r="5" spans="1:17" s="558" customFormat="1" x14ac:dyDescent="0.2">
      <c r="A5" s="608" t="s">
        <v>46</v>
      </c>
      <c r="B5" s="633">
        <v>172.1</v>
      </c>
      <c r="C5" s="633">
        <v>173.8</v>
      </c>
      <c r="D5" s="633">
        <v>174.1</v>
      </c>
      <c r="E5" s="633">
        <v>175.7</v>
      </c>
      <c r="F5" s="633">
        <v>177.1</v>
      </c>
      <c r="G5" s="633">
        <v>178.4</v>
      </c>
      <c r="H5" s="633">
        <v>178.4</v>
      </c>
      <c r="I5" s="633">
        <v>178.9</v>
      </c>
      <c r="J5" s="633">
        <v>179.2</v>
      </c>
      <c r="K5" s="632">
        <v>179.2</v>
      </c>
      <c r="L5" s="632">
        <v>178.5</v>
      </c>
      <c r="M5" s="705">
        <v>172.4</v>
      </c>
      <c r="N5" s="101">
        <v>171.9</v>
      </c>
      <c r="O5" s="1079">
        <v>171.6</v>
      </c>
      <c r="P5" s="1117">
        <v>171.2</v>
      </c>
      <c r="Q5" s="1117">
        <v>170.2</v>
      </c>
    </row>
    <row r="6" spans="1:17" s="558" customFormat="1" x14ac:dyDescent="0.2">
      <c r="A6" s="608" t="s">
        <v>5</v>
      </c>
      <c r="B6" s="633">
        <v>100.7</v>
      </c>
      <c r="C6" s="633">
        <f>SUM(C5/B5*100)</f>
        <v>100.98779779198142</v>
      </c>
      <c r="D6" s="633">
        <f t="shared" ref="D6:M6" si="0">SUM(D5/C5*100)</f>
        <v>100.17261219792863</v>
      </c>
      <c r="E6" s="633">
        <f t="shared" si="0"/>
        <v>100.9190120620333</v>
      </c>
      <c r="F6" s="633">
        <f t="shared" si="0"/>
        <v>100.79681274900398</v>
      </c>
      <c r="G6" s="633">
        <f t="shared" si="0"/>
        <v>100.73404856013552</v>
      </c>
      <c r="H6" s="633">
        <f t="shared" si="0"/>
        <v>100</v>
      </c>
      <c r="I6" s="633">
        <f t="shared" si="0"/>
        <v>100.28026905829597</v>
      </c>
      <c r="J6" s="633">
        <f t="shared" si="0"/>
        <v>100.16769144773616</v>
      </c>
      <c r="K6" s="633">
        <f t="shared" si="0"/>
        <v>100</v>
      </c>
      <c r="L6" s="633">
        <f t="shared" si="0"/>
        <v>99.609375000000014</v>
      </c>
      <c r="M6" s="634">
        <f t="shared" si="0"/>
        <v>96.582633053221286</v>
      </c>
      <c r="N6" s="634">
        <f>N5/M5*100</f>
        <v>99.709976798143856</v>
      </c>
      <c r="O6" s="633">
        <v>99.8</v>
      </c>
      <c r="P6" s="1117">
        <v>99.7</v>
      </c>
      <c r="Q6" s="1117">
        <v>99.5</v>
      </c>
    </row>
    <row r="7" spans="1:17" s="558" customFormat="1" x14ac:dyDescent="0.2">
      <c r="A7" s="608" t="s">
        <v>6</v>
      </c>
      <c r="B7" s="633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4"/>
      <c r="N7" s="634"/>
      <c r="O7" s="1079"/>
      <c r="P7" s="1117"/>
      <c r="Q7" s="1117"/>
    </row>
    <row r="8" spans="1:17" s="558" customFormat="1" x14ac:dyDescent="0.2">
      <c r="A8" s="608" t="s">
        <v>262</v>
      </c>
      <c r="B8" s="583">
        <v>2524</v>
      </c>
      <c r="C8" s="583">
        <v>2623</v>
      </c>
      <c r="D8" s="583">
        <v>2721</v>
      </c>
      <c r="E8" s="583">
        <v>2728</v>
      </c>
      <c r="F8" s="583">
        <v>2620</v>
      </c>
      <c r="G8" s="583">
        <v>2830</v>
      </c>
      <c r="H8" s="583">
        <v>2742</v>
      </c>
      <c r="I8" s="583">
        <v>2628</v>
      </c>
      <c r="J8" s="583">
        <v>2563</v>
      </c>
      <c r="K8" s="370">
        <v>2535</v>
      </c>
      <c r="L8" s="370">
        <v>2560</v>
      </c>
      <c r="M8" s="609">
        <v>2715</v>
      </c>
      <c r="N8" s="332">
        <v>2177</v>
      </c>
      <c r="O8" s="370">
        <v>2189</v>
      </c>
      <c r="P8" s="1090">
        <v>1979</v>
      </c>
      <c r="Q8" s="1090">
        <v>1760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370"/>
      <c r="P9" s="1117" t="s">
        <v>4</v>
      </c>
      <c r="Q9" s="1090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7"/>
      <c r="N10" s="707"/>
      <c r="O10" s="370"/>
      <c r="P10" s="1117"/>
      <c r="Q10" s="1090"/>
    </row>
    <row r="11" spans="1:17" s="558" customFormat="1" x14ac:dyDescent="0.2">
      <c r="A11" s="608" t="s">
        <v>263</v>
      </c>
      <c r="B11" s="583">
        <v>2220</v>
      </c>
      <c r="C11" s="583">
        <v>2187</v>
      </c>
      <c r="D11" s="583">
        <v>2268</v>
      </c>
      <c r="E11" s="583">
        <v>2090</v>
      </c>
      <c r="F11" s="583">
        <v>1885</v>
      </c>
      <c r="G11" s="583">
        <v>1870</v>
      </c>
      <c r="H11" s="583">
        <v>1919</v>
      </c>
      <c r="I11" s="583">
        <v>1950</v>
      </c>
      <c r="J11" s="583">
        <v>2040</v>
      </c>
      <c r="K11" s="370">
        <v>2053</v>
      </c>
      <c r="L11" s="370">
        <v>2381</v>
      </c>
      <c r="M11" s="609">
        <v>2650</v>
      </c>
      <c r="N11" s="332">
        <v>1988</v>
      </c>
      <c r="O11" s="370">
        <v>1731</v>
      </c>
      <c r="P11" s="1090">
        <v>1815</v>
      </c>
      <c r="Q11" s="1090">
        <v>1793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370"/>
      <c r="P12" s="1117" t="s">
        <v>4</v>
      </c>
      <c r="Q12" s="1090" t="s">
        <v>4</v>
      </c>
    </row>
    <row r="13" spans="1:17" s="558" customFormat="1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370"/>
      <c r="P13" s="1117" t="s">
        <v>4</v>
      </c>
      <c r="Q13" s="1090" t="s">
        <v>4</v>
      </c>
    </row>
    <row r="14" spans="1:17" s="558" customFormat="1" x14ac:dyDescent="0.2">
      <c r="A14" s="608" t="s">
        <v>206</v>
      </c>
      <c r="B14" s="636"/>
      <c r="C14" s="636"/>
      <c r="D14" s="636"/>
      <c r="E14" s="636"/>
      <c r="F14" s="636"/>
      <c r="G14" s="636"/>
      <c r="H14" s="636"/>
      <c r="I14" s="636"/>
      <c r="J14" s="636"/>
      <c r="K14" s="370"/>
      <c r="L14" s="370"/>
      <c r="M14" s="609"/>
      <c r="N14" s="101"/>
      <c r="O14" s="370"/>
      <c r="P14" s="1117"/>
      <c r="Q14" s="1090"/>
    </row>
    <row r="15" spans="1:17" s="558" customFormat="1" x14ac:dyDescent="0.2">
      <c r="A15" s="608" t="s">
        <v>16</v>
      </c>
      <c r="B15" s="583">
        <v>304</v>
      </c>
      <c r="C15" s="583">
        <v>436</v>
      </c>
      <c r="D15" s="583">
        <v>453</v>
      </c>
      <c r="E15" s="583">
        <v>638</v>
      </c>
      <c r="F15" s="583">
        <v>735</v>
      </c>
      <c r="G15" s="583">
        <v>960</v>
      </c>
      <c r="H15" s="583">
        <v>823</v>
      </c>
      <c r="I15" s="583">
        <v>687</v>
      </c>
      <c r="J15" s="583">
        <v>523</v>
      </c>
      <c r="K15" s="370">
        <v>482</v>
      </c>
      <c r="L15" s="370">
        <v>179</v>
      </c>
      <c r="M15" s="609">
        <v>65</v>
      </c>
      <c r="N15" s="101">
        <v>189</v>
      </c>
      <c r="O15" s="370">
        <v>458</v>
      </c>
      <c r="P15" s="1117">
        <v>164</v>
      </c>
      <c r="Q15" s="1090">
        <v>-33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370"/>
      <c r="P16" s="1117" t="s">
        <v>4</v>
      </c>
      <c r="Q16" s="1090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370"/>
      <c r="P17" s="1117" t="s">
        <v>4</v>
      </c>
      <c r="Q17" s="1090" t="s">
        <v>4</v>
      </c>
    </row>
    <row r="18" spans="1:17" s="558" customFormat="1" x14ac:dyDescent="0.2">
      <c r="A18" s="608" t="s">
        <v>264</v>
      </c>
      <c r="B18" s="583">
        <v>1460</v>
      </c>
      <c r="C18" s="583">
        <v>1744</v>
      </c>
      <c r="D18" s="583">
        <v>1617</v>
      </c>
      <c r="E18" s="583">
        <v>1577</v>
      </c>
      <c r="F18" s="583">
        <v>1607</v>
      </c>
      <c r="G18" s="583">
        <v>1553</v>
      </c>
      <c r="H18" s="583">
        <v>1431</v>
      </c>
      <c r="I18" s="583">
        <v>1462</v>
      </c>
      <c r="J18" s="583">
        <v>1497</v>
      </c>
      <c r="K18" s="370">
        <v>1458</v>
      </c>
      <c r="L18" s="370">
        <v>1187</v>
      </c>
      <c r="M18" s="332">
        <v>1404</v>
      </c>
      <c r="N18" s="332">
        <v>1231</v>
      </c>
      <c r="O18" s="370">
        <v>1177</v>
      </c>
      <c r="P18" s="1090">
        <v>1236</v>
      </c>
      <c r="Q18" s="1090">
        <v>1189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370"/>
      <c r="P19" s="1117" t="s">
        <v>4</v>
      </c>
      <c r="Q19" s="1090" t="s">
        <v>4</v>
      </c>
    </row>
    <row r="20" spans="1:17" s="558" customFormat="1" x14ac:dyDescent="0.2">
      <c r="A20" s="608" t="s">
        <v>265</v>
      </c>
      <c r="B20" s="583">
        <v>670</v>
      </c>
      <c r="C20" s="583">
        <v>771</v>
      </c>
      <c r="D20" s="583">
        <v>724</v>
      </c>
      <c r="E20" s="583">
        <v>795</v>
      </c>
      <c r="F20" s="583">
        <v>776</v>
      </c>
      <c r="G20" s="583">
        <v>747</v>
      </c>
      <c r="H20" s="583">
        <v>723</v>
      </c>
      <c r="I20" s="583">
        <v>749</v>
      </c>
      <c r="J20" s="583">
        <v>756</v>
      </c>
      <c r="K20" s="370">
        <v>756</v>
      </c>
      <c r="L20" s="370">
        <v>302</v>
      </c>
      <c r="M20" s="332">
        <v>609</v>
      </c>
      <c r="N20" s="567">
        <v>568</v>
      </c>
      <c r="O20" s="370">
        <v>269</v>
      </c>
      <c r="P20" s="1117">
        <v>613</v>
      </c>
      <c r="Q20" s="1090">
        <v>637</v>
      </c>
    </row>
    <row r="21" spans="1:17" s="558" customFormat="1" x14ac:dyDescent="0.2">
      <c r="A21" s="608" t="s">
        <v>435</v>
      </c>
      <c r="B21" s="80"/>
      <c r="C21" s="523"/>
      <c r="D21" s="523"/>
      <c r="E21" s="80"/>
      <c r="F21" s="80"/>
      <c r="G21" s="80"/>
      <c r="H21" s="80"/>
      <c r="I21" s="80"/>
      <c r="J21" s="80"/>
      <c r="K21" s="80"/>
      <c r="L21" s="857"/>
      <c r="M21" s="332"/>
      <c r="N21" s="101"/>
      <c r="O21" s="370"/>
      <c r="P21" s="1117"/>
      <c r="Q21" s="1090"/>
    </row>
    <row r="22" spans="1:17" s="558" customFormat="1" x14ac:dyDescent="0.2">
      <c r="A22" s="608" t="s">
        <v>23</v>
      </c>
      <c r="B22" s="723">
        <v>2863</v>
      </c>
      <c r="C22" s="583">
        <v>3309</v>
      </c>
      <c r="D22" s="583">
        <v>2162</v>
      </c>
      <c r="E22" s="905">
        <v>1044</v>
      </c>
      <c r="F22" s="905">
        <v>3032</v>
      </c>
      <c r="G22" s="905">
        <v>3274</v>
      </c>
      <c r="H22" s="905">
        <v>3039</v>
      </c>
      <c r="I22" s="905">
        <v>4192</v>
      </c>
      <c r="J22" s="905">
        <v>4657</v>
      </c>
      <c r="K22" s="905">
        <v>5282</v>
      </c>
      <c r="L22" s="905">
        <v>3072</v>
      </c>
      <c r="M22" s="580">
        <v>2540</v>
      </c>
      <c r="N22" s="609">
        <v>2675</v>
      </c>
      <c r="O22" s="370">
        <v>3546</v>
      </c>
      <c r="P22" s="1090">
        <v>4250</v>
      </c>
      <c r="Q22" s="1090">
        <v>4509</v>
      </c>
    </row>
    <row r="23" spans="1:17" s="558" customFormat="1" x14ac:dyDescent="0.2">
      <c r="A23" s="608" t="s">
        <v>25</v>
      </c>
      <c r="B23" s="583">
        <v>1991</v>
      </c>
      <c r="C23" s="583">
        <v>2048</v>
      </c>
      <c r="D23" s="583">
        <v>2228</v>
      </c>
      <c r="E23" s="905">
        <v>805</v>
      </c>
      <c r="F23" s="905">
        <v>2600</v>
      </c>
      <c r="G23" s="905">
        <v>2588</v>
      </c>
      <c r="H23" s="905">
        <v>3845</v>
      </c>
      <c r="I23" s="905">
        <v>4351</v>
      </c>
      <c r="J23" s="905">
        <v>4856</v>
      </c>
      <c r="K23" s="905">
        <v>5778</v>
      </c>
      <c r="L23" s="905">
        <v>3950</v>
      </c>
      <c r="M23" s="580">
        <v>3833</v>
      </c>
      <c r="N23" s="609">
        <v>3240</v>
      </c>
      <c r="O23" s="370">
        <v>4282</v>
      </c>
      <c r="P23" s="1090">
        <v>4856</v>
      </c>
      <c r="Q23" s="1090">
        <v>5407</v>
      </c>
    </row>
    <row r="24" spans="1:17" s="558" customFormat="1" x14ac:dyDescent="0.2">
      <c r="A24" s="608" t="s">
        <v>419</v>
      </c>
      <c r="B24" s="583">
        <v>872</v>
      </c>
      <c r="C24" s="583">
        <v>1261</v>
      </c>
      <c r="D24" s="583">
        <v>-66</v>
      </c>
      <c r="E24" s="905">
        <v>239</v>
      </c>
      <c r="F24" s="905">
        <v>432</v>
      </c>
      <c r="G24" s="905">
        <v>686</v>
      </c>
      <c r="H24" s="905">
        <v>-806</v>
      </c>
      <c r="I24" s="905">
        <v>-159</v>
      </c>
      <c r="J24" s="905">
        <v>-119</v>
      </c>
      <c r="K24" s="905">
        <v>-496</v>
      </c>
      <c r="L24" s="905">
        <v>-878</v>
      </c>
      <c r="M24" s="580">
        <v>-1293</v>
      </c>
      <c r="N24" s="609">
        <v>-565</v>
      </c>
      <c r="O24" s="370">
        <v>-736</v>
      </c>
      <c r="P24" s="1117">
        <v>-606</v>
      </c>
      <c r="Q24" s="1090">
        <v>-898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17" t="s">
        <v>4</v>
      </c>
      <c r="Q25" s="1117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17" t="s">
        <v>4</v>
      </c>
      <c r="Q26" s="1117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17" t="s">
        <v>4</v>
      </c>
      <c r="Q27" s="1117" t="s">
        <v>4</v>
      </c>
    </row>
    <row r="28" spans="1:17" s="558" customFormat="1" ht="12.75" x14ac:dyDescent="0.2">
      <c r="A28" s="608" t="s">
        <v>351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17" t="s">
        <v>4</v>
      </c>
      <c r="Q28" s="1117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17" t="s">
        <v>4</v>
      </c>
      <c r="Q29" s="1117" t="s">
        <v>4</v>
      </c>
    </row>
    <row r="30" spans="1:17" s="558" customFormat="1" ht="12.75" x14ac:dyDescent="0.2">
      <c r="A30" s="608" t="s">
        <v>353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17" t="s">
        <v>4</v>
      </c>
      <c r="Q30" s="1117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17" t="s">
        <v>4</v>
      </c>
      <c r="Q31" s="1117" t="s">
        <v>4</v>
      </c>
    </row>
    <row r="32" spans="1:17" s="558" customFormat="1" x14ac:dyDescent="0.2">
      <c r="A32" s="608" t="s">
        <v>355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17" t="s">
        <v>4</v>
      </c>
      <c r="Q32" s="1117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17" t="s">
        <v>4</v>
      </c>
      <c r="Q33" s="1117" t="s">
        <v>4</v>
      </c>
    </row>
    <row r="34" spans="1:17" s="558" customFormat="1" x14ac:dyDescent="0.2">
      <c r="A34" s="610" t="s">
        <v>436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17" t="s">
        <v>4</v>
      </c>
      <c r="Q34" s="1117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17" t="s">
        <v>4</v>
      </c>
      <c r="Q35" s="1117" t="s">
        <v>4</v>
      </c>
    </row>
    <row r="36" spans="1:17" s="558" customFormat="1" x14ac:dyDescent="0.2">
      <c r="A36" s="1151" t="s">
        <v>40</v>
      </c>
      <c r="B36" s="1678"/>
      <c r="C36" s="1678"/>
      <c r="D36" s="1678"/>
      <c r="E36" s="1678"/>
      <c r="F36" s="1678"/>
      <c r="G36" s="1678"/>
      <c r="H36" s="1678"/>
      <c r="I36" s="1678"/>
      <c r="J36" s="1678"/>
      <c r="K36" s="1679"/>
      <c r="L36" s="1521"/>
      <c r="M36" s="1520"/>
      <c r="N36" s="1170"/>
      <c r="O36" s="1171"/>
      <c r="P36" s="1151"/>
      <c r="Q36" s="1151"/>
    </row>
    <row r="37" spans="1:17" s="558" customFormat="1" x14ac:dyDescent="0.2">
      <c r="A37" s="608" t="s">
        <v>437</v>
      </c>
      <c r="B37" s="1079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80"/>
      <c r="O37" s="1079"/>
      <c r="P37" s="1081"/>
      <c r="Q37" s="1081"/>
    </row>
    <row r="38" spans="1:17" s="558" customFormat="1" x14ac:dyDescent="0.2">
      <c r="A38" s="608" t="s">
        <v>276</v>
      </c>
      <c r="B38" s="635">
        <v>12720</v>
      </c>
      <c r="C38" s="635">
        <v>14858</v>
      </c>
      <c r="D38" s="635">
        <v>15353</v>
      </c>
      <c r="E38" s="635">
        <v>16402</v>
      </c>
      <c r="F38" s="635">
        <v>18096</v>
      </c>
      <c r="G38" s="635">
        <v>18369</v>
      </c>
      <c r="H38" s="904">
        <v>20009</v>
      </c>
      <c r="I38" s="905">
        <v>22569</v>
      </c>
      <c r="J38" s="905">
        <v>26413</v>
      </c>
      <c r="K38" s="905">
        <v>28532</v>
      </c>
      <c r="L38" s="905">
        <v>33488</v>
      </c>
      <c r="M38" s="580">
        <v>37578</v>
      </c>
      <c r="N38" s="580">
        <v>40668</v>
      </c>
      <c r="O38" s="905">
        <v>45533</v>
      </c>
      <c r="P38" s="1097">
        <v>48277</v>
      </c>
      <c r="Q38" s="1468">
        <v>56856</v>
      </c>
    </row>
    <row r="39" spans="1:17" s="558" customFormat="1" x14ac:dyDescent="0.2">
      <c r="A39" s="1160" t="s">
        <v>423</v>
      </c>
      <c r="B39" s="1675"/>
      <c r="C39" s="1675"/>
      <c r="D39" s="1675"/>
      <c r="E39" s="1675"/>
      <c r="F39" s="1675"/>
      <c r="G39" s="1675"/>
      <c r="H39" s="1675"/>
      <c r="I39" s="1675"/>
      <c r="J39" s="1675"/>
      <c r="K39" s="1676"/>
      <c r="L39" s="1517"/>
      <c r="M39" s="1516"/>
      <c r="N39" s="1518"/>
      <c r="O39" s="1172"/>
      <c r="P39" s="1151"/>
      <c r="Q39" s="1151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1079"/>
      <c r="P40" s="1081"/>
      <c r="Q40" s="1081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95.402000000000001</v>
      </c>
      <c r="G41" s="638">
        <v>100.684</v>
      </c>
      <c r="H41" s="638">
        <v>94.716999999999999</v>
      </c>
      <c r="I41" s="385">
        <v>95.566000000000003</v>
      </c>
      <c r="J41" s="385">
        <v>96.007999999999996</v>
      </c>
      <c r="K41" s="385">
        <v>98.131</v>
      </c>
      <c r="L41" s="385">
        <v>98.063999999999993</v>
      </c>
      <c r="M41" s="385">
        <v>95.850999999999999</v>
      </c>
      <c r="N41" s="385">
        <v>94.356999999999999</v>
      </c>
      <c r="O41" s="1079">
        <v>91.6</v>
      </c>
      <c r="P41" s="1084">
        <v>95.165000000000006</v>
      </c>
      <c r="Q41" s="791">
        <v>94.870999999999995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105.5</v>
      </c>
      <c r="H42" s="638">
        <v>94.1</v>
      </c>
      <c r="I42" s="385">
        <v>100.9</v>
      </c>
      <c r="J42" s="385">
        <v>100.5</v>
      </c>
      <c r="K42" s="639">
        <v>102.2</v>
      </c>
      <c r="L42" s="639">
        <v>99.9</v>
      </c>
      <c r="M42" s="639">
        <v>97.7</v>
      </c>
      <c r="N42" s="385">
        <v>98.4</v>
      </c>
      <c r="O42" s="385">
        <v>97</v>
      </c>
      <c r="P42" s="822">
        <v>103.9</v>
      </c>
      <c r="Q42" s="1140">
        <v>99.7</v>
      </c>
    </row>
    <row r="43" spans="1:17" s="558" customFormat="1" ht="12.75" x14ac:dyDescent="0.2">
      <c r="A43" s="856" t="s">
        <v>358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385"/>
      <c r="O43" s="1079"/>
      <c r="P43" s="1084"/>
      <c r="Q43" s="985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90.804000000000002</v>
      </c>
      <c r="G44" s="638">
        <v>95.120999999999995</v>
      </c>
      <c r="H44" s="638">
        <v>89.956000000000003</v>
      </c>
      <c r="I44" s="385">
        <v>90.953000000000003</v>
      </c>
      <c r="J44" s="385">
        <v>91.588999999999999</v>
      </c>
      <c r="K44" s="385">
        <v>93.783000000000001</v>
      </c>
      <c r="L44" s="385">
        <v>93.561000000000007</v>
      </c>
      <c r="M44" s="385">
        <v>91.506</v>
      </c>
      <c r="N44" s="385">
        <v>90.21</v>
      </c>
      <c r="O44" s="385">
        <v>88</v>
      </c>
      <c r="P44" s="1087">
        <v>91.891000000000005</v>
      </c>
      <c r="Q44" s="1533">
        <v>93.012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104.8</v>
      </c>
      <c r="H45" s="638">
        <v>94.6</v>
      </c>
      <c r="I45" s="385">
        <v>101.1</v>
      </c>
      <c r="J45" s="385">
        <v>100.7</v>
      </c>
      <c r="K45" s="639">
        <v>102.4</v>
      </c>
      <c r="L45" s="639">
        <v>99.8</v>
      </c>
      <c r="M45" s="639">
        <v>97.8</v>
      </c>
      <c r="N45" s="385">
        <v>98.6</v>
      </c>
      <c r="O45" s="1079">
        <v>97.6</v>
      </c>
      <c r="P45" s="1102">
        <v>104.4322714823107</v>
      </c>
      <c r="Q45" s="1140">
        <v>101.2</v>
      </c>
    </row>
    <row r="46" spans="1:17" s="558" customFormat="1" ht="12.75" x14ac:dyDescent="0.2">
      <c r="A46" s="856" t="s">
        <v>359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385"/>
      <c r="O46" s="1079"/>
      <c r="P46" s="1084"/>
      <c r="Q46" s="985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385">
        <v>81.278999999999996</v>
      </c>
      <c r="G47" s="638">
        <v>87.561000000000007</v>
      </c>
      <c r="H47" s="638">
        <v>82.698999999999998</v>
      </c>
      <c r="I47" s="385">
        <v>86.605000000000004</v>
      </c>
      <c r="J47" s="385">
        <v>87.664000000000001</v>
      </c>
      <c r="K47" s="385">
        <v>89.771000000000001</v>
      </c>
      <c r="L47" s="385">
        <v>86.811999999999998</v>
      </c>
      <c r="M47" s="385">
        <v>82.888000000000005</v>
      </c>
      <c r="N47" s="385">
        <v>83.426000000000002</v>
      </c>
      <c r="O47" s="385">
        <v>81</v>
      </c>
      <c r="P47" s="1087">
        <v>84.575999999999993</v>
      </c>
      <c r="Q47" s="1533">
        <v>86.31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107.7</v>
      </c>
      <c r="H48" s="638">
        <v>94.4</v>
      </c>
      <c r="I48" s="385">
        <v>104.7</v>
      </c>
      <c r="J48" s="385">
        <v>101.2</v>
      </c>
      <c r="K48" s="639">
        <v>102.4</v>
      </c>
      <c r="L48" s="639">
        <v>96.7</v>
      </c>
      <c r="M48" s="639">
        <v>95.5</v>
      </c>
      <c r="N48" s="385">
        <v>100.6</v>
      </c>
      <c r="O48" s="1079">
        <v>97.1</v>
      </c>
      <c r="P48" s="1102">
        <v>104.36198961019731</v>
      </c>
      <c r="Q48" s="1140">
        <v>102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385"/>
      <c r="O49" s="1079"/>
      <c r="P49" s="1084"/>
      <c r="Q49" s="985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385">
        <v>9.5250000000000004</v>
      </c>
      <c r="G50" s="638">
        <v>7.56</v>
      </c>
      <c r="H50" s="638">
        <v>7.2569999999999997</v>
      </c>
      <c r="I50" s="385">
        <v>4.3479999999999999</v>
      </c>
      <c r="J50" s="385">
        <v>3.9249999999999998</v>
      </c>
      <c r="K50" s="385">
        <v>4.0119999999999996</v>
      </c>
      <c r="L50" s="385">
        <v>6.7489999999999997</v>
      </c>
      <c r="M50" s="385">
        <v>8.6180000000000003</v>
      </c>
      <c r="N50" s="385">
        <v>6.7839999999999998</v>
      </c>
      <c r="O50" s="385">
        <v>7</v>
      </c>
      <c r="P50" s="1087">
        <v>7.3150000000000004</v>
      </c>
      <c r="Q50" s="1533">
        <v>6.702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79.400000000000006</v>
      </c>
      <c r="H51" s="638">
        <v>96</v>
      </c>
      <c r="I51" s="385">
        <v>59.9</v>
      </c>
      <c r="J51" s="385">
        <v>90.3</v>
      </c>
      <c r="K51" s="639">
        <v>102.2</v>
      </c>
      <c r="L51" s="639">
        <v>168.2</v>
      </c>
      <c r="M51" s="639">
        <v>127.7</v>
      </c>
      <c r="N51" s="385">
        <v>78.7</v>
      </c>
      <c r="O51" s="1079">
        <v>102.9</v>
      </c>
      <c r="P51" s="1102">
        <v>105.25179856115108</v>
      </c>
      <c r="Q51" s="1140">
        <v>91.8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385"/>
      <c r="O52" s="1079"/>
      <c r="P52" s="1084"/>
      <c r="Q52" s="985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4.5979999999999999</v>
      </c>
      <c r="G53" s="638">
        <v>5.5629999999999997</v>
      </c>
      <c r="H53" s="638">
        <v>4.7610000000000001</v>
      </c>
      <c r="I53" s="385">
        <v>4.6130000000000004</v>
      </c>
      <c r="J53" s="385">
        <v>4.4189999999999996</v>
      </c>
      <c r="K53" s="385">
        <v>4.3479999999999999</v>
      </c>
      <c r="L53" s="385">
        <v>4.5030000000000001</v>
      </c>
      <c r="M53" s="385">
        <v>4.3449999999999998</v>
      </c>
      <c r="N53" s="385">
        <v>4.1470000000000002</v>
      </c>
      <c r="O53" s="1079">
        <v>3.6</v>
      </c>
      <c r="P53" s="1102">
        <v>3.274</v>
      </c>
      <c r="Q53" s="1534">
        <v>1.859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121</v>
      </c>
      <c r="H54" s="638">
        <v>85.6</v>
      </c>
      <c r="I54" s="385">
        <v>96.9</v>
      </c>
      <c r="J54" s="385">
        <v>95.8</v>
      </c>
      <c r="K54" s="385">
        <v>98.4</v>
      </c>
      <c r="L54" s="385">
        <v>103.6</v>
      </c>
      <c r="M54" s="385">
        <v>96.5</v>
      </c>
      <c r="N54" s="385">
        <v>95.4</v>
      </c>
      <c r="O54" s="1079">
        <v>87.8</v>
      </c>
      <c r="P54" s="1102">
        <v>91.299498047964306</v>
      </c>
      <c r="Q54" s="1140">
        <v>57.6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574" t="s">
        <v>4</v>
      </c>
      <c r="O55" s="574" t="s">
        <v>4</v>
      </c>
      <c r="P55" s="1118" t="s">
        <v>4</v>
      </c>
      <c r="Q55" s="1140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574" t="s">
        <v>4</v>
      </c>
      <c r="O56" s="574" t="s">
        <v>4</v>
      </c>
      <c r="P56" s="1118" t="s">
        <v>4</v>
      </c>
      <c r="Q56" s="1140" t="s">
        <v>4</v>
      </c>
    </row>
    <row r="57" spans="1:17" s="558" customFormat="1" ht="12.75" x14ac:dyDescent="0.2">
      <c r="A57" s="856" t="s">
        <v>438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4.8</v>
      </c>
      <c r="G57" s="638">
        <v>5.5</v>
      </c>
      <c r="H57" s="638">
        <v>5</v>
      </c>
      <c r="I57" s="385">
        <v>4.8</v>
      </c>
      <c r="J57" s="385">
        <v>4.5999999999999996</v>
      </c>
      <c r="K57" s="385">
        <v>4.4000000000000004</v>
      </c>
      <c r="L57" s="385">
        <v>4.5999999999999996</v>
      </c>
      <c r="M57" s="385">
        <v>4.5</v>
      </c>
      <c r="N57" s="385">
        <v>4.4000000000000004</v>
      </c>
      <c r="O57" s="1079">
        <v>3.9</v>
      </c>
      <c r="P57" s="822">
        <v>3.4</v>
      </c>
      <c r="Q57" s="1472">
        <v>2</v>
      </c>
    </row>
    <row r="58" spans="1:17" s="558" customFormat="1" ht="12.75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5.6</v>
      </c>
      <c r="G58" s="385">
        <v>5.9</v>
      </c>
      <c r="H58" s="385">
        <v>5.5</v>
      </c>
      <c r="I58" s="385">
        <v>5.6</v>
      </c>
      <c r="J58" s="385">
        <v>5.7</v>
      </c>
      <c r="K58" s="385">
        <v>5.5</v>
      </c>
      <c r="L58" s="385" t="s">
        <v>8</v>
      </c>
      <c r="M58" s="385" t="s">
        <v>8</v>
      </c>
      <c r="N58" s="385" t="s">
        <v>8</v>
      </c>
      <c r="O58" s="385" t="s">
        <v>8</v>
      </c>
      <c r="P58" s="1084" t="s">
        <v>8</v>
      </c>
      <c r="Q58" s="1140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</v>
      </c>
      <c r="G59" s="638">
        <v>5.3</v>
      </c>
      <c r="H59" s="638">
        <v>5.7</v>
      </c>
      <c r="I59" s="385">
        <v>6.2</v>
      </c>
      <c r="J59" s="385">
        <v>5</v>
      </c>
      <c r="K59" s="385">
        <v>5</v>
      </c>
      <c r="L59" s="385">
        <v>5.2</v>
      </c>
      <c r="M59" s="385">
        <v>4.7</v>
      </c>
      <c r="N59" s="385">
        <v>4.5</v>
      </c>
      <c r="O59" s="1079">
        <v>2.1</v>
      </c>
      <c r="P59" s="1084">
        <v>2.4</v>
      </c>
      <c r="Q59" s="1472">
        <v>1.8</v>
      </c>
    </row>
    <row r="60" spans="1:17" s="558" customFormat="1" ht="24" x14ac:dyDescent="0.2">
      <c r="A60" s="611" t="s">
        <v>367</v>
      </c>
      <c r="B60" s="704"/>
      <c r="C60" s="704"/>
      <c r="D60" s="704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1079"/>
      <c r="P60" s="1084"/>
      <c r="Q60" s="985"/>
    </row>
    <row r="61" spans="1:17" s="558" customFormat="1" x14ac:dyDescent="0.2">
      <c r="A61" s="611" t="s">
        <v>276</v>
      </c>
      <c r="B61" s="643">
        <v>88147</v>
      </c>
      <c r="C61" s="643">
        <v>97446</v>
      </c>
      <c r="D61" s="643">
        <v>94071</v>
      </c>
      <c r="E61" s="643">
        <v>95412</v>
      </c>
      <c r="F61" s="643">
        <v>107102</v>
      </c>
      <c r="G61" s="643">
        <v>115131</v>
      </c>
      <c r="H61" s="643">
        <v>118743</v>
      </c>
      <c r="I61" s="643">
        <v>127670</v>
      </c>
      <c r="J61" s="643">
        <v>137402</v>
      </c>
      <c r="K61" s="644">
        <v>160788</v>
      </c>
      <c r="L61" s="637">
        <v>182947</v>
      </c>
      <c r="M61" s="637">
        <v>223106</v>
      </c>
      <c r="N61" s="637">
        <v>278715</v>
      </c>
      <c r="O61" s="1082">
        <v>332289</v>
      </c>
      <c r="P61" s="973">
        <v>386766</v>
      </c>
      <c r="Q61" s="1063">
        <v>436042</v>
      </c>
    </row>
    <row r="62" spans="1:17" s="558" customFormat="1" x14ac:dyDescent="0.2">
      <c r="A62" s="612" t="s">
        <v>43</v>
      </c>
      <c r="B62" s="684">
        <v>598.20000000000005</v>
      </c>
      <c r="C62" s="684">
        <v>664.6</v>
      </c>
      <c r="D62" s="684">
        <v>630.9</v>
      </c>
      <c r="E62" s="684">
        <v>627.20000000000005</v>
      </c>
      <c r="F62" s="684">
        <v>597.70000000000005</v>
      </c>
      <c r="G62" s="684">
        <v>519.20000000000005</v>
      </c>
      <c r="H62" s="684">
        <v>347</v>
      </c>
      <c r="I62" s="684">
        <v>391.6</v>
      </c>
      <c r="J62" s="684">
        <v>398.6</v>
      </c>
      <c r="K62" s="684">
        <v>420.1</v>
      </c>
      <c r="L62" s="684">
        <v>443</v>
      </c>
      <c r="M62" s="684">
        <v>523.70000000000005</v>
      </c>
      <c r="N62" s="684">
        <v>605.6</v>
      </c>
      <c r="O62" s="1079">
        <v>675.1</v>
      </c>
      <c r="P62" s="803">
        <v>823.9</v>
      </c>
      <c r="Q62" s="1140">
        <v>867.6</v>
      </c>
    </row>
    <row r="63" spans="1:17" s="558" customFormat="1" ht="24" x14ac:dyDescent="0.2">
      <c r="A63" s="611" t="s">
        <v>368</v>
      </c>
      <c r="B63" s="646">
        <v>119</v>
      </c>
      <c r="C63" s="646">
        <v>110.5</v>
      </c>
      <c r="D63" s="646">
        <v>96.5</v>
      </c>
      <c r="E63" s="646">
        <v>101.4</v>
      </c>
      <c r="F63" s="646">
        <v>112.3</v>
      </c>
      <c r="G63" s="385">
        <v>107.5</v>
      </c>
      <c r="H63" s="646">
        <v>103.1</v>
      </c>
      <c r="I63" s="646">
        <v>107.5</v>
      </c>
      <c r="J63" s="646">
        <v>107.6</v>
      </c>
      <c r="K63" s="724">
        <v>117</v>
      </c>
      <c r="L63" s="570">
        <v>113.8</v>
      </c>
      <c r="M63" s="385">
        <v>122</v>
      </c>
      <c r="N63" s="1119">
        <v>124.9</v>
      </c>
      <c r="O63" s="550">
        <v>119.2</v>
      </c>
      <c r="P63" s="1120">
        <v>116.4</v>
      </c>
      <c r="Q63" s="1140">
        <v>112.7</v>
      </c>
    </row>
    <row r="64" spans="1:17" s="558" customFormat="1" ht="24" x14ac:dyDescent="0.2">
      <c r="A64" s="611" t="s">
        <v>369</v>
      </c>
      <c r="B64" s="385">
        <v>111</v>
      </c>
      <c r="C64" s="385">
        <v>101.4</v>
      </c>
      <c r="D64" s="646">
        <v>91</v>
      </c>
      <c r="E64" s="646">
        <v>94.4</v>
      </c>
      <c r="F64" s="646">
        <v>103.5</v>
      </c>
      <c r="G64" s="646">
        <v>99.1</v>
      </c>
      <c r="H64" s="646">
        <v>91.4</v>
      </c>
      <c r="I64" s="646">
        <v>100.5</v>
      </c>
      <c r="J64" s="646">
        <v>101.8</v>
      </c>
      <c r="K64" s="724">
        <v>110.9</v>
      </c>
      <c r="L64" s="385">
        <v>106.7</v>
      </c>
      <c r="M64" s="570">
        <v>112.5</v>
      </c>
      <c r="N64" s="1119">
        <v>108.1</v>
      </c>
      <c r="O64" s="550">
        <v>103.9</v>
      </c>
      <c r="P64" s="1120">
        <v>105.7</v>
      </c>
      <c r="Q64" s="1140">
        <v>99.9</v>
      </c>
    </row>
    <row r="65" spans="1:17" s="558" customFormat="1" x14ac:dyDescent="0.2">
      <c r="A65" s="611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0" t="s">
        <v>8</v>
      </c>
      <c r="O65" s="385" t="s">
        <v>8</v>
      </c>
      <c r="P65" s="1121" t="s">
        <v>8</v>
      </c>
      <c r="Q65" s="1140" t="s">
        <v>4</v>
      </c>
    </row>
    <row r="66" spans="1:17" s="558" customFormat="1" ht="22.5" x14ac:dyDescent="0.2">
      <c r="A66" s="856" t="s">
        <v>74</v>
      </c>
      <c r="B66" s="711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22">
        <v>42500</v>
      </c>
      <c r="N66" s="35">
        <v>60000</v>
      </c>
      <c r="O66" s="637">
        <v>70000</v>
      </c>
      <c r="P66" s="1105">
        <v>85000</v>
      </c>
      <c r="Q66" s="1105">
        <v>85000</v>
      </c>
    </row>
    <row r="67" spans="1:17" s="558" customFormat="1" x14ac:dyDescent="0.2">
      <c r="A67" s="1160" t="s">
        <v>79</v>
      </c>
      <c r="B67" s="1164"/>
      <c r="C67" s="1164"/>
      <c r="D67" s="1164"/>
      <c r="E67" s="1164"/>
      <c r="F67" s="1164"/>
      <c r="G67" s="1164"/>
      <c r="H67" s="1164"/>
      <c r="I67" s="1164"/>
      <c r="J67" s="1164"/>
      <c r="K67" s="1164"/>
      <c r="L67" s="1164"/>
      <c r="M67" s="1164"/>
      <c r="N67" s="1164"/>
      <c r="O67" s="1164"/>
      <c r="P67" s="1151"/>
      <c r="Q67" s="1151"/>
    </row>
    <row r="68" spans="1:17" s="558" customFormat="1" x14ac:dyDescent="0.2">
      <c r="A68" s="617" t="s">
        <v>664</v>
      </c>
      <c r="B68" s="648"/>
      <c r="C68" s="648"/>
      <c r="D68" s="648"/>
      <c r="E68" s="648"/>
      <c r="F68" s="648"/>
      <c r="G68" s="648"/>
      <c r="H68" s="1122"/>
      <c r="I68" s="1122"/>
      <c r="J68" s="1122"/>
      <c r="K68" s="1122"/>
      <c r="L68" s="1122"/>
      <c r="M68" s="1122"/>
      <c r="N68" s="1122"/>
      <c r="O68" s="1079"/>
      <c r="P68" s="1081"/>
      <c r="Q68" s="1081"/>
    </row>
    <row r="69" spans="1:17" s="558" customFormat="1" x14ac:dyDescent="0.2">
      <c r="A69" s="614" t="s">
        <v>371</v>
      </c>
      <c r="B69" s="557">
        <v>54564.2</v>
      </c>
      <c r="C69" s="557">
        <v>70601.600000000006</v>
      </c>
      <c r="D69" s="557">
        <v>76907.199999999997</v>
      </c>
      <c r="E69" s="557">
        <v>53554.3</v>
      </c>
      <c r="F69" s="557">
        <v>59946.6</v>
      </c>
      <c r="G69" s="557">
        <v>59980.2</v>
      </c>
      <c r="H69" s="557">
        <v>47262.296999999999</v>
      </c>
      <c r="I69" s="557">
        <v>37833.913999999997</v>
      </c>
      <c r="J69" s="557">
        <v>59367.756999999998</v>
      </c>
      <c r="K69" s="557">
        <v>93000.653000000006</v>
      </c>
      <c r="L69" s="557">
        <v>59432.411</v>
      </c>
      <c r="M69" s="557">
        <v>67651.039000000004</v>
      </c>
      <c r="N69" s="650">
        <v>88690.638000000006</v>
      </c>
      <c r="O69" s="1101">
        <v>75468.099000000002</v>
      </c>
      <c r="P69" s="1102">
        <v>331401.75</v>
      </c>
      <c r="Q69" s="1102">
        <v>267977.984</v>
      </c>
    </row>
    <row r="70" spans="1:17" s="558" customFormat="1" x14ac:dyDescent="0.2">
      <c r="A70" s="614" t="s">
        <v>83</v>
      </c>
      <c r="B70" s="557">
        <v>370.30335934849001</v>
      </c>
      <c r="C70" s="557">
        <v>481.5277588323558</v>
      </c>
      <c r="D70" s="557">
        <v>515.77493125880221</v>
      </c>
      <c r="E70" s="557">
        <v>352.02984289752186</v>
      </c>
      <c r="F70" s="557">
        <v>334.54210614431611</v>
      </c>
      <c r="G70" s="557">
        <v>270.51007982681642</v>
      </c>
      <c r="H70" s="557">
        <v>138.1</v>
      </c>
      <c r="I70" s="557">
        <v>116.1</v>
      </c>
      <c r="J70" s="557">
        <v>172.2</v>
      </c>
      <c r="K70" s="557">
        <v>243</v>
      </c>
      <c r="L70" s="557">
        <v>143.9</v>
      </c>
      <c r="M70" s="557">
        <v>158.80000000000001</v>
      </c>
      <c r="N70" s="650">
        <v>192.60475590687977</v>
      </c>
      <c r="O70" s="1101">
        <v>165.4</v>
      </c>
      <c r="P70" s="1102">
        <v>705.95123977505114</v>
      </c>
      <c r="Q70" s="1102">
        <v>513.7713223029582</v>
      </c>
    </row>
    <row r="71" spans="1:17" s="558" customFormat="1" x14ac:dyDescent="0.2">
      <c r="A71" s="614" t="s">
        <v>84</v>
      </c>
      <c r="B71" s="557">
        <v>180.9948537199142</v>
      </c>
      <c r="C71" s="557">
        <v>121.26691566860734</v>
      </c>
      <c r="D71" s="557">
        <v>103.54680831886702</v>
      </c>
      <c r="E71" s="557">
        <v>66.067326998379755</v>
      </c>
      <c r="F71" s="557">
        <v>106.30209848573267</v>
      </c>
      <c r="G71" s="557">
        <v>97.330787825289022</v>
      </c>
      <c r="H71" s="557">
        <v>76.613026586571337</v>
      </c>
      <c r="I71" s="557">
        <v>76.7</v>
      </c>
      <c r="J71" s="557">
        <v>149.6</v>
      </c>
      <c r="K71" s="557">
        <v>152.19999999999999</v>
      </c>
      <c r="L71" s="557">
        <v>63.6</v>
      </c>
      <c r="M71" s="557">
        <v>109.2</v>
      </c>
      <c r="N71" s="650">
        <v>123.4</v>
      </c>
      <c r="O71" s="1101">
        <v>81.099999999999994</v>
      </c>
      <c r="P71" s="1099">
        <v>433.1</v>
      </c>
      <c r="Q71" s="1102">
        <v>77.599999999999994</v>
      </c>
    </row>
    <row r="72" spans="1:17" s="558" customFormat="1" x14ac:dyDescent="0.2">
      <c r="A72" s="614" t="s">
        <v>372</v>
      </c>
      <c r="B72" s="557">
        <v>100</v>
      </c>
      <c r="C72" s="557">
        <v>121.26691566860734</v>
      </c>
      <c r="D72" s="557">
        <v>125.56802072157495</v>
      </c>
      <c r="E72" s="557">
        <v>82.959434855516179</v>
      </c>
      <c r="F72" s="557">
        <v>88.187620143318057</v>
      </c>
      <c r="G72" s="557">
        <v>85.833705449864738</v>
      </c>
      <c r="H72" s="557">
        <v>65.759799576544196</v>
      </c>
      <c r="I72" s="557">
        <v>50.4</v>
      </c>
      <c r="J72" s="557">
        <v>75.454898347713254</v>
      </c>
      <c r="K72" s="557">
        <v>114.84235528521957</v>
      </c>
      <c r="L72" s="557">
        <v>73.039737961399652</v>
      </c>
      <c r="M72" s="557">
        <v>79.759393853848422</v>
      </c>
      <c r="N72" s="650">
        <v>98.423092015648962</v>
      </c>
      <c r="O72" s="557">
        <f t="shared" ref="O72" si="1">N72*O71/100</f>
        <v>79.8211276246913</v>
      </c>
      <c r="P72" s="1123">
        <f>O72*P71/100</f>
        <v>345.70530374253804</v>
      </c>
      <c r="Q72" s="1123">
        <f>P72*Q71/100</f>
        <v>268.26731570420952</v>
      </c>
    </row>
    <row r="73" spans="1:17" s="558" customFormat="1" x14ac:dyDescent="0.2">
      <c r="A73" s="614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1081"/>
      <c r="Q73" s="997" t="s">
        <v>370</v>
      </c>
    </row>
    <row r="74" spans="1:17" s="558" customFormat="1" x14ac:dyDescent="0.2">
      <c r="A74" s="614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1081"/>
      <c r="Q74" s="997" t="s">
        <v>370</v>
      </c>
    </row>
    <row r="75" spans="1:17" s="999" customFormat="1" ht="22.5" x14ac:dyDescent="0.2">
      <c r="A75" s="996" t="s">
        <v>89</v>
      </c>
      <c r="B75" s="997" t="s">
        <v>370</v>
      </c>
      <c r="C75" s="997" t="s">
        <v>370</v>
      </c>
      <c r="D75" s="997" t="s">
        <v>370</v>
      </c>
      <c r="E75" s="997" t="s">
        <v>370</v>
      </c>
      <c r="F75" s="997" t="s">
        <v>370</v>
      </c>
      <c r="G75" s="997" t="s">
        <v>370</v>
      </c>
      <c r="H75" s="997" t="s">
        <v>370</v>
      </c>
      <c r="I75" s="997" t="s">
        <v>370</v>
      </c>
      <c r="J75" s="997">
        <v>35.200000000000003</v>
      </c>
      <c r="K75" s="997">
        <v>30.8</v>
      </c>
      <c r="L75" s="997">
        <v>37.1</v>
      </c>
      <c r="M75" s="997">
        <v>442.9</v>
      </c>
      <c r="N75" s="998">
        <v>80.2</v>
      </c>
      <c r="O75" s="997">
        <v>234.3</v>
      </c>
      <c r="P75" s="997">
        <v>330.3</v>
      </c>
      <c r="Q75" s="997">
        <v>711.4</v>
      </c>
    </row>
    <row r="76" spans="1:17" s="999" customFormat="1" ht="22.5" x14ac:dyDescent="0.2">
      <c r="A76" s="996" t="s">
        <v>90</v>
      </c>
      <c r="B76" s="997" t="s">
        <v>370</v>
      </c>
      <c r="C76" s="997" t="s">
        <v>370</v>
      </c>
      <c r="D76" s="997" t="s">
        <v>370</v>
      </c>
      <c r="E76" s="997" t="s">
        <v>370</v>
      </c>
      <c r="F76" s="997" t="s">
        <v>370</v>
      </c>
      <c r="G76" s="997" t="s">
        <v>370</v>
      </c>
      <c r="H76" s="997" t="s">
        <v>370</v>
      </c>
      <c r="I76" s="997" t="s">
        <v>370</v>
      </c>
      <c r="J76" s="997">
        <v>3</v>
      </c>
      <c r="K76" s="997">
        <v>2</v>
      </c>
      <c r="L76" s="997">
        <v>2</v>
      </c>
      <c r="M76" s="997">
        <v>4</v>
      </c>
      <c r="N76" s="998">
        <v>3</v>
      </c>
      <c r="O76" s="997">
        <v>3</v>
      </c>
      <c r="P76" s="997">
        <v>2</v>
      </c>
      <c r="Q76" s="997">
        <v>2</v>
      </c>
    </row>
    <row r="77" spans="1:17" s="999" customFormat="1" x14ac:dyDescent="0.2">
      <c r="A77" s="996" t="s">
        <v>91</v>
      </c>
      <c r="B77" s="1000"/>
      <c r="C77" s="1000"/>
      <c r="D77" s="1000"/>
      <c r="E77" s="1000"/>
      <c r="F77" s="1000"/>
      <c r="G77" s="1000"/>
      <c r="H77" s="1000"/>
      <c r="I77" s="1000"/>
      <c r="J77" s="997"/>
      <c r="K77" s="997"/>
      <c r="L77" s="997"/>
      <c r="M77" s="997"/>
      <c r="N77" s="998"/>
      <c r="O77" s="997"/>
      <c r="P77" s="997"/>
      <c r="Q77" s="997"/>
    </row>
    <row r="78" spans="1:17" s="999" customFormat="1" x14ac:dyDescent="0.2">
      <c r="A78" s="996" t="s">
        <v>92</v>
      </c>
      <c r="B78" s="997" t="s">
        <v>370</v>
      </c>
      <c r="C78" s="997" t="s">
        <v>370</v>
      </c>
      <c r="D78" s="997" t="s">
        <v>370</v>
      </c>
      <c r="E78" s="997" t="s">
        <v>370</v>
      </c>
      <c r="F78" s="997" t="s">
        <v>370</v>
      </c>
      <c r="G78" s="997" t="s">
        <v>370</v>
      </c>
      <c r="H78" s="997" t="s">
        <v>370</v>
      </c>
      <c r="I78" s="997" t="s">
        <v>370</v>
      </c>
      <c r="J78" s="997" t="s">
        <v>370</v>
      </c>
      <c r="K78" s="997" t="s">
        <v>370</v>
      </c>
      <c r="L78" s="997" t="s">
        <v>370</v>
      </c>
      <c r="M78" s="997" t="s">
        <v>370</v>
      </c>
      <c r="N78" s="998" t="s">
        <v>370</v>
      </c>
      <c r="O78" s="997" t="s">
        <v>8</v>
      </c>
      <c r="P78" s="997" t="s">
        <v>8</v>
      </c>
      <c r="Q78" s="997" t="s">
        <v>8</v>
      </c>
    </row>
    <row r="79" spans="1:17" s="999" customFormat="1" x14ac:dyDescent="0.2">
      <c r="A79" s="996" t="s">
        <v>93</v>
      </c>
      <c r="B79" s="997" t="s">
        <v>370</v>
      </c>
      <c r="C79" s="997" t="s">
        <v>370</v>
      </c>
      <c r="D79" s="997" t="s">
        <v>370</v>
      </c>
      <c r="E79" s="997" t="s">
        <v>370</v>
      </c>
      <c r="F79" s="997" t="s">
        <v>370</v>
      </c>
      <c r="G79" s="997" t="s">
        <v>370</v>
      </c>
      <c r="H79" s="997" t="s">
        <v>370</v>
      </c>
      <c r="I79" s="997" t="s">
        <v>370</v>
      </c>
      <c r="J79" s="997">
        <v>1</v>
      </c>
      <c r="K79" s="997">
        <v>1</v>
      </c>
      <c r="L79" s="997">
        <v>1</v>
      </c>
      <c r="M79" s="997">
        <v>1</v>
      </c>
      <c r="N79" s="998">
        <v>1</v>
      </c>
      <c r="O79" s="997">
        <v>1</v>
      </c>
      <c r="P79" s="997">
        <v>1</v>
      </c>
      <c r="Q79" s="997">
        <v>1</v>
      </c>
    </row>
    <row r="80" spans="1:17" s="999" customFormat="1" x14ac:dyDescent="0.2">
      <c r="A80" s="996" t="s">
        <v>94</v>
      </c>
      <c r="B80" s="997" t="s">
        <v>370</v>
      </c>
      <c r="C80" s="997" t="s">
        <v>370</v>
      </c>
      <c r="D80" s="997" t="s">
        <v>370</v>
      </c>
      <c r="E80" s="997" t="s">
        <v>370</v>
      </c>
      <c r="F80" s="997" t="s">
        <v>370</v>
      </c>
      <c r="G80" s="997" t="s">
        <v>370</v>
      </c>
      <c r="H80" s="997" t="s">
        <v>370</v>
      </c>
      <c r="I80" s="997" t="s">
        <v>370</v>
      </c>
      <c r="J80" s="997">
        <v>2</v>
      </c>
      <c r="K80" s="997">
        <v>1</v>
      </c>
      <c r="L80" s="997">
        <v>1</v>
      </c>
      <c r="M80" s="997">
        <v>3</v>
      </c>
      <c r="N80" s="998">
        <v>2</v>
      </c>
      <c r="O80" s="997">
        <v>2</v>
      </c>
      <c r="P80" s="997">
        <v>1</v>
      </c>
      <c r="Q80" s="997">
        <v>1</v>
      </c>
    </row>
    <row r="81" spans="1:17" s="1001" customFormat="1" x14ac:dyDescent="0.2">
      <c r="A81" s="996" t="s">
        <v>95</v>
      </c>
      <c r="B81" s="997" t="s">
        <v>370</v>
      </c>
      <c r="C81" s="997" t="s">
        <v>370</v>
      </c>
      <c r="D81" s="997" t="s">
        <v>370</v>
      </c>
      <c r="E81" s="997" t="s">
        <v>370</v>
      </c>
      <c r="F81" s="997" t="s">
        <v>370</v>
      </c>
      <c r="G81" s="997" t="s">
        <v>370</v>
      </c>
      <c r="H81" s="997" t="s">
        <v>370</v>
      </c>
      <c r="I81" s="997" t="s">
        <v>370</v>
      </c>
      <c r="J81" s="997" t="s">
        <v>370</v>
      </c>
      <c r="K81" s="997" t="s">
        <v>370</v>
      </c>
      <c r="L81" s="997" t="s">
        <v>370</v>
      </c>
      <c r="M81" s="997" t="s">
        <v>370</v>
      </c>
      <c r="N81" s="998" t="s">
        <v>370</v>
      </c>
      <c r="O81" s="997" t="s">
        <v>8</v>
      </c>
      <c r="P81" s="997" t="s">
        <v>8</v>
      </c>
      <c r="Q81" s="997" t="s">
        <v>8</v>
      </c>
    </row>
    <row r="82" spans="1:17" s="1001" customFormat="1" x14ac:dyDescent="0.2">
      <c r="A82" s="996" t="s">
        <v>96</v>
      </c>
      <c r="B82" s="997" t="s">
        <v>370</v>
      </c>
      <c r="C82" s="997" t="s">
        <v>370</v>
      </c>
      <c r="D82" s="997" t="s">
        <v>370</v>
      </c>
      <c r="E82" s="997" t="s">
        <v>370</v>
      </c>
      <c r="F82" s="997" t="s">
        <v>370</v>
      </c>
      <c r="G82" s="997" t="s">
        <v>370</v>
      </c>
      <c r="H82" s="997" t="s">
        <v>370</v>
      </c>
      <c r="I82" s="997" t="s">
        <v>370</v>
      </c>
      <c r="J82" s="997">
        <v>187</v>
      </c>
      <c r="K82" s="997">
        <v>185</v>
      </c>
      <c r="L82" s="997">
        <v>269</v>
      </c>
      <c r="M82" s="997">
        <v>187</v>
      </c>
      <c r="N82" s="998">
        <v>130</v>
      </c>
      <c r="O82" s="997">
        <v>231</v>
      </c>
      <c r="P82" s="997">
        <v>251</v>
      </c>
      <c r="Q82" s="997">
        <v>215</v>
      </c>
    </row>
    <row r="83" spans="1:17" s="1001" customFormat="1" x14ac:dyDescent="0.2">
      <c r="A83" s="996" t="s">
        <v>97</v>
      </c>
      <c r="B83" s="997" t="s">
        <v>370</v>
      </c>
      <c r="C83" s="997" t="s">
        <v>370</v>
      </c>
      <c r="D83" s="997" t="s">
        <v>370</v>
      </c>
      <c r="E83" s="997" t="s">
        <v>370</v>
      </c>
      <c r="F83" s="997" t="s">
        <v>370</v>
      </c>
      <c r="G83" s="997" t="s">
        <v>370</v>
      </c>
      <c r="H83" s="997" t="s">
        <v>370</v>
      </c>
      <c r="I83" s="997" t="s">
        <v>370</v>
      </c>
      <c r="J83" s="997">
        <v>160</v>
      </c>
      <c r="K83" s="997">
        <v>155</v>
      </c>
      <c r="L83" s="997">
        <v>113</v>
      </c>
      <c r="M83" s="997">
        <v>163</v>
      </c>
      <c r="N83" s="998">
        <v>178</v>
      </c>
      <c r="O83" s="997">
        <v>175</v>
      </c>
      <c r="P83" s="997">
        <v>195</v>
      </c>
      <c r="Q83" s="997">
        <v>182</v>
      </c>
    </row>
    <row r="84" spans="1:17" s="1001" customFormat="1" x14ac:dyDescent="0.2">
      <c r="A84" s="996" t="s">
        <v>98</v>
      </c>
      <c r="B84" s="1000"/>
      <c r="C84" s="1000"/>
      <c r="D84" s="1000"/>
      <c r="E84" s="1000"/>
      <c r="F84" s="1000"/>
      <c r="G84" s="1000"/>
      <c r="H84" s="1000"/>
      <c r="I84" s="1000"/>
      <c r="J84" s="997" t="s">
        <v>374</v>
      </c>
      <c r="K84" s="997"/>
      <c r="L84" s="997"/>
      <c r="M84" s="997"/>
      <c r="N84" s="998"/>
      <c r="O84" s="997"/>
      <c r="P84" s="997"/>
      <c r="Q84" s="997"/>
    </row>
    <row r="85" spans="1:17" s="1001" customFormat="1" x14ac:dyDescent="0.2">
      <c r="A85" s="996" t="s">
        <v>99</v>
      </c>
      <c r="B85" s="997" t="s">
        <v>370</v>
      </c>
      <c r="C85" s="997" t="s">
        <v>370</v>
      </c>
      <c r="D85" s="997" t="s">
        <v>370</v>
      </c>
      <c r="E85" s="997" t="s">
        <v>370</v>
      </c>
      <c r="F85" s="997" t="s">
        <v>370</v>
      </c>
      <c r="G85" s="997" t="s">
        <v>370</v>
      </c>
      <c r="H85" s="997" t="s">
        <v>370</v>
      </c>
      <c r="I85" s="997" t="s">
        <v>370</v>
      </c>
      <c r="J85" s="997">
        <v>12</v>
      </c>
      <c r="K85" s="997">
        <v>9</v>
      </c>
      <c r="L85" s="997">
        <v>7</v>
      </c>
      <c r="M85" s="997">
        <v>11</v>
      </c>
      <c r="N85" s="998">
        <v>9</v>
      </c>
      <c r="O85" s="997">
        <v>10</v>
      </c>
      <c r="P85" s="997">
        <v>8</v>
      </c>
      <c r="Q85" s="997">
        <v>9</v>
      </c>
    </row>
    <row r="86" spans="1:17" s="999" customFormat="1" x14ac:dyDescent="0.2">
      <c r="A86" s="996" t="s">
        <v>101</v>
      </c>
      <c r="B86" s="997" t="s">
        <v>370</v>
      </c>
      <c r="C86" s="997" t="s">
        <v>370</v>
      </c>
      <c r="D86" s="997" t="s">
        <v>370</v>
      </c>
      <c r="E86" s="997" t="s">
        <v>370</v>
      </c>
      <c r="F86" s="997" t="s">
        <v>370</v>
      </c>
      <c r="G86" s="997" t="s">
        <v>370</v>
      </c>
      <c r="H86" s="997" t="s">
        <v>370</v>
      </c>
      <c r="I86" s="997" t="s">
        <v>370</v>
      </c>
      <c r="J86" s="997" t="s">
        <v>370</v>
      </c>
      <c r="K86" s="997" t="s">
        <v>370</v>
      </c>
      <c r="L86" s="997" t="s">
        <v>370</v>
      </c>
      <c r="M86" s="997" t="s">
        <v>370</v>
      </c>
      <c r="N86" s="998" t="s">
        <v>370</v>
      </c>
      <c r="O86" s="997" t="s">
        <v>8</v>
      </c>
      <c r="P86" s="997" t="s">
        <v>8</v>
      </c>
      <c r="Q86" s="997" t="s">
        <v>8</v>
      </c>
    </row>
    <row r="87" spans="1:17" s="999" customFormat="1" x14ac:dyDescent="0.2">
      <c r="A87" s="996" t="s">
        <v>102</v>
      </c>
      <c r="B87" s="997" t="s">
        <v>370</v>
      </c>
      <c r="C87" s="997" t="s">
        <v>370</v>
      </c>
      <c r="D87" s="997" t="s">
        <v>370</v>
      </c>
      <c r="E87" s="997" t="s">
        <v>370</v>
      </c>
      <c r="F87" s="997" t="s">
        <v>370</v>
      </c>
      <c r="G87" s="997" t="s">
        <v>370</v>
      </c>
      <c r="H87" s="997" t="s">
        <v>370</v>
      </c>
      <c r="I87" s="997" t="s">
        <v>370</v>
      </c>
      <c r="J87" s="997">
        <v>8</v>
      </c>
      <c r="K87" s="997">
        <v>11</v>
      </c>
      <c r="L87" s="997">
        <v>9</v>
      </c>
      <c r="M87" s="997">
        <v>14</v>
      </c>
      <c r="N87" s="998">
        <v>16</v>
      </c>
      <c r="O87" s="997">
        <v>17</v>
      </c>
      <c r="P87" s="997">
        <v>22</v>
      </c>
      <c r="Q87" s="997">
        <v>29</v>
      </c>
    </row>
    <row r="88" spans="1:17" s="999" customFormat="1" x14ac:dyDescent="0.2">
      <c r="A88" s="996" t="s">
        <v>103</v>
      </c>
      <c r="B88" s="997" t="s">
        <v>370</v>
      </c>
      <c r="C88" s="997" t="s">
        <v>370</v>
      </c>
      <c r="D88" s="997" t="s">
        <v>370</v>
      </c>
      <c r="E88" s="997" t="s">
        <v>370</v>
      </c>
      <c r="F88" s="997" t="s">
        <v>370</v>
      </c>
      <c r="G88" s="997" t="s">
        <v>370</v>
      </c>
      <c r="H88" s="997" t="s">
        <v>370</v>
      </c>
      <c r="I88" s="997" t="s">
        <v>370</v>
      </c>
      <c r="J88" s="997">
        <v>47</v>
      </c>
      <c r="K88" s="997">
        <v>44</v>
      </c>
      <c r="L88" s="997">
        <v>41</v>
      </c>
      <c r="M88" s="997">
        <v>38</v>
      </c>
      <c r="N88" s="998">
        <v>39</v>
      </c>
      <c r="O88" s="997">
        <v>40</v>
      </c>
      <c r="P88" s="997">
        <v>35</v>
      </c>
      <c r="Q88" s="997">
        <v>38</v>
      </c>
    </row>
    <row r="89" spans="1:17" s="558" customFormat="1" x14ac:dyDescent="0.2">
      <c r="A89" s="1160" t="s">
        <v>104</v>
      </c>
      <c r="B89" s="1675"/>
      <c r="C89" s="1675"/>
      <c r="D89" s="1675"/>
      <c r="E89" s="1675"/>
      <c r="F89" s="1675"/>
      <c r="G89" s="1675"/>
      <c r="H89" s="1675"/>
      <c r="I89" s="1675"/>
      <c r="J89" s="1675"/>
      <c r="K89" s="1676"/>
      <c r="L89" s="1517"/>
      <c r="M89" s="1516"/>
      <c r="N89" s="1518"/>
      <c r="O89" s="1172"/>
      <c r="P89" s="1151"/>
      <c r="Q89" s="1151"/>
    </row>
    <row r="90" spans="1:17" s="558" customFormat="1" ht="22.5" x14ac:dyDescent="0.2">
      <c r="A90" s="693" t="s">
        <v>105</v>
      </c>
      <c r="B90" s="578"/>
      <c r="C90" s="578"/>
      <c r="D90" s="578"/>
      <c r="E90" s="578"/>
      <c r="F90" s="578"/>
      <c r="G90" s="578"/>
      <c r="H90" s="578"/>
      <c r="I90" s="578"/>
      <c r="J90" s="570"/>
      <c r="K90" s="570"/>
      <c r="L90" s="570"/>
      <c r="M90" s="576"/>
      <c r="N90" s="576"/>
      <c r="O90" s="1079"/>
      <c r="P90" s="1104" t="s">
        <v>374</v>
      </c>
      <c r="Q90" s="1104"/>
    </row>
    <row r="91" spans="1:17" s="558" customFormat="1" x14ac:dyDescent="0.2">
      <c r="A91" s="856" t="s">
        <v>81</v>
      </c>
      <c r="B91" s="857">
        <v>318883.18800000002</v>
      </c>
      <c r="C91" s="857">
        <v>413817.99900000001</v>
      </c>
      <c r="D91" s="857">
        <v>339881.07400000002</v>
      </c>
      <c r="E91" s="857">
        <v>310328.36</v>
      </c>
      <c r="F91" s="857">
        <v>384636.37699999998</v>
      </c>
      <c r="G91" s="857">
        <v>381327.92700000003</v>
      </c>
      <c r="H91" s="857">
        <v>560991.85</v>
      </c>
      <c r="I91" s="857">
        <v>679580.70799999998</v>
      </c>
      <c r="J91" s="857">
        <v>704072.86600000004</v>
      </c>
      <c r="K91" s="857">
        <v>637979.66700000002</v>
      </c>
      <c r="L91" s="857">
        <v>704320.76399999997</v>
      </c>
      <c r="M91" s="857">
        <v>1368935.7150000001</v>
      </c>
      <c r="N91" s="310">
        <v>1163191.6939999999</v>
      </c>
      <c r="O91" s="1082">
        <v>967557</v>
      </c>
      <c r="P91" s="1108">
        <v>1072034.6529999999</v>
      </c>
      <c r="Q91" s="1536">
        <v>1174163.834</v>
      </c>
    </row>
    <row r="92" spans="1:17" s="558" customFormat="1" ht="22.5" x14ac:dyDescent="0.2">
      <c r="A92" s="720" t="s">
        <v>106</v>
      </c>
      <c r="B92" s="48">
        <v>32.1</v>
      </c>
      <c r="C92" s="48">
        <v>32.700000000000003</v>
      </c>
      <c r="D92" s="48">
        <v>27.4</v>
      </c>
      <c r="E92" s="48">
        <v>25.7</v>
      </c>
      <c r="F92" s="48">
        <v>28.678697810741472</v>
      </c>
      <c r="G92" s="48">
        <v>28.8</v>
      </c>
      <c r="H92" s="48">
        <v>30.2</v>
      </c>
      <c r="I92" s="48">
        <v>30.812184036097172</v>
      </c>
      <c r="J92" s="48">
        <v>29.3</v>
      </c>
      <c r="K92" s="48">
        <v>26.1</v>
      </c>
      <c r="L92" s="22">
        <v>25.2</v>
      </c>
      <c r="M92" s="22">
        <v>32.700000000000003</v>
      </c>
      <c r="N92" s="106">
        <v>32.200000000000003</v>
      </c>
      <c r="O92" s="1101">
        <v>27.4</v>
      </c>
      <c r="P92" s="975">
        <v>26.1</v>
      </c>
      <c r="Q92" s="975">
        <v>22.3</v>
      </c>
    </row>
    <row r="93" spans="1:17" s="558" customFormat="1" ht="24" x14ac:dyDescent="0.2">
      <c r="A93" s="856" t="s">
        <v>439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45" t="s">
        <v>4</v>
      </c>
      <c r="K93" s="45" t="s">
        <v>4</v>
      </c>
      <c r="L93" s="45" t="s">
        <v>4</v>
      </c>
      <c r="M93" s="45" t="s">
        <v>4</v>
      </c>
      <c r="N93" s="73" t="s">
        <v>4</v>
      </c>
      <c r="O93" s="862" t="s">
        <v>4</v>
      </c>
      <c r="P93" s="975" t="s">
        <v>4</v>
      </c>
      <c r="Q93" s="975" t="s">
        <v>4</v>
      </c>
    </row>
    <row r="94" spans="1:17" s="558" customFormat="1" x14ac:dyDescent="0.2">
      <c r="A94" s="577" t="s">
        <v>667</v>
      </c>
      <c r="B94" s="578" t="s">
        <v>374</v>
      </c>
      <c r="C94" s="578" t="s">
        <v>374</v>
      </c>
      <c r="D94" s="578" t="s">
        <v>374</v>
      </c>
      <c r="E94" s="578" t="s">
        <v>374</v>
      </c>
      <c r="F94" s="578" t="s">
        <v>374</v>
      </c>
      <c r="G94" s="578" t="s">
        <v>374</v>
      </c>
      <c r="H94" s="578" t="s">
        <v>374</v>
      </c>
      <c r="I94" s="578" t="s">
        <v>374</v>
      </c>
      <c r="J94" s="578" t="s">
        <v>374</v>
      </c>
      <c r="K94" s="578" t="s">
        <v>374</v>
      </c>
      <c r="L94" s="578" t="s">
        <v>374</v>
      </c>
      <c r="M94" s="579" t="s">
        <v>374</v>
      </c>
      <c r="N94" s="579" t="s">
        <v>374</v>
      </c>
      <c r="O94" s="862"/>
      <c r="P94" s="1117"/>
      <c r="Q94" s="1117"/>
    </row>
    <row r="95" spans="1:17" s="558" customFormat="1" x14ac:dyDescent="0.2">
      <c r="A95" s="856" t="s">
        <v>81</v>
      </c>
      <c r="B95" s="857">
        <v>11623.745999999999</v>
      </c>
      <c r="C95" s="857">
        <v>39062.506000000001</v>
      </c>
      <c r="D95" s="857">
        <v>943.25300000000004</v>
      </c>
      <c r="E95" s="857">
        <v>1763.346</v>
      </c>
      <c r="F95" s="857">
        <v>1140.366</v>
      </c>
      <c r="G95" s="857">
        <v>1721.519</v>
      </c>
      <c r="H95" s="857">
        <v>842.18799999999999</v>
      </c>
      <c r="I95" s="857">
        <v>194.21700000000001</v>
      </c>
      <c r="J95" s="857">
        <v>96.522999999999996</v>
      </c>
      <c r="K95" s="857">
        <v>183.102</v>
      </c>
      <c r="L95" s="857">
        <v>339.84699999999998</v>
      </c>
      <c r="M95" s="857">
        <v>407.93799999999999</v>
      </c>
      <c r="N95" s="579">
        <v>1207.2529999999999</v>
      </c>
      <c r="O95" s="1082">
        <v>604</v>
      </c>
      <c r="P95" s="1108">
        <v>1368.6220000000001</v>
      </c>
      <c r="Q95" s="1536">
        <v>923.99699999999996</v>
      </c>
    </row>
    <row r="96" spans="1:17" s="558" customFormat="1" ht="24" x14ac:dyDescent="0.2">
      <c r="A96" s="856" t="s">
        <v>439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45" t="s">
        <v>4</v>
      </c>
      <c r="K96" s="45" t="s">
        <v>4</v>
      </c>
      <c r="L96" s="45" t="s">
        <v>4</v>
      </c>
      <c r="M96" s="45" t="s">
        <v>4</v>
      </c>
      <c r="N96" s="73" t="s">
        <v>4</v>
      </c>
      <c r="O96" s="862" t="s">
        <v>4</v>
      </c>
      <c r="P96" s="975" t="s">
        <v>4</v>
      </c>
      <c r="Q96" s="975" t="s">
        <v>4</v>
      </c>
    </row>
    <row r="97" spans="1:17" s="558" customFormat="1" x14ac:dyDescent="0.2">
      <c r="A97" s="693" t="s">
        <v>116</v>
      </c>
      <c r="B97" s="578" t="s">
        <v>374</v>
      </c>
      <c r="C97" s="578" t="s">
        <v>374</v>
      </c>
      <c r="D97" s="578" t="s">
        <v>374</v>
      </c>
      <c r="E97" s="578" t="s">
        <v>374</v>
      </c>
      <c r="F97" s="578" t="s">
        <v>374</v>
      </c>
      <c r="G97" s="578" t="s">
        <v>374</v>
      </c>
      <c r="H97" s="578" t="s">
        <v>374</v>
      </c>
      <c r="I97" s="578" t="s">
        <v>374</v>
      </c>
      <c r="J97" s="578" t="s">
        <v>374</v>
      </c>
      <c r="K97" s="578" t="s">
        <v>374</v>
      </c>
      <c r="L97" s="578" t="s">
        <v>374</v>
      </c>
      <c r="M97" s="579" t="s">
        <v>374</v>
      </c>
      <c r="N97" s="579" t="s">
        <v>374</v>
      </c>
      <c r="O97" s="862"/>
      <c r="P97" s="1117"/>
      <c r="Q97" s="1117"/>
    </row>
    <row r="98" spans="1:17" s="558" customFormat="1" x14ac:dyDescent="0.2">
      <c r="A98" s="856" t="s">
        <v>81</v>
      </c>
      <c r="B98" s="857">
        <v>297293.82799999998</v>
      </c>
      <c r="C98" s="857">
        <v>363779.27500000002</v>
      </c>
      <c r="D98" s="857">
        <v>326015.35800000001</v>
      </c>
      <c r="E98" s="857">
        <v>293080.90600000002</v>
      </c>
      <c r="F98" s="857">
        <v>365427.59299999999</v>
      </c>
      <c r="G98" s="857">
        <v>364360.17499999999</v>
      </c>
      <c r="H98" s="857">
        <v>541523.63300000003</v>
      </c>
      <c r="I98" s="857">
        <v>656470.25100000005</v>
      </c>
      <c r="J98" s="857">
        <v>682407.39300000004</v>
      </c>
      <c r="K98" s="857">
        <v>617972.33600000001</v>
      </c>
      <c r="L98" s="857">
        <v>681762.174</v>
      </c>
      <c r="M98" s="857">
        <v>1347609.2779999999</v>
      </c>
      <c r="N98" s="579">
        <v>1141450.922</v>
      </c>
      <c r="O98" s="1082">
        <v>947153</v>
      </c>
      <c r="P98" s="1108">
        <v>1050500.2180000001</v>
      </c>
      <c r="Q98" s="1536">
        <v>1141377.4550000001</v>
      </c>
    </row>
    <row r="99" spans="1:17" s="558" customFormat="1" ht="24" x14ac:dyDescent="0.2">
      <c r="A99" s="856" t="s">
        <v>439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45" t="s">
        <v>4</v>
      </c>
      <c r="K99" s="45" t="s">
        <v>4</v>
      </c>
      <c r="L99" s="45" t="s">
        <v>4</v>
      </c>
      <c r="M99" s="45" t="s">
        <v>4</v>
      </c>
      <c r="N99" s="73" t="s">
        <v>4</v>
      </c>
      <c r="O99" s="862" t="s">
        <v>4</v>
      </c>
      <c r="P99" s="975" t="s">
        <v>4</v>
      </c>
      <c r="Q99" s="975" t="s">
        <v>4</v>
      </c>
    </row>
    <row r="100" spans="1:17" s="558" customFormat="1" ht="22.5" x14ac:dyDescent="0.2">
      <c r="A100" s="675" t="s">
        <v>117</v>
      </c>
      <c r="B100" s="35">
        <v>2264</v>
      </c>
      <c r="C100" s="35">
        <v>2580</v>
      </c>
      <c r="D100" s="35">
        <v>2752</v>
      </c>
      <c r="E100" s="35">
        <v>3033</v>
      </c>
      <c r="F100" s="35">
        <v>3413</v>
      </c>
      <c r="G100" s="35">
        <v>3645</v>
      </c>
      <c r="H100" s="35">
        <v>4188</v>
      </c>
      <c r="I100" s="35">
        <v>4997</v>
      </c>
      <c r="J100" s="35">
        <v>5555</v>
      </c>
      <c r="K100" s="35">
        <v>5824</v>
      </c>
      <c r="L100" s="35">
        <v>6289</v>
      </c>
      <c r="M100" s="35">
        <v>6486</v>
      </c>
      <c r="N100" s="71">
        <v>6803</v>
      </c>
      <c r="O100" s="1082">
        <v>8127</v>
      </c>
      <c r="P100" s="1108">
        <v>8373.0709999999999</v>
      </c>
      <c r="Q100" s="1536">
        <v>8973.4760000000006</v>
      </c>
    </row>
    <row r="101" spans="1:17" s="558" customFormat="1" x14ac:dyDescent="0.2">
      <c r="A101" s="675" t="s">
        <v>118</v>
      </c>
      <c r="B101" s="35">
        <v>10</v>
      </c>
      <c r="C101" s="35">
        <v>11</v>
      </c>
      <c r="D101" s="35">
        <v>56</v>
      </c>
      <c r="E101" s="35">
        <v>76</v>
      </c>
      <c r="F101" s="35">
        <v>85</v>
      </c>
      <c r="G101" s="35">
        <v>93</v>
      </c>
      <c r="H101" s="35">
        <v>102</v>
      </c>
      <c r="I101" s="35">
        <v>92</v>
      </c>
      <c r="J101" s="35">
        <v>99</v>
      </c>
      <c r="K101" s="35">
        <v>89</v>
      </c>
      <c r="L101" s="35">
        <v>86</v>
      </c>
      <c r="M101" s="35">
        <v>97</v>
      </c>
      <c r="N101" s="71">
        <v>100</v>
      </c>
      <c r="O101" s="1082">
        <v>109</v>
      </c>
      <c r="P101" s="1108">
        <v>435.41500000000002</v>
      </c>
      <c r="Q101" s="1536">
        <v>492.21100000000001</v>
      </c>
    </row>
    <row r="102" spans="1:17" s="558" customFormat="1" x14ac:dyDescent="0.2">
      <c r="A102" s="675" t="s">
        <v>119</v>
      </c>
      <c r="B102" s="35">
        <v>426</v>
      </c>
      <c r="C102" s="35">
        <v>579</v>
      </c>
      <c r="D102" s="35">
        <v>698</v>
      </c>
      <c r="E102" s="35">
        <v>597</v>
      </c>
      <c r="F102" s="35">
        <v>775</v>
      </c>
      <c r="G102" s="35">
        <v>902</v>
      </c>
      <c r="H102" s="35">
        <v>862</v>
      </c>
      <c r="I102" s="35">
        <v>1020</v>
      </c>
      <c r="J102" s="35">
        <v>1116</v>
      </c>
      <c r="K102" s="35">
        <v>1028</v>
      </c>
      <c r="L102" s="35">
        <v>1069</v>
      </c>
      <c r="M102" s="35">
        <v>1519</v>
      </c>
      <c r="N102" s="71">
        <v>1868</v>
      </c>
      <c r="O102" s="1082">
        <v>2465</v>
      </c>
      <c r="P102" s="1108">
        <v>2120.2420000000002</v>
      </c>
      <c r="Q102" s="1536">
        <v>2213.8380000000002</v>
      </c>
    </row>
    <row r="103" spans="1:17" s="558" customFormat="1" ht="33.75" x14ac:dyDescent="0.2">
      <c r="A103" s="675" t="s">
        <v>120</v>
      </c>
      <c r="B103" s="35">
        <v>63</v>
      </c>
      <c r="C103" s="35">
        <v>42</v>
      </c>
      <c r="D103" s="35">
        <v>49</v>
      </c>
      <c r="E103" s="35">
        <v>296</v>
      </c>
      <c r="F103" s="35">
        <v>929</v>
      </c>
      <c r="G103" s="35">
        <v>1024</v>
      </c>
      <c r="H103" s="35">
        <v>1555</v>
      </c>
      <c r="I103" s="35">
        <v>1571</v>
      </c>
      <c r="J103" s="35">
        <v>1701</v>
      </c>
      <c r="K103" s="35">
        <v>1646</v>
      </c>
      <c r="L103" s="35">
        <v>1832</v>
      </c>
      <c r="M103" s="35">
        <v>1826</v>
      </c>
      <c r="N103" s="71">
        <v>1767</v>
      </c>
      <c r="O103" s="35">
        <v>1674</v>
      </c>
      <c r="P103" s="1108">
        <v>1463.452</v>
      </c>
      <c r="Q103" s="1536">
        <v>1603.047</v>
      </c>
    </row>
    <row r="104" spans="1:17" s="558" customFormat="1" ht="22.5" x14ac:dyDescent="0.2">
      <c r="A104" s="675" t="s">
        <v>121</v>
      </c>
      <c r="B104" s="35">
        <v>3841</v>
      </c>
      <c r="C104" s="35">
        <v>5011</v>
      </c>
      <c r="D104" s="35">
        <v>4995</v>
      </c>
      <c r="E104" s="35">
        <v>6486</v>
      </c>
      <c r="F104" s="35">
        <v>8695</v>
      </c>
      <c r="G104" s="35">
        <v>9021</v>
      </c>
      <c r="H104" s="35">
        <v>11973</v>
      </c>
      <c r="I104" s="35">
        <v>12261</v>
      </c>
      <c r="J104" s="35">
        <v>12608</v>
      </c>
      <c r="K104" s="35">
        <v>13666</v>
      </c>
      <c r="L104" s="35">
        <v>14321</v>
      </c>
      <c r="M104" s="35">
        <v>16834</v>
      </c>
      <c r="N104" s="71">
        <v>20053</v>
      </c>
      <c r="O104" s="1082">
        <v>22850</v>
      </c>
      <c r="P104" s="1108">
        <v>23563.488000000001</v>
      </c>
      <c r="Q104" s="1536">
        <v>19306.427</v>
      </c>
    </row>
    <row r="105" spans="1:17" s="558" customFormat="1" ht="22.5" x14ac:dyDescent="0.2">
      <c r="A105" s="675" t="s">
        <v>122</v>
      </c>
      <c r="B105" s="35">
        <v>1009</v>
      </c>
      <c r="C105" s="35">
        <v>2850</v>
      </c>
      <c r="D105" s="35">
        <v>6659</v>
      </c>
      <c r="E105" s="35">
        <v>10447</v>
      </c>
      <c r="F105" s="35">
        <v>6037</v>
      </c>
      <c r="G105" s="35">
        <v>3191</v>
      </c>
      <c r="H105" s="35">
        <v>3833</v>
      </c>
      <c r="I105" s="35">
        <v>5879</v>
      </c>
      <c r="J105" s="35">
        <v>8843</v>
      </c>
      <c r="K105" s="35">
        <v>6698</v>
      </c>
      <c r="L105" s="35">
        <v>6781</v>
      </c>
      <c r="M105" s="35">
        <v>10914</v>
      </c>
      <c r="N105" s="71">
        <v>11383</v>
      </c>
      <c r="O105" s="1082">
        <v>13249</v>
      </c>
      <c r="P105" s="1108">
        <v>15726.066999999999</v>
      </c>
      <c r="Q105" s="1536">
        <v>15833.700999999999</v>
      </c>
    </row>
    <row r="106" spans="1:17" s="558" customFormat="1" x14ac:dyDescent="0.2">
      <c r="A106" s="675" t="s">
        <v>123</v>
      </c>
      <c r="B106" s="35">
        <v>281980</v>
      </c>
      <c r="C106" s="35">
        <v>344649</v>
      </c>
      <c r="D106" s="35">
        <v>298902</v>
      </c>
      <c r="E106" s="35">
        <v>258369</v>
      </c>
      <c r="F106" s="35">
        <v>331981</v>
      </c>
      <c r="G106" s="35">
        <v>326918</v>
      </c>
      <c r="H106" s="35">
        <v>499457</v>
      </c>
      <c r="I106" s="35">
        <v>602285</v>
      </c>
      <c r="J106" s="35">
        <v>622022</v>
      </c>
      <c r="K106" s="35">
        <v>554595</v>
      </c>
      <c r="L106" s="35">
        <v>624951</v>
      </c>
      <c r="M106" s="35">
        <v>1277804</v>
      </c>
      <c r="N106" s="71">
        <v>1051524</v>
      </c>
      <c r="O106" s="1082">
        <v>856434</v>
      </c>
      <c r="P106" s="1108">
        <v>949033.59699999995</v>
      </c>
      <c r="Q106" s="1536">
        <v>1052266.9909999999</v>
      </c>
    </row>
    <row r="107" spans="1:17" s="558" customFormat="1" ht="22.5" x14ac:dyDescent="0.2">
      <c r="A107" s="675" t="s">
        <v>124</v>
      </c>
      <c r="B107" s="35">
        <v>1718</v>
      </c>
      <c r="C107" s="35">
        <v>2584</v>
      </c>
      <c r="D107" s="35">
        <v>4171</v>
      </c>
      <c r="E107" s="35">
        <v>6157</v>
      </c>
      <c r="F107" s="35">
        <v>5431</v>
      </c>
      <c r="G107" s="35">
        <v>10174</v>
      </c>
      <c r="H107" s="35">
        <v>7776</v>
      </c>
      <c r="I107" s="35">
        <v>8654</v>
      </c>
      <c r="J107" s="35">
        <v>7745</v>
      </c>
      <c r="K107" s="35">
        <v>9124</v>
      </c>
      <c r="L107" s="35">
        <v>6464</v>
      </c>
      <c r="M107" s="35">
        <v>8049</v>
      </c>
      <c r="N107" s="71">
        <v>9986</v>
      </c>
      <c r="O107" s="35">
        <v>12348</v>
      </c>
      <c r="P107" s="1108">
        <v>22495.052</v>
      </c>
      <c r="Q107" s="1536">
        <v>15916.239</v>
      </c>
    </row>
    <row r="108" spans="1:17" s="558" customFormat="1" ht="22.5" x14ac:dyDescent="0.2">
      <c r="A108" s="675" t="s">
        <v>125</v>
      </c>
      <c r="B108" s="35" t="s">
        <v>8</v>
      </c>
      <c r="C108" s="35" t="s">
        <v>8</v>
      </c>
      <c r="D108" s="35" t="s">
        <v>8</v>
      </c>
      <c r="E108" s="35" t="s">
        <v>8</v>
      </c>
      <c r="F108" s="35" t="s">
        <v>8</v>
      </c>
      <c r="G108" s="35">
        <v>35</v>
      </c>
      <c r="H108" s="35">
        <v>204</v>
      </c>
      <c r="I108" s="35">
        <v>6507</v>
      </c>
      <c r="J108" s="35">
        <v>83</v>
      </c>
      <c r="K108" s="35">
        <v>97</v>
      </c>
      <c r="L108" s="35">
        <v>41</v>
      </c>
      <c r="M108" s="35">
        <v>14</v>
      </c>
      <c r="N108" s="71" t="s">
        <v>8</v>
      </c>
      <c r="O108" s="904" t="s">
        <v>8</v>
      </c>
      <c r="P108" s="1090" t="s">
        <v>8</v>
      </c>
      <c r="Q108" s="1090" t="s">
        <v>8</v>
      </c>
    </row>
    <row r="109" spans="1:17" s="558" customFormat="1" ht="22.5" x14ac:dyDescent="0.2">
      <c r="A109" s="675" t="s">
        <v>126</v>
      </c>
      <c r="B109" s="35">
        <v>98</v>
      </c>
      <c r="C109" s="35">
        <v>85</v>
      </c>
      <c r="D109" s="35">
        <v>1479</v>
      </c>
      <c r="E109" s="35">
        <v>1666</v>
      </c>
      <c r="F109" s="35">
        <v>2007</v>
      </c>
      <c r="G109" s="35">
        <v>2007</v>
      </c>
      <c r="H109" s="35">
        <v>2704</v>
      </c>
      <c r="I109" s="35">
        <v>3088</v>
      </c>
      <c r="J109" s="35">
        <v>2912</v>
      </c>
      <c r="K109" s="35">
        <v>2657</v>
      </c>
      <c r="L109" s="35">
        <v>2539</v>
      </c>
      <c r="M109" s="35">
        <v>2916</v>
      </c>
      <c r="N109" s="71">
        <v>3803</v>
      </c>
      <c r="O109" s="1082">
        <v>4083</v>
      </c>
      <c r="P109" s="1108">
        <v>3687.0729999999999</v>
      </c>
      <c r="Q109" s="1536">
        <v>3470.866</v>
      </c>
    </row>
    <row r="110" spans="1:17" s="558" customFormat="1" ht="22.5" x14ac:dyDescent="0.2">
      <c r="A110" s="675" t="s">
        <v>127</v>
      </c>
      <c r="B110" s="35" t="s">
        <v>8</v>
      </c>
      <c r="C110" s="35" t="s">
        <v>8</v>
      </c>
      <c r="D110" s="35" t="s">
        <v>8</v>
      </c>
      <c r="E110" s="35" t="s">
        <v>8</v>
      </c>
      <c r="F110" s="35" t="s">
        <v>8</v>
      </c>
      <c r="G110" s="35" t="s">
        <v>8</v>
      </c>
      <c r="H110" s="35" t="s">
        <v>8</v>
      </c>
      <c r="I110" s="35" t="s">
        <v>8</v>
      </c>
      <c r="J110" s="35">
        <v>1</v>
      </c>
      <c r="K110" s="35" t="s">
        <v>8</v>
      </c>
      <c r="L110" s="35" t="s">
        <v>8</v>
      </c>
      <c r="M110" s="35" t="s">
        <v>8</v>
      </c>
      <c r="N110" s="71" t="s">
        <v>8</v>
      </c>
      <c r="O110" s="904">
        <v>2</v>
      </c>
      <c r="P110" s="1090" t="s">
        <v>8</v>
      </c>
      <c r="Q110" s="1090" t="s">
        <v>8</v>
      </c>
    </row>
    <row r="111" spans="1:17" s="558" customFormat="1" x14ac:dyDescent="0.2">
      <c r="A111" s="675" t="s">
        <v>128</v>
      </c>
      <c r="B111" s="35" t="s">
        <v>8</v>
      </c>
      <c r="C111" s="35" t="s">
        <v>8</v>
      </c>
      <c r="D111" s="35">
        <v>25</v>
      </c>
      <c r="E111" s="35" t="s">
        <v>8</v>
      </c>
      <c r="F111" s="35">
        <v>7</v>
      </c>
      <c r="G111" s="35" t="s">
        <v>8</v>
      </c>
      <c r="H111" s="35" t="s">
        <v>8</v>
      </c>
      <c r="I111" s="35" t="s">
        <v>8</v>
      </c>
      <c r="J111" s="35" t="s">
        <v>8</v>
      </c>
      <c r="K111" s="35" t="s">
        <v>8</v>
      </c>
      <c r="L111" s="35" t="s">
        <v>8</v>
      </c>
      <c r="M111" s="35" t="s">
        <v>8</v>
      </c>
      <c r="N111" s="71" t="s">
        <v>8</v>
      </c>
      <c r="O111" s="904" t="s">
        <v>8</v>
      </c>
      <c r="P111" s="1090" t="s">
        <v>8</v>
      </c>
      <c r="Q111" s="1090" t="s">
        <v>100</v>
      </c>
    </row>
    <row r="112" spans="1:17" s="558" customFormat="1" x14ac:dyDescent="0.2">
      <c r="A112" s="675" t="s">
        <v>129</v>
      </c>
      <c r="B112" s="35">
        <v>47</v>
      </c>
      <c r="C112" s="35">
        <v>51</v>
      </c>
      <c r="D112" s="35">
        <v>69</v>
      </c>
      <c r="E112" s="35">
        <v>65</v>
      </c>
      <c r="F112" s="35">
        <v>61</v>
      </c>
      <c r="G112" s="35">
        <v>78</v>
      </c>
      <c r="H112" s="35">
        <v>55</v>
      </c>
      <c r="I112" s="35">
        <v>49</v>
      </c>
      <c r="J112" s="35">
        <v>46</v>
      </c>
      <c r="K112" s="35">
        <v>57</v>
      </c>
      <c r="L112" s="35">
        <v>56</v>
      </c>
      <c r="M112" s="35">
        <v>154</v>
      </c>
      <c r="N112" s="71">
        <v>141</v>
      </c>
      <c r="O112" s="1082">
        <v>145</v>
      </c>
      <c r="P112" s="1108">
        <v>201.82900000000001</v>
      </c>
      <c r="Q112" s="1536">
        <v>90.99</v>
      </c>
    </row>
    <row r="113" spans="1:17" s="558" customFormat="1" ht="22.5" x14ac:dyDescent="0.2">
      <c r="A113" s="693" t="s">
        <v>130</v>
      </c>
      <c r="B113" s="578" t="s">
        <v>374</v>
      </c>
      <c r="C113" s="578" t="s">
        <v>374</v>
      </c>
      <c r="D113" s="578" t="s">
        <v>374</v>
      </c>
      <c r="E113" s="578" t="s">
        <v>374</v>
      </c>
      <c r="F113" s="578" t="s">
        <v>374</v>
      </c>
      <c r="G113" s="578" t="s">
        <v>374</v>
      </c>
      <c r="H113" s="578" t="s">
        <v>374</v>
      </c>
      <c r="I113" s="578" t="s">
        <v>374</v>
      </c>
      <c r="J113" s="578" t="s">
        <v>374</v>
      </c>
      <c r="K113" s="578" t="s">
        <v>374</v>
      </c>
      <c r="L113" s="578" t="s">
        <v>374</v>
      </c>
      <c r="M113" s="579" t="s">
        <v>374</v>
      </c>
      <c r="N113" s="579" t="s">
        <v>374</v>
      </c>
      <c r="O113" s="862"/>
      <c r="P113" s="1117"/>
      <c r="Q113" s="1117"/>
    </row>
    <row r="114" spans="1:17" s="558" customFormat="1" x14ac:dyDescent="0.2">
      <c r="A114" s="856" t="s">
        <v>81</v>
      </c>
      <c r="B114" s="857">
        <v>8195.6779999999999</v>
      </c>
      <c r="C114" s="857">
        <v>8484.0869999999995</v>
      </c>
      <c r="D114" s="857">
        <v>9965.7389999999996</v>
      </c>
      <c r="E114" s="857">
        <v>13075.331</v>
      </c>
      <c r="F114" s="857">
        <v>15151.724</v>
      </c>
      <c r="G114" s="857">
        <v>12586.045</v>
      </c>
      <c r="H114" s="857">
        <v>14172.133</v>
      </c>
      <c r="I114" s="857">
        <v>14345.281999999999</v>
      </c>
      <c r="J114" s="857">
        <v>14152.011</v>
      </c>
      <c r="K114" s="857">
        <v>13278.004999999999</v>
      </c>
      <c r="L114" s="857">
        <v>13218.089</v>
      </c>
      <c r="M114" s="857">
        <v>14247.217000000001</v>
      </c>
      <c r="N114" s="579">
        <v>14555.019</v>
      </c>
      <c r="O114" s="1082">
        <v>14344</v>
      </c>
      <c r="P114" s="980">
        <v>13901.343000000001</v>
      </c>
      <c r="Q114" s="1536">
        <v>21869.200000000001</v>
      </c>
    </row>
    <row r="115" spans="1:17" s="558" customFormat="1" ht="24" x14ac:dyDescent="0.2">
      <c r="A115" s="856" t="s">
        <v>439</v>
      </c>
      <c r="B115" s="578" t="s">
        <v>8</v>
      </c>
      <c r="C115" s="578" t="s">
        <v>8</v>
      </c>
      <c r="D115" s="578" t="s">
        <v>8</v>
      </c>
      <c r="E115" s="578" t="s">
        <v>8</v>
      </c>
      <c r="F115" s="578" t="s">
        <v>8</v>
      </c>
      <c r="G115" s="578" t="s">
        <v>8</v>
      </c>
      <c r="H115" s="578" t="s">
        <v>8</v>
      </c>
      <c r="I115" s="578" t="s">
        <v>8</v>
      </c>
      <c r="J115" s="578" t="s">
        <v>8</v>
      </c>
      <c r="K115" s="578" t="s">
        <v>8</v>
      </c>
      <c r="L115" s="578" t="s">
        <v>8</v>
      </c>
      <c r="M115" s="579" t="s">
        <v>8</v>
      </c>
      <c r="N115" s="579" t="s">
        <v>8</v>
      </c>
      <c r="O115" s="862" t="s">
        <v>8</v>
      </c>
      <c r="P115" s="1124" t="s">
        <v>8</v>
      </c>
      <c r="Q115" s="1110" t="s">
        <v>8</v>
      </c>
    </row>
    <row r="116" spans="1:17" s="558" customFormat="1" ht="22.5" x14ac:dyDescent="0.2">
      <c r="A116" s="693" t="s">
        <v>131</v>
      </c>
      <c r="B116" s="578" t="s">
        <v>374</v>
      </c>
      <c r="C116" s="578" t="s">
        <v>374</v>
      </c>
      <c r="D116" s="578" t="s">
        <v>374</v>
      </c>
      <c r="E116" s="578" t="s">
        <v>374</v>
      </c>
      <c r="F116" s="578" t="s">
        <v>374</v>
      </c>
      <c r="G116" s="578" t="s">
        <v>374</v>
      </c>
      <c r="H116" s="578" t="s">
        <v>374</v>
      </c>
      <c r="I116" s="578" t="s">
        <v>374</v>
      </c>
      <c r="J116" s="578" t="s">
        <v>374</v>
      </c>
      <c r="K116" s="578" t="s">
        <v>374</v>
      </c>
      <c r="L116" s="578" t="s">
        <v>374</v>
      </c>
      <c r="M116" s="579" t="s">
        <v>374</v>
      </c>
      <c r="N116" s="579" t="s">
        <v>374</v>
      </c>
      <c r="O116" s="862"/>
      <c r="P116" s="1117"/>
      <c r="Q116" s="1117"/>
    </row>
    <row r="117" spans="1:17" s="558" customFormat="1" x14ac:dyDescent="0.2">
      <c r="A117" s="856" t="s">
        <v>81</v>
      </c>
      <c r="B117" s="857">
        <v>1769.9359999999999</v>
      </c>
      <c r="C117" s="857">
        <v>2492.1309999999999</v>
      </c>
      <c r="D117" s="857">
        <v>2956.7240000000002</v>
      </c>
      <c r="E117" s="857">
        <v>2408.777</v>
      </c>
      <c r="F117" s="857">
        <v>2916.694</v>
      </c>
      <c r="G117" s="857">
        <v>2660.1880000000001</v>
      </c>
      <c r="H117" s="857">
        <v>4453.8959999999997</v>
      </c>
      <c r="I117" s="857">
        <v>8570.9580000000005</v>
      </c>
      <c r="J117" s="857">
        <v>7416.9390000000003</v>
      </c>
      <c r="K117" s="857">
        <v>6546.2240000000002</v>
      </c>
      <c r="L117" s="857">
        <v>9000.6540000000005</v>
      </c>
      <c r="M117" s="857">
        <v>6671.2820000000002</v>
      </c>
      <c r="N117" s="579">
        <v>5978.5</v>
      </c>
      <c r="O117" s="1082">
        <v>5456</v>
      </c>
      <c r="P117" s="980">
        <v>6264.47</v>
      </c>
      <c r="Q117" s="1536">
        <v>9993.2000000000007</v>
      </c>
    </row>
    <row r="118" spans="1:17" s="558" customFormat="1" ht="24" x14ac:dyDescent="0.2">
      <c r="A118" s="856" t="s">
        <v>439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45" t="s">
        <v>4</v>
      </c>
      <c r="K118" s="45" t="s">
        <v>4</v>
      </c>
      <c r="L118" s="45" t="s">
        <v>4</v>
      </c>
      <c r="M118" s="45" t="s">
        <v>4</v>
      </c>
      <c r="N118" s="73" t="s">
        <v>4</v>
      </c>
      <c r="O118" s="862" t="s">
        <v>4</v>
      </c>
      <c r="P118" s="975" t="s">
        <v>4</v>
      </c>
      <c r="Q118" s="975" t="s">
        <v>4</v>
      </c>
    </row>
    <row r="119" spans="1:17" s="558" customFormat="1" ht="12.75" x14ac:dyDescent="0.2">
      <c r="A119" s="608" t="s">
        <v>376</v>
      </c>
      <c r="B119" s="905"/>
      <c r="C119" s="905"/>
      <c r="D119" s="905"/>
      <c r="E119" s="905"/>
      <c r="F119" s="905"/>
      <c r="G119" s="905"/>
      <c r="H119" s="905"/>
      <c r="I119" s="905"/>
      <c r="J119" s="905"/>
      <c r="K119" s="905"/>
      <c r="L119" s="905"/>
      <c r="M119" s="580"/>
      <c r="N119" s="580"/>
      <c r="O119" s="1079"/>
      <c r="P119" s="1081"/>
      <c r="Q119" s="1081"/>
    </row>
    <row r="120" spans="1:17" s="558" customFormat="1" x14ac:dyDescent="0.2">
      <c r="A120" s="608" t="s">
        <v>81</v>
      </c>
      <c r="B120" s="905" t="s">
        <v>8</v>
      </c>
      <c r="C120" s="905" t="s">
        <v>8</v>
      </c>
      <c r="D120" s="905" t="s">
        <v>8</v>
      </c>
      <c r="E120" s="905" t="s">
        <v>8</v>
      </c>
      <c r="F120" s="905" t="s">
        <v>8</v>
      </c>
      <c r="G120" s="905" t="s">
        <v>8</v>
      </c>
      <c r="H120" s="905" t="s">
        <v>8</v>
      </c>
      <c r="I120" s="905" t="s">
        <v>8</v>
      </c>
      <c r="J120" s="905" t="s">
        <v>8</v>
      </c>
      <c r="K120" s="905" t="s">
        <v>8</v>
      </c>
      <c r="L120" s="905" t="s">
        <v>8</v>
      </c>
      <c r="M120" s="580" t="s">
        <v>8</v>
      </c>
      <c r="N120" s="580" t="s">
        <v>8</v>
      </c>
      <c r="O120" s="905" t="s">
        <v>8</v>
      </c>
      <c r="P120" s="1097" t="s">
        <v>8</v>
      </c>
      <c r="Q120" s="1097" t="s">
        <v>8</v>
      </c>
    </row>
    <row r="121" spans="1:17" s="558" customFormat="1" ht="22.5" x14ac:dyDescent="0.2">
      <c r="A121" s="608" t="s">
        <v>440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580" t="s">
        <v>8</v>
      </c>
      <c r="N121" s="580" t="s">
        <v>8</v>
      </c>
      <c r="O121" s="905" t="s">
        <v>8</v>
      </c>
      <c r="P121" s="1097" t="s">
        <v>8</v>
      </c>
      <c r="Q121" s="1097" t="s">
        <v>8</v>
      </c>
    </row>
    <row r="122" spans="1:17" s="558" customFormat="1" x14ac:dyDescent="0.2">
      <c r="A122" s="608" t="s">
        <v>135</v>
      </c>
      <c r="B122" s="905"/>
      <c r="C122" s="905"/>
      <c r="D122" s="905"/>
      <c r="E122" s="905"/>
      <c r="F122" s="905"/>
      <c r="G122" s="905"/>
      <c r="H122" s="905"/>
      <c r="I122" s="905"/>
      <c r="J122" s="905"/>
      <c r="K122" s="905"/>
      <c r="L122" s="905"/>
      <c r="M122" s="580"/>
      <c r="N122" s="580"/>
      <c r="O122" s="905"/>
      <c r="P122" s="1097"/>
      <c r="Q122" s="1097"/>
    </row>
    <row r="123" spans="1:17" s="558" customFormat="1" x14ac:dyDescent="0.2">
      <c r="A123" s="608" t="s">
        <v>441</v>
      </c>
      <c r="B123" s="905" t="s">
        <v>8</v>
      </c>
      <c r="C123" s="905" t="s">
        <v>8</v>
      </c>
      <c r="D123" s="905" t="s">
        <v>8</v>
      </c>
      <c r="E123" s="905" t="s">
        <v>8</v>
      </c>
      <c r="F123" s="905" t="s">
        <v>8</v>
      </c>
      <c r="G123" s="905" t="s">
        <v>8</v>
      </c>
      <c r="H123" s="905" t="s">
        <v>8</v>
      </c>
      <c r="I123" s="905" t="s">
        <v>8</v>
      </c>
      <c r="J123" s="905" t="s">
        <v>8</v>
      </c>
      <c r="K123" s="905" t="s">
        <v>8</v>
      </c>
      <c r="L123" s="905" t="s">
        <v>8</v>
      </c>
      <c r="M123" s="580" t="s">
        <v>8</v>
      </c>
      <c r="N123" s="580" t="s">
        <v>8</v>
      </c>
      <c r="O123" s="905" t="s">
        <v>8</v>
      </c>
      <c r="P123" s="1097" t="s">
        <v>8</v>
      </c>
      <c r="Q123" s="1097"/>
    </row>
    <row r="124" spans="1:17" s="558" customFormat="1" x14ac:dyDescent="0.2">
      <c r="A124" s="608" t="s">
        <v>81</v>
      </c>
      <c r="B124" s="905" t="s">
        <v>8</v>
      </c>
      <c r="C124" s="905" t="s">
        <v>8</v>
      </c>
      <c r="D124" s="905" t="s">
        <v>8</v>
      </c>
      <c r="E124" s="905" t="s">
        <v>8</v>
      </c>
      <c r="F124" s="905" t="s">
        <v>8</v>
      </c>
      <c r="G124" s="905" t="s">
        <v>8</v>
      </c>
      <c r="H124" s="905" t="s">
        <v>8</v>
      </c>
      <c r="I124" s="905" t="s">
        <v>8</v>
      </c>
      <c r="J124" s="905" t="s">
        <v>8</v>
      </c>
      <c r="K124" s="905" t="s">
        <v>8</v>
      </c>
      <c r="L124" s="905" t="s">
        <v>8</v>
      </c>
      <c r="M124" s="580" t="s">
        <v>8</v>
      </c>
      <c r="N124" s="580" t="s">
        <v>8</v>
      </c>
      <c r="O124" s="905" t="s">
        <v>8</v>
      </c>
      <c r="P124" s="1097" t="s">
        <v>8</v>
      </c>
      <c r="Q124" s="1097" t="s">
        <v>8</v>
      </c>
    </row>
    <row r="125" spans="1:17" s="558" customFormat="1" ht="22.5" x14ac:dyDescent="0.2">
      <c r="A125" s="608" t="s">
        <v>429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580" t="s">
        <v>8</v>
      </c>
      <c r="N125" s="580" t="s">
        <v>8</v>
      </c>
      <c r="O125" s="905" t="s">
        <v>8</v>
      </c>
      <c r="P125" s="1097" t="s">
        <v>8</v>
      </c>
      <c r="Q125" s="1097" t="s">
        <v>8</v>
      </c>
    </row>
    <row r="126" spans="1:17" s="558" customFormat="1" x14ac:dyDescent="0.2">
      <c r="A126" s="608" t="s">
        <v>442</v>
      </c>
      <c r="B126" s="905" t="s">
        <v>8</v>
      </c>
      <c r="C126" s="905" t="s">
        <v>8</v>
      </c>
      <c r="D126" s="905" t="s">
        <v>8</v>
      </c>
      <c r="E126" s="905" t="s">
        <v>8</v>
      </c>
      <c r="F126" s="905" t="s">
        <v>8</v>
      </c>
      <c r="G126" s="905" t="s">
        <v>8</v>
      </c>
      <c r="H126" s="905" t="s">
        <v>8</v>
      </c>
      <c r="I126" s="905" t="s">
        <v>8</v>
      </c>
      <c r="J126" s="905" t="s">
        <v>8</v>
      </c>
      <c r="K126" s="905" t="s">
        <v>8</v>
      </c>
      <c r="L126" s="905" t="s">
        <v>8</v>
      </c>
      <c r="M126" s="580" t="s">
        <v>8</v>
      </c>
      <c r="N126" s="580" t="s">
        <v>8</v>
      </c>
      <c r="O126" s="905" t="s">
        <v>8</v>
      </c>
      <c r="P126" s="1097" t="s">
        <v>8</v>
      </c>
      <c r="Q126" s="1097"/>
    </row>
    <row r="127" spans="1:17" s="558" customFormat="1" x14ac:dyDescent="0.2">
      <c r="A127" s="608" t="s">
        <v>371</v>
      </c>
      <c r="B127" s="905" t="s">
        <v>8</v>
      </c>
      <c r="C127" s="905" t="s">
        <v>8</v>
      </c>
      <c r="D127" s="905" t="s">
        <v>8</v>
      </c>
      <c r="E127" s="905" t="s">
        <v>8</v>
      </c>
      <c r="F127" s="905" t="s">
        <v>8</v>
      </c>
      <c r="G127" s="905" t="s">
        <v>8</v>
      </c>
      <c r="H127" s="905" t="s">
        <v>8</v>
      </c>
      <c r="I127" s="905" t="s">
        <v>8</v>
      </c>
      <c r="J127" s="905" t="s">
        <v>8</v>
      </c>
      <c r="K127" s="905" t="s">
        <v>8</v>
      </c>
      <c r="L127" s="905" t="s">
        <v>8</v>
      </c>
      <c r="M127" s="580" t="s">
        <v>8</v>
      </c>
      <c r="N127" s="580" t="s">
        <v>8</v>
      </c>
      <c r="O127" s="905" t="s">
        <v>8</v>
      </c>
      <c r="P127" s="1097" t="s">
        <v>8</v>
      </c>
      <c r="Q127" s="1097" t="s">
        <v>8</v>
      </c>
    </row>
    <row r="128" spans="1:17" s="558" customFormat="1" ht="22.5" x14ac:dyDescent="0.2">
      <c r="A128" s="608" t="s">
        <v>430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580" t="s">
        <v>8</v>
      </c>
      <c r="N128" s="580" t="s">
        <v>8</v>
      </c>
      <c r="O128" s="905" t="s">
        <v>8</v>
      </c>
      <c r="P128" s="1097" t="s">
        <v>8</v>
      </c>
      <c r="Q128" s="1097" t="s">
        <v>8</v>
      </c>
    </row>
    <row r="129" spans="1:17" s="558" customFormat="1" ht="22.5" x14ac:dyDescent="0.2">
      <c r="A129" s="608" t="s">
        <v>809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580" t="s">
        <v>8</v>
      </c>
      <c r="N129" s="580" t="s">
        <v>8</v>
      </c>
      <c r="O129" s="905" t="s">
        <v>8</v>
      </c>
      <c r="P129" s="1097" t="s">
        <v>8</v>
      </c>
      <c r="Q129" s="1081"/>
    </row>
    <row r="130" spans="1:17" s="558" customFormat="1" x14ac:dyDescent="0.2">
      <c r="A130" s="608" t="s">
        <v>431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580" t="s">
        <v>8</v>
      </c>
      <c r="N130" s="580" t="s">
        <v>8</v>
      </c>
      <c r="O130" s="905" t="s">
        <v>8</v>
      </c>
      <c r="P130" s="1097" t="s">
        <v>8</v>
      </c>
      <c r="Q130" s="1097" t="s">
        <v>8</v>
      </c>
    </row>
    <row r="131" spans="1:17" s="558" customFormat="1" x14ac:dyDescent="0.2">
      <c r="A131" s="608" t="s">
        <v>443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580" t="s">
        <v>8</v>
      </c>
      <c r="N131" s="580" t="s">
        <v>8</v>
      </c>
      <c r="O131" s="905" t="s">
        <v>8</v>
      </c>
      <c r="P131" s="1097" t="s">
        <v>8</v>
      </c>
      <c r="Q131" s="1097" t="s">
        <v>8</v>
      </c>
    </row>
    <row r="132" spans="1:17" s="558" customFormat="1" x14ac:dyDescent="0.2">
      <c r="A132" s="608" t="s">
        <v>388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580" t="s">
        <v>8</v>
      </c>
      <c r="N132" s="580" t="s">
        <v>8</v>
      </c>
      <c r="O132" s="905" t="s">
        <v>8</v>
      </c>
      <c r="P132" s="1097" t="s">
        <v>8</v>
      </c>
      <c r="Q132" s="1097" t="s">
        <v>8</v>
      </c>
    </row>
    <row r="133" spans="1:17" s="558" customFormat="1" x14ac:dyDescent="0.2">
      <c r="A133" s="608" t="s">
        <v>432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580" t="s">
        <v>8</v>
      </c>
      <c r="N133" s="580" t="s">
        <v>8</v>
      </c>
      <c r="O133" s="905" t="s">
        <v>8</v>
      </c>
      <c r="P133" s="1097" t="s">
        <v>8</v>
      </c>
      <c r="Q133" s="1097" t="s">
        <v>8</v>
      </c>
    </row>
    <row r="134" spans="1:17" s="558" customFormat="1" ht="22.5" x14ac:dyDescent="0.2">
      <c r="A134" s="608" t="s">
        <v>385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580" t="s">
        <v>8</v>
      </c>
      <c r="N134" s="580" t="s">
        <v>8</v>
      </c>
      <c r="O134" s="905" t="s">
        <v>8</v>
      </c>
      <c r="P134" s="1097" t="s">
        <v>8</v>
      </c>
      <c r="Q134" s="1097" t="s">
        <v>8</v>
      </c>
    </row>
    <row r="135" spans="1:17" s="558" customFormat="1" x14ac:dyDescent="0.2">
      <c r="A135" s="608" t="s">
        <v>444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580" t="s">
        <v>8</v>
      </c>
      <c r="N135" s="580" t="s">
        <v>8</v>
      </c>
      <c r="O135" s="905" t="s">
        <v>8</v>
      </c>
      <c r="P135" s="1097" t="s">
        <v>8</v>
      </c>
      <c r="Q135" s="1097" t="s">
        <v>8</v>
      </c>
    </row>
    <row r="136" spans="1:17" s="558" customFormat="1" x14ac:dyDescent="0.2">
      <c r="A136" s="608" t="s">
        <v>443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580" t="s">
        <v>8</v>
      </c>
      <c r="N136" s="580" t="s">
        <v>8</v>
      </c>
      <c r="O136" s="905" t="s">
        <v>8</v>
      </c>
      <c r="P136" s="1097" t="s">
        <v>8</v>
      </c>
      <c r="Q136" s="1097" t="s">
        <v>8</v>
      </c>
    </row>
    <row r="137" spans="1:17" s="558" customFormat="1" x14ac:dyDescent="0.2">
      <c r="A137" s="608" t="s">
        <v>388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580" t="s">
        <v>8</v>
      </c>
      <c r="N137" s="580" t="s">
        <v>8</v>
      </c>
      <c r="O137" s="905" t="s">
        <v>8</v>
      </c>
      <c r="P137" s="1097" t="s">
        <v>8</v>
      </c>
      <c r="Q137" s="1097" t="s">
        <v>8</v>
      </c>
    </row>
    <row r="138" spans="1:17" s="558" customFormat="1" x14ac:dyDescent="0.2">
      <c r="A138" s="608" t="s">
        <v>390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580" t="s">
        <v>8</v>
      </c>
      <c r="N138" s="580" t="s">
        <v>8</v>
      </c>
      <c r="O138" s="905" t="s">
        <v>8</v>
      </c>
      <c r="P138" s="1097" t="s">
        <v>8</v>
      </c>
      <c r="Q138" s="1097" t="s">
        <v>8</v>
      </c>
    </row>
    <row r="139" spans="1:17" s="558" customFormat="1" x14ac:dyDescent="0.2">
      <c r="A139" s="608" t="s">
        <v>445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580" t="s">
        <v>8</v>
      </c>
      <c r="N139" s="580" t="s">
        <v>8</v>
      </c>
      <c r="O139" s="905" t="s">
        <v>8</v>
      </c>
      <c r="P139" s="1097" t="s">
        <v>8</v>
      </c>
      <c r="Q139" s="1097"/>
    </row>
    <row r="140" spans="1:17" s="558" customFormat="1" x14ac:dyDescent="0.2">
      <c r="A140" s="608" t="s">
        <v>392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580" t="s">
        <v>8</v>
      </c>
      <c r="N140" s="580" t="s">
        <v>8</v>
      </c>
      <c r="O140" s="905" t="s">
        <v>8</v>
      </c>
      <c r="P140" s="1097" t="s">
        <v>8</v>
      </c>
      <c r="Q140" s="1097" t="s">
        <v>8</v>
      </c>
    </row>
    <row r="141" spans="1:17" s="558" customFormat="1" x14ac:dyDescent="0.2">
      <c r="A141" s="608" t="s">
        <v>393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580" t="s">
        <v>8</v>
      </c>
      <c r="N141" s="580" t="s">
        <v>8</v>
      </c>
      <c r="O141" s="905" t="s">
        <v>8</v>
      </c>
      <c r="P141" s="1097" t="s">
        <v>8</v>
      </c>
      <c r="Q141" s="1097" t="s">
        <v>8</v>
      </c>
    </row>
    <row r="142" spans="1:17" s="558" customFormat="1" x14ac:dyDescent="0.2">
      <c r="A142" s="608" t="s">
        <v>394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580" t="s">
        <v>8</v>
      </c>
      <c r="N142" s="580" t="s">
        <v>8</v>
      </c>
      <c r="O142" s="905" t="s">
        <v>8</v>
      </c>
      <c r="P142" s="1097" t="s">
        <v>8</v>
      </c>
      <c r="Q142" s="1097" t="s">
        <v>8</v>
      </c>
    </row>
    <row r="143" spans="1:17" s="558" customFormat="1" x14ac:dyDescent="0.2">
      <c r="A143" s="608" t="s">
        <v>395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580" t="s">
        <v>8</v>
      </c>
      <c r="N143" s="580" t="s">
        <v>8</v>
      </c>
      <c r="O143" s="905" t="s">
        <v>8</v>
      </c>
      <c r="P143" s="1097" t="s">
        <v>8</v>
      </c>
      <c r="Q143" s="1097" t="s">
        <v>8</v>
      </c>
    </row>
    <row r="144" spans="1:17" s="618" customFormat="1" x14ac:dyDescent="0.2">
      <c r="A144" s="608" t="s">
        <v>434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580" t="s">
        <v>8</v>
      </c>
      <c r="N144" s="580" t="s">
        <v>8</v>
      </c>
      <c r="O144" s="905" t="s">
        <v>8</v>
      </c>
      <c r="P144" s="1097" t="s">
        <v>8</v>
      </c>
      <c r="Q144" s="1097" t="s">
        <v>8</v>
      </c>
    </row>
    <row r="145" spans="1:17" s="618" customFormat="1" ht="12.75" x14ac:dyDescent="0.2">
      <c r="A145" s="689" t="s">
        <v>861</v>
      </c>
      <c r="B145" s="557"/>
      <c r="C145" s="557"/>
      <c r="D145" s="557"/>
      <c r="E145" s="557"/>
      <c r="F145" s="557"/>
      <c r="G145" s="557"/>
      <c r="H145" s="557"/>
      <c r="I145" s="557"/>
      <c r="J145" s="557"/>
      <c r="K145" s="557"/>
      <c r="L145" s="570"/>
      <c r="M145" s="576"/>
      <c r="N145" s="619"/>
      <c r="O145" s="1125"/>
      <c r="P145" s="1126"/>
      <c r="Q145" s="1126"/>
    </row>
    <row r="146" spans="1:17" s="618" customFormat="1" x14ac:dyDescent="0.2">
      <c r="A146" s="614" t="s">
        <v>371</v>
      </c>
      <c r="B146" s="1101">
        <v>13330.1</v>
      </c>
      <c r="C146" s="1101">
        <v>18410.599999999999</v>
      </c>
      <c r="D146" s="1101">
        <v>19420.560000000001</v>
      </c>
      <c r="E146" s="1101">
        <v>15831.828</v>
      </c>
      <c r="F146" s="1101">
        <v>18959.973000000002</v>
      </c>
      <c r="G146" s="1101">
        <v>16604</v>
      </c>
      <c r="H146" s="1101">
        <v>24030.22</v>
      </c>
      <c r="I146" s="1101">
        <v>24748.646000000001</v>
      </c>
      <c r="J146" s="1101">
        <v>26529.346000000001</v>
      </c>
      <c r="K146" s="1101">
        <v>35666.584999999999</v>
      </c>
      <c r="L146" s="1101">
        <v>36589.171999999999</v>
      </c>
      <c r="M146" s="1101">
        <v>46437.29</v>
      </c>
      <c r="N146" s="1127">
        <v>64636.017</v>
      </c>
      <c r="O146" s="1128">
        <v>52786.213000000003</v>
      </c>
      <c r="P146" s="1095">
        <v>63813.809000000001</v>
      </c>
      <c r="Q146" s="1095">
        <v>89076.339000000007</v>
      </c>
    </row>
    <row r="147" spans="1:17" s="618" customFormat="1" x14ac:dyDescent="0.2">
      <c r="A147" s="614" t="s">
        <v>160</v>
      </c>
      <c r="B147" s="1101">
        <v>108.16351734408872</v>
      </c>
      <c r="C147" s="1101">
        <v>130.66508268747128</v>
      </c>
      <c r="D147" s="1101">
        <v>100.55839158518505</v>
      </c>
      <c r="E147" s="1101">
        <v>78.310245350484436</v>
      </c>
      <c r="F147" s="1101">
        <v>114.9314623651757</v>
      </c>
      <c r="G147" s="1101">
        <v>85.354741103515238</v>
      </c>
      <c r="H147" s="1101">
        <v>138.36088703083826</v>
      </c>
      <c r="I147" s="1101">
        <v>98.6</v>
      </c>
      <c r="J147" s="1101">
        <v>102.2</v>
      </c>
      <c r="K147" s="1101">
        <v>131.4</v>
      </c>
      <c r="L147" s="1101">
        <v>102.1</v>
      </c>
      <c r="M147" s="1101">
        <v>123.7</v>
      </c>
      <c r="N147" s="1127">
        <v>134.5</v>
      </c>
      <c r="O147" s="1128">
        <v>77.099999999999994</v>
      </c>
      <c r="P147" s="1111">
        <v>116.12973439282315</v>
      </c>
      <c r="Q147" s="1095">
        <v>135.5</v>
      </c>
    </row>
    <row r="148" spans="1:17" s="618" customFormat="1" ht="22.5" x14ac:dyDescent="0.2">
      <c r="A148" s="614" t="s">
        <v>397</v>
      </c>
      <c r="B148" s="1101">
        <v>100</v>
      </c>
      <c r="C148" s="1101">
        <v>130.66508268747128</v>
      </c>
      <c r="D148" s="1101">
        <v>131.39470551397321</v>
      </c>
      <c r="E148" s="1101">
        <v>102.89551626553892</v>
      </c>
      <c r="F148" s="1101">
        <v>118.25932155218111</v>
      </c>
      <c r="G148" s="1101">
        <v>100.93993774163779</v>
      </c>
      <c r="H148" s="1101">
        <v>139.66139322770593</v>
      </c>
      <c r="I148" s="1101">
        <v>137.70613372251805</v>
      </c>
      <c r="J148" s="1101">
        <v>140.73566866441345</v>
      </c>
      <c r="K148" s="1101">
        <v>184.92666862503927</v>
      </c>
      <c r="L148" s="1101">
        <v>188.81012866616507</v>
      </c>
      <c r="M148" s="1101">
        <v>233.55812916004618</v>
      </c>
      <c r="N148" s="1127">
        <v>314.13568372026208</v>
      </c>
      <c r="O148" s="1101">
        <f t="shared" ref="O148" si="2">N148*O147/100</f>
        <v>242.19861214832207</v>
      </c>
      <c r="P148" s="1102">
        <f>O148*P147/100</f>
        <v>281.26460499095032</v>
      </c>
      <c r="Q148" s="1102">
        <f>P148*Q147/100</f>
        <v>381.11353976273773</v>
      </c>
    </row>
    <row r="149" spans="1:17" s="618" customFormat="1" x14ac:dyDescent="0.2">
      <c r="A149" s="614" t="s">
        <v>162</v>
      </c>
      <c r="B149" s="665"/>
      <c r="C149" s="665"/>
      <c r="D149" s="665"/>
      <c r="E149" s="665"/>
      <c r="F149" s="665"/>
      <c r="G149" s="665"/>
      <c r="H149" s="665"/>
      <c r="I149" s="665"/>
      <c r="J149" s="665"/>
      <c r="K149" s="665"/>
      <c r="L149" s="665"/>
      <c r="M149" s="725"/>
      <c r="N149" s="619"/>
      <c r="O149" s="1128"/>
      <c r="P149" s="1126"/>
      <c r="Q149" s="1126"/>
    </row>
    <row r="150" spans="1:17" s="618" customFormat="1" x14ac:dyDescent="0.2">
      <c r="A150" s="620" t="s">
        <v>398</v>
      </c>
      <c r="B150" s="1101">
        <v>19.628</v>
      </c>
      <c r="C150" s="1101">
        <v>23.823</v>
      </c>
      <c r="D150" s="1101">
        <v>23.795000000000002</v>
      </c>
      <c r="E150" s="1101">
        <v>24.949000000000002</v>
      </c>
      <c r="F150" s="1101">
        <v>29.35</v>
      </c>
      <c r="G150" s="1101">
        <v>30.061</v>
      </c>
      <c r="H150" s="1101">
        <v>18.126999999999999</v>
      </c>
      <c r="I150" s="1101">
        <v>10.233000000000001</v>
      </c>
      <c r="J150" s="1101">
        <v>19.908000000000001</v>
      </c>
      <c r="K150" s="1101">
        <v>12.865</v>
      </c>
      <c r="L150" s="1101">
        <v>8.7469999999999999</v>
      </c>
      <c r="M150" s="1101">
        <v>33.213000000000001</v>
      </c>
      <c r="N150" s="1127">
        <v>17.399999999999999</v>
      </c>
      <c r="O150" s="1128">
        <v>11.148</v>
      </c>
      <c r="P150" s="1095">
        <v>13.894</v>
      </c>
      <c r="Q150" s="1095">
        <v>13.028</v>
      </c>
    </row>
    <row r="151" spans="1:17" s="618" customFormat="1" ht="22.5" x14ac:dyDescent="0.2">
      <c r="A151" s="614" t="s">
        <v>164</v>
      </c>
      <c r="B151" s="1101">
        <v>25.8</v>
      </c>
      <c r="C151" s="1101">
        <f>C150/B150*100</f>
        <v>121.37252904014673</v>
      </c>
      <c r="D151" s="1101">
        <f t="shared" ref="D151:N151" si="3">D150/C150*100</f>
        <v>99.882466523947457</v>
      </c>
      <c r="E151" s="1101">
        <f t="shared" si="3"/>
        <v>104.84975835259509</v>
      </c>
      <c r="F151" s="1101">
        <f t="shared" si="3"/>
        <v>117.63998557056394</v>
      </c>
      <c r="G151" s="1101">
        <f t="shared" si="3"/>
        <v>102.42248722316864</v>
      </c>
      <c r="H151" s="1101">
        <f t="shared" si="3"/>
        <v>60.300721865540062</v>
      </c>
      <c r="I151" s="1101">
        <f t="shared" si="3"/>
        <v>56.451701881171736</v>
      </c>
      <c r="J151" s="1101">
        <f t="shared" si="3"/>
        <v>194.54705364995604</v>
      </c>
      <c r="K151" s="1101">
        <f t="shared" si="3"/>
        <v>64.622262407072526</v>
      </c>
      <c r="L151" s="1101">
        <f t="shared" si="3"/>
        <v>67.990672366886898</v>
      </c>
      <c r="M151" s="1101">
        <f t="shared" si="3"/>
        <v>379.70732822682061</v>
      </c>
      <c r="N151" s="1127">
        <f t="shared" si="3"/>
        <v>52.389124740312518</v>
      </c>
      <c r="O151" s="1128">
        <v>64.099999999999994</v>
      </c>
      <c r="P151" s="1099">
        <v>124.63222102619305</v>
      </c>
      <c r="Q151" s="1099">
        <v>93.8</v>
      </c>
    </row>
    <row r="152" spans="1:17" s="618" customFormat="1" ht="22.5" x14ac:dyDescent="0.2">
      <c r="A152" s="614" t="s">
        <v>399</v>
      </c>
      <c r="B152" s="1101">
        <v>100</v>
      </c>
      <c r="C152" s="1101">
        <f>B152*C151/100</f>
        <v>121.37252904014673</v>
      </c>
      <c r="D152" s="1101">
        <f t="shared" ref="D152:Q152" si="4">C152*D151/100</f>
        <v>121.22987568779295</v>
      </c>
      <c r="E152" s="1101">
        <f t="shared" si="4"/>
        <v>127.10923170980233</v>
      </c>
      <c r="F152" s="1101">
        <f t="shared" si="4"/>
        <v>149.53128184226614</v>
      </c>
      <c r="G152" s="1101">
        <f t="shared" si="4"/>
        <v>153.15365803953534</v>
      </c>
      <c r="H152" s="1101">
        <f t="shared" si="4"/>
        <v>92.352761361320532</v>
      </c>
      <c r="I152" s="1101">
        <f t="shared" si="4"/>
        <v>52.134705522722626</v>
      </c>
      <c r="J152" s="1101">
        <f t="shared" si="4"/>
        <v>101.42653352353778</v>
      </c>
      <c r="K152" s="1101">
        <f t="shared" si="4"/>
        <v>65.544120643977962</v>
      </c>
      <c r="L152" s="1101">
        <f t="shared" si="4"/>
        <v>44.563888322804132</v>
      </c>
      <c r="M152" s="1101">
        <f t="shared" si="4"/>
        <v>169.21234970450365</v>
      </c>
      <c r="N152" s="1127">
        <f t="shared" si="4"/>
        <v>88.64886896270626</v>
      </c>
      <c r="O152" s="1101">
        <f t="shared" si="4"/>
        <v>56.823925005094708</v>
      </c>
      <c r="P152" s="1102">
        <f t="shared" si="4"/>
        <v>70.820919808107817</v>
      </c>
      <c r="Q152" s="1102">
        <f t="shared" si="4"/>
        <v>66.430022780005132</v>
      </c>
    </row>
    <row r="153" spans="1:17" s="618" customFormat="1" ht="22.5" x14ac:dyDescent="0.2">
      <c r="A153" s="614" t="s">
        <v>165</v>
      </c>
      <c r="B153" s="665"/>
      <c r="C153" s="665"/>
      <c r="D153" s="665"/>
      <c r="E153" s="665"/>
      <c r="F153" s="665"/>
      <c r="G153" s="665"/>
      <c r="H153" s="665"/>
      <c r="I153" s="718"/>
      <c r="J153" s="718"/>
      <c r="K153" s="718"/>
      <c r="L153" s="665"/>
      <c r="M153" s="725"/>
      <c r="N153" s="619"/>
      <c r="O153" s="1128"/>
      <c r="P153" s="1126"/>
      <c r="Q153" s="1126"/>
    </row>
    <row r="154" spans="1:17" s="618" customFormat="1" ht="22.5" x14ac:dyDescent="0.2">
      <c r="A154" s="614" t="s">
        <v>166</v>
      </c>
      <c r="B154" s="583" t="s">
        <v>8</v>
      </c>
      <c r="C154" s="583" t="s">
        <v>8</v>
      </c>
      <c r="D154" s="583" t="s">
        <v>8</v>
      </c>
      <c r="E154" s="583" t="s">
        <v>8</v>
      </c>
      <c r="F154" s="583" t="s">
        <v>8</v>
      </c>
      <c r="G154" s="583" t="s">
        <v>8</v>
      </c>
      <c r="H154" s="583" t="s">
        <v>8</v>
      </c>
      <c r="I154" s="583" t="s">
        <v>8</v>
      </c>
      <c r="J154" s="583" t="s">
        <v>8</v>
      </c>
      <c r="K154" s="583">
        <v>600</v>
      </c>
      <c r="L154" s="583" t="s">
        <v>8</v>
      </c>
      <c r="M154" s="583" t="s">
        <v>8</v>
      </c>
      <c r="N154" s="723" t="s">
        <v>400</v>
      </c>
      <c r="O154" s="269" t="s">
        <v>8</v>
      </c>
      <c r="P154" s="978" t="s">
        <v>8</v>
      </c>
      <c r="Q154" s="978" t="s">
        <v>8</v>
      </c>
    </row>
    <row r="155" spans="1:17" s="618" customFormat="1" ht="22.5" x14ac:dyDescent="0.2">
      <c r="A155" s="614" t="s">
        <v>167</v>
      </c>
      <c r="B155" s="583" t="s">
        <v>8</v>
      </c>
      <c r="C155" s="583" t="s">
        <v>8</v>
      </c>
      <c r="D155" s="583" t="s">
        <v>8</v>
      </c>
      <c r="E155" s="583" t="s">
        <v>8</v>
      </c>
      <c r="F155" s="583" t="s">
        <v>8</v>
      </c>
      <c r="G155" s="583" t="s">
        <v>8</v>
      </c>
      <c r="H155" s="583" t="s">
        <v>8</v>
      </c>
      <c r="I155" s="583" t="s">
        <v>8</v>
      </c>
      <c r="J155" s="583" t="s">
        <v>8</v>
      </c>
      <c r="K155" s="583" t="s">
        <v>8</v>
      </c>
      <c r="L155" s="583" t="s">
        <v>8</v>
      </c>
      <c r="M155" s="583" t="s">
        <v>8</v>
      </c>
      <c r="N155" s="723" t="s">
        <v>400</v>
      </c>
      <c r="O155" s="583" t="s">
        <v>8</v>
      </c>
      <c r="P155" s="978" t="s">
        <v>8</v>
      </c>
      <c r="Q155" s="978" t="s">
        <v>8</v>
      </c>
    </row>
    <row r="156" spans="1:17" s="618" customFormat="1" x14ac:dyDescent="0.2">
      <c r="A156" s="614" t="s">
        <v>246</v>
      </c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723"/>
      <c r="O156" s="1128"/>
      <c r="P156" s="1126"/>
      <c r="Q156" s="1126"/>
    </row>
    <row r="157" spans="1:17" s="618" customFormat="1" x14ac:dyDescent="0.2">
      <c r="A157" s="614" t="s">
        <v>247</v>
      </c>
      <c r="B157" s="583" t="s">
        <v>8</v>
      </c>
      <c r="C157" s="583" t="s">
        <v>8</v>
      </c>
      <c r="D157" s="583" t="s">
        <v>8</v>
      </c>
      <c r="E157" s="583" t="s">
        <v>8</v>
      </c>
      <c r="F157" s="583" t="s">
        <v>8</v>
      </c>
      <c r="G157" s="583" t="s">
        <v>8</v>
      </c>
      <c r="H157" s="583" t="s">
        <v>8</v>
      </c>
      <c r="I157" s="583" t="s">
        <v>8</v>
      </c>
      <c r="J157" s="583" t="s">
        <v>8</v>
      </c>
      <c r="K157" s="583" t="s">
        <v>8</v>
      </c>
      <c r="L157" s="583" t="s">
        <v>8</v>
      </c>
      <c r="M157" s="583" t="s">
        <v>8</v>
      </c>
      <c r="N157" s="723" t="s">
        <v>400</v>
      </c>
      <c r="O157" s="269" t="s">
        <v>8</v>
      </c>
      <c r="P157" s="978" t="s">
        <v>8</v>
      </c>
      <c r="Q157" s="978" t="s">
        <v>8</v>
      </c>
    </row>
    <row r="158" spans="1:17" s="618" customFormat="1" ht="22.5" x14ac:dyDescent="0.2">
      <c r="A158" s="614" t="s">
        <v>248</v>
      </c>
      <c r="B158" s="583">
        <v>30</v>
      </c>
      <c r="C158" s="583">
        <v>4</v>
      </c>
      <c r="D158" s="583" t="s">
        <v>8</v>
      </c>
      <c r="E158" s="583" t="s">
        <v>8</v>
      </c>
      <c r="F158" s="583" t="s">
        <v>8</v>
      </c>
      <c r="G158" s="583" t="s">
        <v>8</v>
      </c>
      <c r="H158" s="583" t="s">
        <v>8</v>
      </c>
      <c r="I158" s="583" t="s">
        <v>8</v>
      </c>
      <c r="J158" s="583" t="s">
        <v>8</v>
      </c>
      <c r="K158" s="583" t="s">
        <v>8</v>
      </c>
      <c r="L158" s="583">
        <v>50</v>
      </c>
      <c r="M158" s="583" t="s">
        <v>8</v>
      </c>
      <c r="N158" s="723" t="s">
        <v>400</v>
      </c>
      <c r="O158" s="269" t="s">
        <v>8</v>
      </c>
      <c r="P158" s="978" t="s">
        <v>8</v>
      </c>
      <c r="Q158" s="980">
        <v>98</v>
      </c>
    </row>
    <row r="159" spans="1:17" ht="22.5" x14ac:dyDescent="0.2">
      <c r="A159" s="608" t="s">
        <v>401</v>
      </c>
      <c r="B159" s="583">
        <v>8028</v>
      </c>
      <c r="C159" s="583">
        <v>8855</v>
      </c>
      <c r="D159" s="583">
        <v>9436</v>
      </c>
      <c r="E159" s="583">
        <v>10247</v>
      </c>
      <c r="F159" s="583">
        <v>11367</v>
      </c>
      <c r="G159" s="583">
        <v>10305</v>
      </c>
      <c r="H159" s="583">
        <v>10216</v>
      </c>
      <c r="I159" s="583">
        <v>9710</v>
      </c>
      <c r="J159" s="583">
        <v>9694</v>
      </c>
      <c r="K159" s="583">
        <v>9837</v>
      </c>
      <c r="L159" s="1129">
        <v>9956</v>
      </c>
      <c r="M159" s="1129">
        <v>10385</v>
      </c>
      <c r="N159" s="1129">
        <v>12015</v>
      </c>
      <c r="O159" s="1130">
        <v>12739</v>
      </c>
      <c r="P159" s="980">
        <v>12509</v>
      </c>
      <c r="Q159" s="980" t="s">
        <v>922</v>
      </c>
    </row>
    <row r="160" spans="1:17" ht="24" x14ac:dyDescent="0.2">
      <c r="A160" s="608" t="s">
        <v>402</v>
      </c>
      <c r="B160" s="583">
        <v>6851</v>
      </c>
      <c r="C160" s="583">
        <v>7090</v>
      </c>
      <c r="D160" s="583">
        <v>7582</v>
      </c>
      <c r="E160" s="583">
        <v>8177</v>
      </c>
      <c r="F160" s="583">
        <v>9533</v>
      </c>
      <c r="G160" s="583">
        <v>8915</v>
      </c>
      <c r="H160" s="583">
        <v>8626</v>
      </c>
      <c r="I160" s="583">
        <v>7703</v>
      </c>
      <c r="J160" s="583">
        <v>8189</v>
      </c>
      <c r="K160" s="583">
        <v>8512</v>
      </c>
      <c r="L160" s="1129">
        <v>8632</v>
      </c>
      <c r="M160" s="1129">
        <v>9057</v>
      </c>
      <c r="N160" s="1129">
        <v>10262</v>
      </c>
      <c r="O160" s="1130">
        <v>11212</v>
      </c>
      <c r="P160" s="980">
        <v>11456</v>
      </c>
      <c r="Q160" s="980" t="s">
        <v>923</v>
      </c>
    </row>
    <row r="161" spans="1:17" ht="24" x14ac:dyDescent="0.2">
      <c r="A161" s="608" t="s">
        <v>403</v>
      </c>
      <c r="B161" s="905" t="s">
        <v>8</v>
      </c>
      <c r="C161" s="905" t="s">
        <v>8</v>
      </c>
      <c r="D161" s="905" t="s">
        <v>8</v>
      </c>
      <c r="E161" s="905" t="s">
        <v>8</v>
      </c>
      <c r="F161" s="905" t="s">
        <v>8</v>
      </c>
      <c r="G161" s="905" t="s">
        <v>8</v>
      </c>
      <c r="H161" s="905" t="s">
        <v>8</v>
      </c>
      <c r="I161" s="905" t="s">
        <v>8</v>
      </c>
      <c r="J161" s="905" t="s">
        <v>8</v>
      </c>
      <c r="K161" s="905" t="s">
        <v>8</v>
      </c>
      <c r="L161" s="905" t="s">
        <v>8</v>
      </c>
      <c r="M161" s="580" t="s">
        <v>8</v>
      </c>
      <c r="N161" s="905" t="s">
        <v>8</v>
      </c>
      <c r="O161" s="905" t="s">
        <v>8</v>
      </c>
      <c r="P161" s="1097" t="s">
        <v>8</v>
      </c>
      <c r="Q161" s="1097" t="s">
        <v>8</v>
      </c>
    </row>
    <row r="162" spans="1:17" ht="24" x14ac:dyDescent="0.2">
      <c r="A162" s="699" t="s">
        <v>404</v>
      </c>
      <c r="B162" s="905" t="s">
        <v>8</v>
      </c>
      <c r="C162" s="905" t="s">
        <v>8</v>
      </c>
      <c r="D162" s="905" t="s">
        <v>8</v>
      </c>
      <c r="E162" s="905" t="s">
        <v>8</v>
      </c>
      <c r="F162" s="905" t="s">
        <v>8</v>
      </c>
      <c r="G162" s="905" t="s">
        <v>8</v>
      </c>
      <c r="H162" s="905" t="s">
        <v>8</v>
      </c>
      <c r="I162" s="905" t="s">
        <v>8</v>
      </c>
      <c r="J162" s="905" t="s">
        <v>8</v>
      </c>
      <c r="K162" s="905" t="s">
        <v>8</v>
      </c>
      <c r="L162" s="905" t="s">
        <v>8</v>
      </c>
      <c r="M162" s="580" t="s">
        <v>8</v>
      </c>
      <c r="N162" s="905" t="s">
        <v>8</v>
      </c>
      <c r="O162" s="905" t="s">
        <v>8</v>
      </c>
      <c r="P162" s="1097" t="s">
        <v>8</v>
      </c>
      <c r="Q162" s="1097" t="s">
        <v>8</v>
      </c>
    </row>
    <row r="163" spans="1:17" ht="22.5" x14ac:dyDescent="0.2">
      <c r="A163" s="699" t="s">
        <v>405</v>
      </c>
      <c r="B163" s="1101">
        <v>358116.13500000001</v>
      </c>
      <c r="C163" s="1101">
        <v>404999.12300000002</v>
      </c>
      <c r="D163" s="1101">
        <v>497135.86599999998</v>
      </c>
      <c r="E163" s="1101">
        <v>473061.87699999998</v>
      </c>
      <c r="F163" s="1101">
        <v>533882.87100000004</v>
      </c>
      <c r="G163" s="1101">
        <v>797138.03026001016</v>
      </c>
      <c r="H163" s="1101">
        <v>850384.05702587974</v>
      </c>
      <c r="I163" s="1101">
        <v>895607.98124620027</v>
      </c>
      <c r="J163" s="1101">
        <v>954385.1107473009</v>
      </c>
      <c r="K163" s="1101">
        <v>1061059.2080000001</v>
      </c>
      <c r="L163" s="1101">
        <v>1156218.05</v>
      </c>
      <c r="M163" s="1101">
        <v>1231757.9439999999</v>
      </c>
      <c r="N163" s="1101">
        <v>1284729.3119999999</v>
      </c>
      <c r="O163" s="1101">
        <v>1424256.4180000001</v>
      </c>
      <c r="P163" s="975">
        <v>1550994.1</v>
      </c>
      <c r="Q163" s="975" t="s">
        <v>205</v>
      </c>
    </row>
    <row r="164" spans="1:17" x14ac:dyDescent="0.2">
      <c r="A164" s="1156" t="s">
        <v>181</v>
      </c>
      <c r="B164" s="1166"/>
      <c r="C164" s="1166"/>
      <c r="D164" s="1166"/>
      <c r="E164" s="1166"/>
      <c r="F164" s="1166"/>
      <c r="G164" s="1166"/>
      <c r="H164" s="1166"/>
      <c r="I164" s="1166"/>
      <c r="J164" s="1166"/>
      <c r="K164" s="1166"/>
      <c r="L164" s="1166"/>
      <c r="M164" s="1165"/>
      <c r="N164" s="1165"/>
      <c r="O164" s="1166"/>
      <c r="P164" s="1151"/>
      <c r="Q164" s="1151"/>
    </row>
    <row r="165" spans="1:17" ht="22.5" x14ac:dyDescent="0.2">
      <c r="A165" s="608" t="s">
        <v>339</v>
      </c>
      <c r="B165" s="584" t="s">
        <v>4</v>
      </c>
      <c r="C165" s="584" t="s">
        <v>4</v>
      </c>
      <c r="D165" s="584" t="s">
        <v>4</v>
      </c>
      <c r="E165" s="1101">
        <v>46539.6</v>
      </c>
      <c r="F165" s="1101">
        <v>51806.2</v>
      </c>
      <c r="G165" s="1101">
        <v>53307.1</v>
      </c>
      <c r="H165" s="1101">
        <v>60621.599999999999</v>
      </c>
      <c r="I165" s="1101">
        <v>70759.100000000006</v>
      </c>
      <c r="J165" s="1101">
        <v>77154.2</v>
      </c>
      <c r="K165" s="1101">
        <v>78977.5</v>
      </c>
      <c r="L165" s="1101">
        <v>90238.9</v>
      </c>
      <c r="M165" s="1101">
        <v>99186.8</v>
      </c>
      <c r="N165" s="1101">
        <v>117747.5</v>
      </c>
      <c r="O165" s="1127">
        <v>132808</v>
      </c>
      <c r="P165" s="1102">
        <v>143635.79999999999</v>
      </c>
      <c r="Q165" s="1537">
        <v>174585.4</v>
      </c>
    </row>
    <row r="166" spans="1:17" x14ac:dyDescent="0.2">
      <c r="A166" s="608" t="s">
        <v>407</v>
      </c>
      <c r="B166" s="584" t="s">
        <v>4</v>
      </c>
      <c r="C166" s="584" t="s">
        <v>4</v>
      </c>
      <c r="D166" s="584" t="s">
        <v>4</v>
      </c>
      <c r="E166" s="584" t="s">
        <v>4</v>
      </c>
      <c r="F166" s="584" t="s">
        <v>4</v>
      </c>
      <c r="G166" s="584" t="s">
        <v>4</v>
      </c>
      <c r="H166" s="584" t="s">
        <v>4</v>
      </c>
      <c r="I166" s="584" t="s">
        <v>4</v>
      </c>
      <c r="J166" s="584" t="s">
        <v>4</v>
      </c>
      <c r="K166" s="584" t="s">
        <v>4</v>
      </c>
      <c r="L166" s="584" t="s">
        <v>4</v>
      </c>
      <c r="M166" s="584" t="s">
        <v>4</v>
      </c>
      <c r="N166" s="584" t="s">
        <v>4</v>
      </c>
      <c r="O166" s="1131"/>
      <c r="P166" s="1002" t="s">
        <v>4</v>
      </c>
      <c r="Q166" s="975" t="s">
        <v>4</v>
      </c>
    </row>
    <row r="167" spans="1:17" x14ac:dyDescent="0.2">
      <c r="A167" s="621" t="s">
        <v>406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4">
        <v>104</v>
      </c>
      <c r="G167" s="584">
        <v>98.4</v>
      </c>
      <c r="H167" s="584">
        <v>96.6</v>
      </c>
      <c r="I167" s="584">
        <v>108</v>
      </c>
      <c r="J167" s="584">
        <v>102.4</v>
      </c>
      <c r="K167" s="584">
        <v>96.2</v>
      </c>
      <c r="L167" s="584">
        <v>107.1</v>
      </c>
      <c r="M167" s="584">
        <v>101.6</v>
      </c>
      <c r="N167" s="715">
        <v>103.2</v>
      </c>
      <c r="O167" s="1132">
        <v>100.7</v>
      </c>
      <c r="P167" s="1096">
        <v>101.3</v>
      </c>
      <c r="Q167" s="1537">
        <v>109.4</v>
      </c>
    </row>
    <row r="168" spans="1:17" ht="12.75" x14ac:dyDescent="0.2">
      <c r="A168" s="588" t="s">
        <v>408</v>
      </c>
      <c r="B168" s="588"/>
      <c r="C168" s="588"/>
      <c r="D168" s="588"/>
      <c r="E168" s="622"/>
      <c r="F168" s="622"/>
      <c r="G168" s="622"/>
      <c r="H168" s="622"/>
      <c r="I168" s="622"/>
      <c r="J168" s="622"/>
      <c r="K168" s="622"/>
      <c r="L168" s="622"/>
      <c r="M168" s="622"/>
      <c r="N168" s="600"/>
    </row>
    <row r="169" spans="1:17" ht="12.75" x14ac:dyDescent="0.2">
      <c r="A169" s="588" t="s">
        <v>409</v>
      </c>
      <c r="B169" s="623"/>
      <c r="C169" s="623"/>
      <c r="D169" s="623"/>
      <c r="E169" s="624"/>
      <c r="F169" s="624"/>
      <c r="G169" s="624"/>
      <c r="H169" s="624"/>
      <c r="I169" s="622"/>
      <c r="J169" s="622"/>
      <c r="K169" s="622"/>
      <c r="L169" s="622"/>
      <c r="M169" s="622"/>
      <c r="N169" s="600"/>
    </row>
    <row r="170" spans="1:17" ht="12.75" x14ac:dyDescent="0.2">
      <c r="A170" s="588" t="s">
        <v>410</v>
      </c>
      <c r="B170" s="623"/>
      <c r="C170" s="623"/>
      <c r="D170" s="623"/>
      <c r="E170" s="624"/>
      <c r="F170" s="624"/>
      <c r="G170" s="624"/>
      <c r="H170" s="624"/>
      <c r="I170" s="622"/>
      <c r="J170" s="622"/>
      <c r="K170" s="622"/>
      <c r="L170" s="622"/>
      <c r="M170" s="622"/>
      <c r="N170" s="600"/>
    </row>
    <row r="171" spans="1:17" ht="12.75" x14ac:dyDescent="0.2">
      <c r="A171" s="1674" t="s">
        <v>411</v>
      </c>
      <c r="B171" s="1674"/>
      <c r="C171" s="1674"/>
      <c r="D171" s="1674"/>
      <c r="E171" s="622"/>
      <c r="F171" s="622"/>
      <c r="G171" s="622"/>
      <c r="H171" s="622"/>
      <c r="I171" s="622"/>
      <c r="J171" s="622"/>
      <c r="K171" s="622"/>
      <c r="L171" s="622"/>
      <c r="M171" s="622"/>
      <c r="N171" s="600"/>
    </row>
    <row r="172" spans="1:17" ht="12.75" x14ac:dyDescent="0.2">
      <c r="A172" s="594" t="s">
        <v>412</v>
      </c>
      <c r="B172" s="623"/>
      <c r="C172" s="623"/>
      <c r="D172" s="623"/>
      <c r="E172" s="622"/>
      <c r="F172" s="622"/>
      <c r="G172" s="622"/>
      <c r="H172" s="622"/>
      <c r="I172" s="622"/>
      <c r="J172" s="622"/>
      <c r="K172" s="622"/>
      <c r="L172" s="622"/>
      <c r="M172" s="622"/>
      <c r="N172" s="600"/>
    </row>
    <row r="173" spans="1:17" ht="12.75" x14ac:dyDescent="0.2">
      <c r="A173" s="1519" t="s">
        <v>413</v>
      </c>
      <c r="B173" s="595"/>
      <c r="C173" s="595"/>
      <c r="D173" s="1513"/>
      <c r="E173" s="622"/>
      <c r="F173" s="622"/>
      <c r="G173" s="622"/>
      <c r="H173" s="622"/>
      <c r="I173" s="622"/>
      <c r="J173" s="622"/>
      <c r="K173" s="622"/>
      <c r="L173" s="622"/>
      <c r="M173" s="622"/>
      <c r="N173" s="600"/>
    </row>
    <row r="174" spans="1:17" ht="12.75" x14ac:dyDescent="0.2">
      <c r="A174" s="1519" t="s">
        <v>414</v>
      </c>
      <c r="B174" s="595"/>
      <c r="C174" s="595"/>
      <c r="D174" s="1513"/>
      <c r="E174" s="622"/>
      <c r="F174" s="622"/>
      <c r="G174" s="622"/>
      <c r="H174" s="622"/>
      <c r="I174" s="622"/>
      <c r="J174" s="622"/>
      <c r="K174" s="622"/>
      <c r="L174" s="622"/>
      <c r="M174" s="622"/>
      <c r="N174" s="600"/>
    </row>
    <row r="175" spans="1:17" ht="12.75" x14ac:dyDescent="0.2">
      <c r="A175" s="1674" t="s">
        <v>415</v>
      </c>
      <c r="B175" s="1674"/>
      <c r="C175" s="1674"/>
      <c r="D175" s="1674"/>
      <c r="E175" s="622"/>
      <c r="F175" s="622"/>
      <c r="G175" s="622"/>
      <c r="H175" s="622"/>
      <c r="I175" s="622"/>
      <c r="J175" s="622"/>
      <c r="K175" s="622"/>
      <c r="L175" s="622"/>
      <c r="M175" s="622"/>
      <c r="N175" s="600"/>
    </row>
    <row r="176" spans="1:17" ht="136.5" x14ac:dyDescent="0.2">
      <c r="A176" s="1513" t="s">
        <v>866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</row>
    <row r="177" spans="1:16" ht="12.75" x14ac:dyDescent="0.2">
      <c r="A177" s="588" t="s">
        <v>416</v>
      </c>
      <c r="B177" s="625"/>
      <c r="C177" s="625"/>
      <c r="D177" s="625"/>
      <c r="E177" s="598"/>
      <c r="F177" s="598"/>
      <c r="G177" s="598"/>
      <c r="H177" s="622"/>
      <c r="I177" s="622"/>
      <c r="J177" s="599"/>
      <c r="K177" s="599"/>
      <c r="L177" s="599"/>
      <c r="M177" s="599"/>
      <c r="N177" s="600"/>
      <c r="P177" s="138"/>
    </row>
    <row r="178" spans="1:16" ht="12.75" x14ac:dyDescent="0.2">
      <c r="A178" s="588" t="s">
        <v>417</v>
      </c>
      <c r="B178" s="625"/>
      <c r="C178" s="625"/>
      <c r="D178" s="625"/>
      <c r="E178" s="626"/>
      <c r="F178" s="626"/>
      <c r="G178" s="622"/>
      <c r="H178" s="622"/>
      <c r="I178" s="622"/>
      <c r="J178" s="622"/>
      <c r="K178" s="622"/>
      <c r="L178" s="622"/>
      <c r="M178" s="622"/>
      <c r="N178" s="600"/>
      <c r="P178" s="138"/>
    </row>
    <row r="179" spans="1:16" ht="12.75" x14ac:dyDescent="0.2">
      <c r="A179" s="602" t="s">
        <v>863</v>
      </c>
      <c r="B179" s="603"/>
      <c r="C179" s="603"/>
      <c r="D179" s="603"/>
      <c r="E179" s="604"/>
      <c r="F179" s="604"/>
      <c r="G179" s="604"/>
      <c r="H179" s="603"/>
      <c r="I179" s="603"/>
      <c r="J179" s="605"/>
      <c r="K179" s="605"/>
      <c r="L179" s="605"/>
      <c r="M179" s="605"/>
      <c r="N179" s="558"/>
      <c r="P179" s="138"/>
    </row>
    <row r="180" spans="1:16" ht="12.75" x14ac:dyDescent="0.2">
      <c r="A180" s="602" t="s">
        <v>867</v>
      </c>
      <c r="B180" s="603"/>
      <c r="C180" s="603"/>
      <c r="D180" s="603"/>
      <c r="E180" s="603"/>
      <c r="F180" s="603"/>
      <c r="G180" s="603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339" t="s">
        <v>877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x14ac:dyDescent="0.2">
      <c r="A182" s="606" t="s">
        <v>309</v>
      </c>
      <c r="P182" s="138"/>
    </row>
    <row r="183" spans="1:16" x14ac:dyDescent="0.2">
      <c r="A183" s="606" t="s">
        <v>418</v>
      </c>
      <c r="B183" s="607"/>
      <c r="C183" s="607"/>
      <c r="D183" s="607"/>
      <c r="E183" s="607"/>
      <c r="F183" s="607"/>
      <c r="G183" s="607"/>
      <c r="H183" s="607"/>
      <c r="I183" s="607"/>
      <c r="J183" s="607"/>
      <c r="K183" s="607"/>
      <c r="L183" s="607"/>
      <c r="M183" s="607"/>
      <c r="N183" s="607"/>
      <c r="P183" s="138"/>
    </row>
    <row r="228" spans="1:16" s="200" customFormat="1" x14ac:dyDescent="0.2">
      <c r="A228" s="138"/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P228" s="1133"/>
    </row>
    <row r="229" spans="1:16" s="200" customFormat="1" x14ac:dyDescent="0.2">
      <c r="A229" s="138"/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P229" s="1133"/>
    </row>
    <row r="230" spans="1:16" s="200" customFormat="1" x14ac:dyDescent="0.2">
      <c r="A230" s="138"/>
      <c r="B230" s="138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P230" s="1133"/>
    </row>
    <row r="231" spans="1:16" s="200" customFormat="1" x14ac:dyDescent="0.2">
      <c r="A231" s="138"/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P231" s="1133"/>
    </row>
    <row r="232" spans="1:16" s="200" customFormat="1" x14ac:dyDescent="0.2">
      <c r="A232" s="138"/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P232" s="1133"/>
    </row>
    <row r="233" spans="1:16" s="200" customFormat="1" x14ac:dyDescent="0.2">
      <c r="A233" s="138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P233" s="1133"/>
    </row>
    <row r="234" spans="1:16" s="200" customFormat="1" x14ac:dyDescent="0.2">
      <c r="A234" s="138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P234" s="1133"/>
    </row>
    <row r="235" spans="1:16" s="200" customFormat="1" x14ac:dyDescent="0.2">
      <c r="A235" s="138"/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P235" s="1133"/>
    </row>
    <row r="236" spans="1:16" s="202" customFormat="1" x14ac:dyDescent="0.2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P236" s="1134"/>
    </row>
    <row r="237" spans="1:16" s="200" customFormat="1" ht="32.25" customHeight="1" x14ac:dyDescent="0.2">
      <c r="A237" s="138"/>
      <c r="B237" s="138"/>
      <c r="C237" s="138"/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P237" s="1133"/>
    </row>
    <row r="238" spans="1:16" s="200" customFormat="1" ht="15.75" customHeight="1" x14ac:dyDescent="0.2">
      <c r="A238" s="138"/>
      <c r="B238" s="138"/>
      <c r="C238" s="138"/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P238" s="1133"/>
    </row>
    <row r="239" spans="1:16" s="200" customFormat="1" x14ac:dyDescent="0.2">
      <c r="A239" s="138"/>
      <c r="B239" s="138"/>
      <c r="C239" s="138"/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P239" s="1133"/>
    </row>
    <row r="240" spans="1:16" s="200" customFormat="1" x14ac:dyDescent="0.2">
      <c r="A240" s="138"/>
      <c r="B240" s="138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P240" s="1133"/>
    </row>
    <row r="241" spans="1:16" s="200" customFormat="1" x14ac:dyDescent="0.2">
      <c r="A241" s="138"/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P241" s="1133"/>
    </row>
    <row r="242" spans="1:16" s="200" customFormat="1" x14ac:dyDescent="0.2">
      <c r="A242" s="138"/>
      <c r="B242" s="138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P242" s="1133"/>
    </row>
    <row r="243" spans="1:16" s="200" customFormat="1" x14ac:dyDescent="0.2">
      <c r="A243" s="138"/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P243" s="1133"/>
    </row>
  </sheetData>
  <mergeCells count="6">
    <mergeCell ref="A175:D175"/>
    <mergeCell ref="A1:O1"/>
    <mergeCell ref="B36:K36"/>
    <mergeCell ref="B39:K39"/>
    <mergeCell ref="B89:K89"/>
    <mergeCell ref="A171:D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Содержание</vt:lpstr>
      <vt:lpstr>1) г.Курчатов</vt:lpstr>
      <vt:lpstr>2) г.Степногорск</vt:lpstr>
      <vt:lpstr>3) г.Хромтау</vt:lpstr>
      <vt:lpstr>4) г.Кульсары</vt:lpstr>
      <vt:lpstr>5) г.Аксай</vt:lpstr>
      <vt:lpstr>6) г.Абай</vt:lpstr>
      <vt:lpstr>7) г.Балхаш</vt:lpstr>
      <vt:lpstr>8) г.Темиртау</vt:lpstr>
      <vt:lpstr>9) г.Шахтинск</vt:lpstr>
      <vt:lpstr>10) г.Житикара</vt:lpstr>
      <vt:lpstr>11) г.Лисаковск</vt:lpstr>
      <vt:lpstr>12) г.Рудный</vt:lpstr>
      <vt:lpstr>13) г.Жанаозен</vt:lpstr>
      <vt:lpstr>14) г.Аксу</vt:lpstr>
      <vt:lpstr>15) г.Экибастуз</vt:lpstr>
      <vt:lpstr>16) г.Кентау</vt:lpstr>
      <vt:lpstr>17) г.Каражал</vt:lpstr>
      <vt:lpstr>18) г.Сатпаев</vt:lpstr>
      <vt:lpstr>19) г.Алтай</vt:lpstr>
      <vt:lpstr>20) г.Риддер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\</cp:lastModifiedBy>
  <dcterms:created xsi:type="dcterms:W3CDTF">2015-06-05T18:19:34Z</dcterms:created>
  <dcterms:modified xsi:type="dcterms:W3CDTF">2026-07-22T12:47:13Z</dcterms:modified>
</cp:coreProperties>
</file>